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CF819110-B35A-47C0-A999-F133219A002E}"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definedNames>
    <definedName name="_xlnm.Print_Area" localSheetId="3">財政比較分析表!$1:$97</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s="1"/>
  <c r="BY43" i="10"/>
  <c r="BE43" i="10"/>
  <c r="AM43" i="10"/>
  <c r="U43" i="10"/>
  <c r="E43" i="10"/>
  <c r="C43" i="10"/>
  <c r="DG42" i="10"/>
  <c r="CQ42" i="10"/>
  <c r="CO42" i="10" s="1"/>
  <c r="BY42" i="10"/>
  <c r="BE42" i="10"/>
  <c r="AM42" i="10"/>
  <c r="U42" i="10"/>
  <c r="E42" i="10"/>
  <c r="C42" i="10"/>
  <c r="DG41" i="10"/>
  <c r="CQ41" i="10"/>
  <c r="CO41" i="10" s="1"/>
  <c r="BY41" i="10"/>
  <c r="BE41" i="10"/>
  <c r="AM41" i="10"/>
  <c r="U41" i="10"/>
  <c r="E41" i="10"/>
  <c r="C41" i="10"/>
  <c r="DG40" i="10"/>
  <c r="CQ40" i="10"/>
  <c r="CO40" i="10" s="1"/>
  <c r="BY40" i="10"/>
  <c r="BE40" i="10"/>
  <c r="AM40" i="10"/>
  <c r="U40" i="10"/>
  <c r="E40" i="10"/>
  <c r="C40" i="10"/>
  <c r="DG39" i="10"/>
  <c r="CQ39" i="10"/>
  <c r="CO39" i="10" s="1"/>
  <c r="BY39" i="10"/>
  <c r="BE39" i="10"/>
  <c r="AM39" i="10"/>
  <c r="U39" i="10"/>
  <c r="E39" i="10"/>
  <c r="C39" i="10"/>
  <c r="DG38" i="10"/>
  <c r="CQ38" i="10"/>
  <c r="CO38" i="10" s="1"/>
  <c r="BY38" i="10"/>
  <c r="BE38" i="10"/>
  <c r="AM38" i="10"/>
  <c r="U38" i="10"/>
  <c r="E38" i="10"/>
  <c r="C38" i="10"/>
  <c r="DG37" i="10"/>
  <c r="CQ37" i="10"/>
  <c r="CO37" i="10" s="1"/>
  <c r="BY37" i="10"/>
  <c r="BE37" i="10"/>
  <c r="AM37" i="10"/>
  <c r="U37" i="10"/>
  <c r="E37" i="10"/>
  <c r="C37" i="10"/>
  <c r="DG36" i="10"/>
  <c r="CQ36" i="10"/>
  <c r="CO36" i="10" s="1"/>
  <c r="BY36" i="10"/>
  <c r="BE36" i="10"/>
  <c r="AM36" i="10"/>
  <c r="W36" i="10"/>
  <c r="E36" i="10"/>
  <c r="DG35" i="10"/>
  <c r="CQ35" i="10"/>
  <c r="BY35" i="10"/>
  <c r="BE35" i="10"/>
  <c r="AM35" i="10"/>
  <c r="W35" i="10"/>
  <c r="E35" i="10"/>
  <c r="DG34" i="10"/>
  <c r="CQ34" i="10"/>
  <c r="BY34" i="10"/>
  <c r="BE34" i="10"/>
  <c r="AO34" i="10"/>
  <c r="W34" i="10"/>
  <c r="E34" i="10"/>
  <c r="C34" i="10"/>
  <c r="C35" i="10" s="1"/>
  <c r="C36" i="10" l="1"/>
  <c r="U34" i="10" l="1"/>
  <c r="U35" i="10" l="1"/>
  <c r="AM34" i="10" l="1"/>
  <c r="BW34" i="10" s="1"/>
  <c r="BW35" i="10" s="1"/>
  <c r="BW36" i="10" s="1"/>
  <c r="BW37" i="10" s="1"/>
  <c r="BW38" i="10" s="1"/>
  <c r="BW39" i="10" s="1"/>
  <c r="BW40" i="10" s="1"/>
  <c r="BW41" i="10" s="1"/>
  <c r="BW42" i="10" s="1"/>
  <c r="BW43" i="10" s="1"/>
  <c r="CO34" i="10" s="1"/>
  <c r="CO35" i="10" s="1"/>
  <c r="U36" i="10"/>
</calcChain>
</file>

<file path=xl/sharedStrings.xml><?xml version="1.0" encoding="utf-8"?>
<sst xmlns="http://schemas.openxmlformats.org/spreadsheetml/2006/main" count="1106" uniqueCount="540">
  <si>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</si>
  <si>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</si>
  <si>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</si>
  <si>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</si>
  <si>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徴収率
(％)</t>
    <rPh sb="0" eb="2">
      <t>チョウシュウ</t>
    </rPh>
    <rPh sb="2" eb="3">
      <t>リツ</t>
    </rPh>
    <phoneticPr fontId="5"/>
  </si>
  <si>
    <t>区分</t>
    <rPh sb="0" eb="2">
      <t>クブン</t>
    </rPh>
    <phoneticPr fontId="5"/>
  </si>
  <si>
    <t>（参考）</t>
    <rPh sb="1" eb="3">
      <t>サンコウ</t>
    </rPh>
    <phoneticPr fontId="5"/>
  </si>
  <si>
    <t>第2次</t>
    <rPh sb="0" eb="1">
      <t>ダイ</t>
    </rPh>
    <rPh sb="2" eb="3">
      <t>ジ</t>
    </rPh>
    <phoneticPr fontId="5"/>
  </si>
  <si>
    <t>(Ｂ)</t>
  </si>
  <si>
    <t>実質収支額</t>
    <rPh sb="0" eb="2">
      <t>ジッシツ</t>
    </rPh>
    <rPh sb="2" eb="4">
      <t>シュウシ</t>
    </rPh>
    <rPh sb="4" eb="5">
      <t>ガク</t>
    </rPh>
    <phoneticPr fontId="5"/>
  </si>
  <si>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</si>
  <si>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</si>
  <si>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</si>
  <si>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</si>
  <si>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</si>
  <si>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</si>
  <si>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</si>
  <si>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</si>
  <si>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</si>
  <si>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</si>
  <si>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</si>
  <si>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元利償還金</t>
  </si>
  <si>
    <t>分子の構造</t>
    <rPh sb="0" eb="2">
      <t>ブンシ</t>
    </rPh>
    <rPh sb="3" eb="5">
      <t>コウゾウ</t>
    </rPh>
    <phoneticPr fontId="5"/>
  </si>
  <si>
    <t>（百万円）</t>
  </si>
  <si>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</si>
  <si>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</si>
  <si>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</si>
  <si>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</si>
  <si>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</si>
  <si>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</si>
  <si>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</si>
  <si>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</si>
  <si>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</si>
  <si>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</si>
  <si>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</si>
  <si>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</si>
  <si>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</si>
  <si>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</si>
  <si>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</si>
  <si>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</si>
  <si>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</si>
  <si>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</si>
  <si>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</si>
  <si>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</si>
  <si>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</si>
  <si>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</si>
  <si>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</si>
  <si>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</si>
  <si>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</si>
  <si>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</si>
  <si>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</si>
  <si>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</si>
  <si>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</si>
  <si>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</si>
  <si>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</si>
  <si>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</si>
  <si>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</si>
  <si>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</si>
  <si>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</si>
  <si>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</si>
  <si>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西秋川衛生組合</t>
    <rPh sb="0" eb="1">
      <t>ニシ</t>
    </rPh>
    <rPh sb="1" eb="3">
      <t>アキカワ</t>
    </rPh>
    <rPh sb="3" eb="5">
      <t>エイセイ</t>
    </rPh>
    <rPh sb="5" eb="7">
      <t>クミアイ</t>
    </rPh>
    <phoneticPr fontId="5"/>
  </si>
  <si>
    <t>　　都市計画税</t>
  </si>
  <si>
    <t>PFI事業に係るもの</t>
    <rPh sb="3" eb="5">
      <t>ジギョウ</t>
    </rPh>
    <rPh sb="6" eb="7">
      <t>カカ</t>
    </rPh>
    <phoneticPr fontId="33"/>
  </si>
  <si>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</si>
  <si>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</si>
  <si>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</si>
  <si>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</si>
  <si>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</si>
  <si>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東京都三市収益事業組合</t>
    <rPh sb="0" eb="3">
      <t>トウキョウト</t>
    </rPh>
    <rPh sb="3" eb="5">
      <t>サンシ</t>
    </rPh>
    <rPh sb="5" eb="7">
      <t>シュウエキ</t>
    </rPh>
    <rPh sb="7" eb="9">
      <t>ジギョウ</t>
    </rPh>
    <rPh sb="9" eb="11">
      <t>クミアイ</t>
    </rPh>
    <phoneticPr fontId="5"/>
  </si>
  <si>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</si>
  <si>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</si>
  <si>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</si>
  <si>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</si>
  <si>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</si>
  <si>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</si>
  <si>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</si>
  <si>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</si>
  <si>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</si>
  <si>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</si>
  <si>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</si>
  <si>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</si>
  <si>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</si>
  <si>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</si>
  <si>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</si>
  <si>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</si>
  <si>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</si>
  <si>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</si>
  <si>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</si>
  <si>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</si>
  <si>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</si>
  <si>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</si>
  <si>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</si>
  <si>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</si>
  <si>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</si>
  <si>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</si>
  <si>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</si>
  <si>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</si>
  <si>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</si>
  <si>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</si>
  <si>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</si>
  <si>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</si>
  <si>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</si>
  <si>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</si>
  <si>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</si>
  <si>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</si>
  <si>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</si>
  <si>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</si>
  <si>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</si>
  <si>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</si>
  <si>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</si>
  <si>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</si>
  <si>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</si>
  <si>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</si>
  <si>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</si>
  <si>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</si>
  <si>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新四季創造株式会社</t>
    <rPh sb="0" eb="1">
      <t>シン</t>
    </rPh>
    <rPh sb="1" eb="3">
      <t>シキ</t>
    </rPh>
    <rPh sb="3" eb="5">
      <t>ソウゾウ</t>
    </rPh>
    <rPh sb="5" eb="7">
      <t>カブシキ</t>
    </rPh>
    <rPh sb="7" eb="9">
      <t>カイシャ</t>
    </rPh>
    <phoneticPr fontId="5"/>
  </si>
  <si>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</si>
  <si>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</si>
  <si>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</si>
  <si>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</si>
  <si>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</si>
  <si>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</si>
  <si>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</si>
  <si>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</si>
  <si>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</si>
  <si>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</si>
  <si>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</si>
  <si>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</si>
  <si>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</si>
  <si>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</si>
  <si>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</si>
  <si>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首都</t>
    <rPh sb="0" eb="2">
      <t>シュト</t>
    </rPh>
    <phoneticPr fontId="5"/>
  </si>
  <si>
    <t>令和6年度　財政状況資料集</t>
  </si>
  <si>
    <t>総括表（市町村）</t>
    <rPh sb="0" eb="2">
      <t>ソウカツ</t>
    </rPh>
    <rPh sb="2" eb="3">
      <t>ヒョウ</t>
    </rPh>
    <rPh sb="4" eb="7">
      <t>シチョウソン</t>
    </rPh>
    <phoneticPr fontId="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</si>
  <si>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</si>
  <si>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</si>
  <si>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</si>
  <si>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いわゆる五省協定等に係るもの</t>
    <rPh sb="4" eb="6">
      <t>ゴショウ</t>
    </rPh>
    <rPh sb="6" eb="9">
      <t>キョウテイトウ</t>
    </rPh>
    <rPh sb="10" eb="11">
      <t>カカ</t>
    </rPh>
    <phoneticPr fontId="33"/>
  </si>
  <si>
    <t>東京都</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</si>
  <si>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</si>
  <si>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</si>
  <si>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Ⅱ－３</t>
  </si>
  <si>
    <t>　実質赤字比率</t>
    <rPh sb="1" eb="3">
      <t>ジッシツ</t>
    </rPh>
    <rPh sb="3" eb="5">
      <t>アカジ</t>
    </rPh>
    <rPh sb="5" eb="7">
      <t>ヒリツ</t>
    </rPh>
    <phoneticPr fontId="5"/>
  </si>
  <si>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</si>
  <si>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</si>
  <si>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</si>
  <si>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</si>
  <si>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</si>
  <si>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</si>
  <si>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</si>
  <si>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</si>
  <si>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</si>
  <si>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</si>
  <si>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</si>
  <si>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</si>
  <si>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</si>
  <si>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秋多都市計画事業武蔵引田駅北口土地区画整理事業特別会計</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</si>
  <si>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</si>
  <si>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</si>
  <si>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</si>
  <si>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純固定資産税</t>
    <rPh sb="0" eb="1">
      <t>ジュン</t>
    </rPh>
    <rPh sb="1" eb="3">
      <t>コテイ</t>
    </rPh>
    <rPh sb="3" eb="6">
      <t>シサンゼイ</t>
    </rPh>
    <phoneticPr fontId="5"/>
  </si>
  <si>
    <t>あきる野市</t>
  </si>
  <si>
    <t>地方交付税種地</t>
    <rPh sb="0" eb="2">
      <t>チホウ</t>
    </rPh>
    <rPh sb="2" eb="5">
      <t>コウフゼイ</t>
    </rPh>
    <rPh sb="5" eb="6">
      <t>シュ</t>
    </rPh>
    <rPh sb="6" eb="7">
      <t>チ</t>
    </rPh>
    <phoneticPr fontId="5"/>
  </si>
  <si>
    <t>2-6</t>
  </si>
  <si>
    <t>会計名</t>
    <rPh sb="0" eb="2">
      <t>カイケイ</t>
    </rPh>
    <rPh sb="2" eb="3">
      <t>メイ</t>
    </rPh>
    <phoneticPr fontId="5"/>
  </si>
  <si>
    <t>(Ｅ)</t>
  </si>
  <si>
    <t>歳入歳出差引</t>
  </si>
  <si>
    <t>　　(※1)</t>
  </si>
  <si>
    <t>テレビ共同受信施設整備基金</t>
  </si>
  <si>
    <t>参考</t>
    <rPh sb="0" eb="2">
      <t>サンコウ</t>
    </rPh>
    <phoneticPr fontId="5"/>
  </si>
  <si>
    <t>○</t>
  </si>
  <si>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</si>
  <si>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</si>
  <si>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</si>
  <si>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</si>
  <si>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</si>
  <si>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</si>
  <si>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</si>
  <si>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</si>
  <si>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family val="3"/>
        <charset val="128"/>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</si>
  <si>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</si>
  <si>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</si>
  <si>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</si>
  <si>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</si>
  <si>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秋川流域斎場組合</t>
    <rPh sb="0" eb="2">
      <t>アキガワ</t>
    </rPh>
    <rPh sb="2" eb="4">
      <t>リュウイキ</t>
    </rPh>
    <rPh sb="4" eb="6">
      <t>サイジョウ</t>
    </rPh>
    <rPh sb="6" eb="8">
      <t>クミアイ</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</si>
  <si>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</si>
  <si>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</si>
  <si>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</si>
  <si>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</si>
  <si>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</si>
  <si>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</si>
  <si>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</si>
  <si>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5"/>
  </si>
  <si>
    <t>-2.1</t>
  </si>
  <si>
    <t>実質収支</t>
    <rPh sb="0" eb="2">
      <t>ジッシツ</t>
    </rPh>
    <rPh sb="2" eb="4">
      <t>シュウシ</t>
    </rPh>
    <phoneticPr fontId="5"/>
  </si>
  <si>
    <t>山振</t>
    <rPh sb="0" eb="1">
      <t>ヤマ</t>
    </rPh>
    <rPh sb="1" eb="2">
      <t>フ</t>
    </rPh>
    <phoneticPr fontId="5"/>
  </si>
  <si>
    <t>繰上償還金</t>
  </si>
  <si>
    <t>※5：産業構造の比率は、分母を就業人口総数とし、分類不能の産業を除いて算出。</t>
  </si>
  <si>
    <t>　人件費</t>
  </si>
  <si>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</si>
  <si>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</si>
  <si>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</si>
  <si>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</si>
  <si>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</si>
  <si>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</si>
  <si>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</si>
  <si>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</si>
  <si>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</si>
  <si>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</si>
  <si>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</si>
  <si>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family val="3"/>
        <charset val="128"/>
      </rPr>
      <t>4)</t>
    </r>
  </si>
  <si>
    <t>うち日本人(人)</t>
  </si>
  <si>
    <t>第1次</t>
    <rPh sb="0" eb="1">
      <t>ダイ</t>
    </rPh>
    <rPh sb="2" eb="3">
      <t>ジ</t>
    </rPh>
    <phoneticPr fontId="5"/>
  </si>
  <si>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</si>
  <si>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</si>
  <si>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</si>
  <si>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実質単年度収支</t>
  </si>
  <si>
    <t>　実質公債費比率</t>
    <rPh sb="1" eb="3">
      <t>ジッシツ</t>
    </rPh>
    <rPh sb="3" eb="6">
      <t>コウサイヒ</t>
    </rPh>
    <rPh sb="6" eb="8">
      <t>ヒリツ</t>
    </rPh>
    <phoneticPr fontId="5"/>
  </si>
  <si>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</si>
  <si>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</si>
  <si>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</si>
  <si>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</si>
  <si>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</si>
  <si>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-0.6</t>
  </si>
  <si>
    <t>後期高齢者医療特別会計</t>
  </si>
  <si>
    <t>基準財政収入額</t>
  </si>
  <si>
    <t>労働費</t>
  </si>
  <si>
    <t>増減率  (％)</t>
    <rPh sb="0" eb="2">
      <t>ゾウゲン</t>
    </rPh>
    <rPh sb="2" eb="3">
      <t>リツ</t>
    </rPh>
    <phoneticPr fontId="5"/>
  </si>
  <si>
    <t>歳出の状況（単位 千円・％）</t>
  </si>
  <si>
    <t>上水道</t>
  </si>
  <si>
    <t>実質赤字比率</t>
    <rPh sb="0" eb="2">
      <t>ジッシツ</t>
    </rPh>
    <rPh sb="2" eb="4">
      <t>アカジ</t>
    </rPh>
    <rPh sb="4" eb="6">
      <t>ヒリツ</t>
    </rPh>
    <phoneticPr fontId="35"/>
  </si>
  <si>
    <t>-0.3</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</si>
  <si>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</si>
  <si>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</si>
  <si>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</si>
  <si>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</si>
  <si>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</si>
  <si>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</si>
  <si>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</si>
  <si>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</si>
  <si>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</si>
  <si>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</si>
  <si>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</si>
  <si>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</si>
  <si>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</si>
  <si>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</si>
  <si>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</si>
  <si>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</si>
  <si>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</si>
  <si>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</si>
  <si>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</si>
  <si>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</si>
  <si>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</si>
  <si>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</si>
  <si>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</si>
  <si>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</si>
  <si>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</si>
  <si>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R05</t>
  </si>
  <si>
    <t>経常一般財源等</t>
    <rPh sb="0" eb="2">
      <t>ケイジョウ</t>
    </rPh>
    <rPh sb="2" eb="4">
      <t>イッパン</t>
    </rPh>
    <rPh sb="4" eb="7">
      <t>ザイゲントウ</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</si>
  <si>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</si>
  <si>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</si>
  <si>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</si>
  <si>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</si>
  <si>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</si>
  <si>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</si>
  <si>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</si>
  <si>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</si>
  <si>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</si>
  <si>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</si>
  <si>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</si>
  <si>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t>
  </si>
  <si>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</si>
  <si>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</si>
  <si>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</si>
  <si>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</si>
  <si>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</si>
  <si>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</si>
  <si>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</si>
  <si>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</si>
  <si>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</si>
  <si>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</si>
  <si>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</si>
  <si>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</si>
  <si>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</si>
  <si>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</si>
  <si>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</si>
  <si>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</si>
  <si>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</si>
  <si>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</si>
  <si>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　前年度繰上充用金</t>
  </si>
  <si>
    <t>項番</t>
    <rPh sb="0" eb="2">
      <t>コウバン</t>
    </rPh>
    <phoneticPr fontId="5"/>
  </si>
  <si>
    <t>団体名</t>
    <rPh sb="0" eb="2">
      <t>ダンタイ</t>
    </rPh>
    <phoneticPr fontId="5"/>
  </si>
  <si>
    <t>東京都あきる野市</t>
  </si>
  <si>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</si>
  <si>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</si>
  <si>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</si>
  <si>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</si>
  <si>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</si>
  <si>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</si>
  <si>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</si>
  <si>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</si>
  <si>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</si>
  <si>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</si>
  <si>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</si>
  <si>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</si>
  <si>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</si>
  <si>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</si>
  <si>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</si>
  <si>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</si>
  <si>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</si>
  <si>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</si>
  <si>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</si>
  <si>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</si>
  <si>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</si>
  <si>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▲退職金</t>
    <rPh sb="1" eb="3">
      <t>タイショク</t>
    </rPh>
    <rPh sb="3" eb="4">
      <t>キン</t>
    </rPh>
    <phoneticPr fontId="5"/>
  </si>
  <si>
    <t>地方税</t>
  </si>
  <si>
    <t>構成比</t>
    <rPh sb="0" eb="3">
      <t>コウセイヒ</t>
    </rPh>
    <phoneticPr fontId="5"/>
  </si>
  <si>
    <t>使用料</t>
  </si>
  <si>
    <t>　うち利子</t>
  </si>
  <si>
    <t>区分</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</si>
  <si>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</si>
  <si>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</si>
  <si>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</si>
  <si>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</si>
  <si>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</si>
  <si>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</si>
  <si>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</si>
  <si>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</si>
  <si>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</si>
  <si>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</si>
  <si>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</si>
  <si>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</si>
  <si>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</si>
  <si>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</si>
  <si>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</si>
  <si>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</si>
  <si>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</si>
  <si>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</si>
  <si>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</si>
  <si>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</si>
  <si>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</si>
  <si>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</si>
  <si>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</si>
  <si>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</si>
  <si>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</si>
  <si>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</si>
  <si>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</si>
  <si>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</si>
  <si>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</si>
  <si>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公債費に準ずる債務負担行為に係るもの</t>
  </si>
  <si>
    <t>安心安全まちづくり基金</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</si>
  <si>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</si>
  <si>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</si>
  <si>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</si>
  <si>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</si>
  <si>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</si>
  <si>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</si>
  <si>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</si>
  <si>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</si>
  <si>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</si>
  <si>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</si>
  <si>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</si>
  <si>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</si>
  <si>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</si>
  <si>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</si>
  <si>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</si>
  <si>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</si>
  <si>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失業対策事業費</t>
  </si>
  <si>
    <t>　定額減税減収補塡特例交付金</t>
  </si>
  <si>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</si>
  <si>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</si>
  <si>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</si>
  <si>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</si>
  <si>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</si>
  <si>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</si>
  <si>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</si>
  <si>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</si>
  <si>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</si>
  <si>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</si>
  <si>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</si>
  <si>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</si>
  <si>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</si>
  <si>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</si>
  <si>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</si>
  <si>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</si>
  <si>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</si>
  <si>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</si>
  <si>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</si>
  <si>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</si>
  <si>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</si>
  <si>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</si>
  <si>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</si>
  <si>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5"/>
  </si>
  <si>
    <t>旧法による税</t>
  </si>
  <si>
    <t>合計</t>
  </si>
  <si>
    <t>他会計等
からの
繰入金</t>
  </si>
  <si>
    <t>令和5年度</t>
    <rPh sb="0" eb="2">
      <t>レイワ</t>
    </rPh>
    <rPh sb="4" eb="5">
      <t>ド</t>
    </rPh>
    <phoneticPr fontId="5"/>
  </si>
  <si>
    <t>公共施設整備基金</t>
  </si>
  <si>
    <t>　うち元金</t>
  </si>
  <si>
    <t>現年</t>
    <rPh sb="0" eb="1">
      <t>ゲン</t>
    </rPh>
    <rPh sb="1" eb="2">
      <t>ネン</t>
    </rPh>
    <phoneticPr fontId="5"/>
  </si>
  <si>
    <t>都道府県支出金</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</si>
  <si>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</si>
  <si>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</si>
  <si>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</si>
  <si>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</si>
  <si>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</si>
  <si>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</si>
  <si>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</si>
  <si>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</si>
  <si>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</si>
  <si>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</si>
  <si>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</si>
  <si>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</si>
  <si>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下水道</t>
  </si>
  <si>
    <t>財政再生基準</t>
  </si>
  <si>
    <t>再差引収支</t>
    <rPh sb="0" eb="1">
      <t>サイ</t>
    </rPh>
    <rPh sb="1" eb="3">
      <t>サシヒキ</t>
    </rPh>
    <rPh sb="3" eb="5">
      <t>シュウシ</t>
    </rPh>
    <phoneticPr fontId="5"/>
  </si>
  <si>
    <t>地方債</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</si>
  <si>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</si>
  <si>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</si>
  <si>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</si>
  <si>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</si>
  <si>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加入世帯数(世帯)</t>
  </si>
  <si>
    <t>　繰出金</t>
  </si>
  <si>
    <t>　うち減収補塡債(特例分)</t>
    <rPh sb="4" eb="5">
      <t>シュウ</t>
    </rPh>
    <rPh sb="9" eb="10">
      <t>トク</t>
    </rPh>
    <rPh sb="10" eb="11">
      <t>レイ</t>
    </rPh>
    <rPh sb="11" eb="12">
      <t>ブン</t>
    </rPh>
    <phoneticPr fontId="36"/>
  </si>
  <si>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</si>
  <si>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</si>
  <si>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</si>
  <si>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</si>
  <si>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　うち臨時財政対策債</t>
  </si>
  <si>
    <t>歳入合計</t>
  </si>
  <si>
    <t>工業用水道</t>
  </si>
  <si>
    <t>被保険者
1人当り</t>
  </si>
  <si>
    <t>保険税(料)収入額</t>
  </si>
  <si>
    <t>▲ 0.61</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</si>
  <si>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</si>
  <si>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</si>
  <si>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</si>
  <si>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</si>
  <si>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</si>
  <si>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</si>
  <si>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</si>
  <si>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</si>
  <si>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</si>
  <si>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</si>
  <si>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</si>
  <si>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</si>
  <si>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</si>
  <si>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</si>
  <si>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</si>
  <si>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</si>
  <si>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</si>
  <si>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</si>
  <si>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</si>
  <si>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</si>
  <si>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</si>
  <si>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テレビ共同受信事業特別会計</t>
  </si>
  <si>
    <t>人口1人当たり決算額</t>
    <rPh sb="0" eb="2">
      <t>ジンコウ</t>
    </rPh>
    <rPh sb="2" eb="4">
      <t>ヒトリ</t>
    </rPh>
    <rPh sb="4" eb="5">
      <t>ア</t>
    </rPh>
    <rPh sb="7" eb="9">
      <t>ケッサン</t>
    </rPh>
    <rPh sb="9" eb="10">
      <t>ガク</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</si>
  <si>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</si>
  <si>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</si>
  <si>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</si>
  <si>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</si>
  <si>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</si>
  <si>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</si>
  <si>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</si>
  <si>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国民健康保険特別会計</t>
  </si>
  <si>
    <t>法適用企業</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</si>
  <si>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</si>
  <si>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</si>
  <si>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</si>
  <si>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</si>
  <si>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</si>
  <si>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</si>
  <si>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</si>
  <si>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</si>
  <si>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</si>
  <si>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</si>
  <si>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</si>
  <si>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</si>
  <si>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</si>
  <si>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</si>
  <si>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</si>
  <si>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東京市町村総合事務組合（東京都市町村民交通災害共済事業特別会計）</t>
    <rPh sb="12" eb="15">
      <t>トウキョウト</t>
    </rPh>
    <rPh sb="15" eb="18">
      <t>シチョウソン</t>
    </rPh>
    <rPh sb="18" eb="19">
      <t>ミン</t>
    </rPh>
    <rPh sb="19" eb="21">
      <t>コウツウ</t>
    </rPh>
    <rPh sb="21" eb="23">
      <t>サイガイ</t>
    </rPh>
    <rPh sb="23" eb="25">
      <t>キョウサイ</t>
    </rPh>
    <rPh sb="25" eb="27">
      <t>ジギョウ</t>
    </rPh>
    <rPh sb="27" eb="29">
      <t>トクベツ</t>
    </rPh>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</si>
  <si>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</si>
  <si>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</si>
  <si>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</si>
  <si>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</si>
  <si>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</si>
  <si>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</si>
  <si>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</si>
  <si>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</si>
  <si>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</si>
  <si>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</si>
  <si>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</si>
  <si>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</si>
  <si>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</si>
  <si>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</si>
  <si>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</si>
  <si>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</si>
  <si>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</si>
  <si>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</si>
  <si>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</si>
  <si>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</si>
  <si>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</si>
  <si>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</si>
  <si>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</si>
  <si>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</si>
  <si>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</si>
  <si>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</si>
  <si>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</si>
  <si>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</si>
  <si>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</si>
  <si>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</si>
  <si>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</si>
  <si>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</si>
  <si>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</si>
  <si>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</si>
  <si>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</si>
  <si>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</si>
  <si>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</si>
  <si>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</si>
  <si>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</si>
  <si>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</si>
  <si>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</si>
  <si>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</si>
  <si>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</si>
  <si>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</si>
  <si>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</si>
  <si>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</si>
  <si>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</si>
  <si>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</si>
  <si>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 1.43</t>
  </si>
  <si>
    <t>▲ 3.55</t>
  </si>
  <si>
    <t>その他会計（赤字）</t>
  </si>
  <si>
    <t>阿伎留病院企業団</t>
    <rPh sb="0" eb="3">
      <t>アキル</t>
    </rPh>
    <rPh sb="3" eb="5">
      <t>ビョウイン</t>
    </rPh>
    <rPh sb="5" eb="8">
      <t>キギョウダン</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</si>
  <si>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</si>
  <si>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</si>
  <si>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</si>
  <si>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株式会社秋川総合開発公社</t>
    <rPh sb="0" eb="2">
      <t>カブシキ</t>
    </rPh>
    <rPh sb="2" eb="4">
      <t>カイシャ</t>
    </rPh>
    <rPh sb="4" eb="6">
      <t>アキカワ</t>
    </rPh>
    <rPh sb="6" eb="8">
      <t>ソウゴウ</t>
    </rPh>
    <rPh sb="8" eb="10">
      <t>カイハツ</t>
    </rPh>
    <rPh sb="10" eb="12">
      <t>コウシャ</t>
    </rPh>
    <phoneticPr fontId="5"/>
  </si>
  <si>
    <t>産業振興基金</t>
  </si>
  <si>
    <t>環境保全基金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</si>
</sst>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4"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1">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Border="1">
      <alignment vertical="center"/>
    </xf>
    <xf numFmtId="0" fontId="3" fillId="0" borderId="42" xfId="19" applyFont="1" applyBorder="1">
      <alignment vertical="center"/>
    </xf>
    <xf numFmtId="178" fontId="14" fillId="0" borderId="0" xfId="19" applyNumberFormat="1" applyFont="1">
      <alignment vertical="center"/>
    </xf>
    <xf numFmtId="0" fontId="17" fillId="0" borderId="30" xfId="19" applyFont="1" applyBorder="1">
      <alignment vertical="center"/>
    </xf>
    <xf numFmtId="178" fontId="14" fillId="0" borderId="42" xfId="19" applyNumberFormat="1" applyFont="1" applyBorder="1">
      <alignment vertical="center"/>
    </xf>
    <xf numFmtId="178" fontId="14" fillId="0" borderId="31" xfId="19" applyNumberFormat="1" applyFont="1" applyBorder="1">
      <alignment vertical="center"/>
    </xf>
    <xf numFmtId="0" fontId="14" fillId="0" borderId="0" xfId="19" applyFont="1">
      <alignment vertical="center"/>
    </xf>
    <xf numFmtId="0" fontId="3" fillId="0" borderId="23" xfId="19" applyFont="1" applyBorder="1">
      <alignment vertical="center"/>
    </xf>
    <xf numFmtId="0" fontId="3" fillId="0" borderId="34" xfId="19" applyFont="1" applyBorder="1">
      <alignment vertical="center"/>
    </xf>
    <xf numFmtId="0" fontId="17" fillId="0" borderId="42" xfId="19" applyFont="1" applyBorder="1">
      <alignment vertical="center"/>
    </xf>
    <xf numFmtId="0" fontId="3" fillId="0" borderId="31" xfId="19" applyFont="1" applyBorder="1">
      <alignment vertical="center"/>
    </xf>
    <xf numFmtId="0" fontId="3" fillId="0" borderId="0" xfId="19" applyFont="1">
      <alignment vertical="center"/>
    </xf>
    <xf numFmtId="178" fontId="14" fillId="0" borderId="34" xfId="19" applyNumberFormat="1" applyFont="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Border="1">
      <alignment vertical="center"/>
    </xf>
    <xf numFmtId="0" fontId="14" fillId="0" borderId="0" xfId="19" applyFont="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Border="1" applyAlignment="1">
      <alignment horizontal="right" vertical="center" shrinkToFit="1"/>
    </xf>
    <xf numFmtId="183" fontId="21" fillId="0" borderId="172" xfId="14" applyNumberFormat="1" applyFont="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Border="1" applyAlignment="1">
      <alignment horizontal="right" vertical="center" shrinkToFit="1"/>
    </xf>
    <xf numFmtId="183" fontId="21" fillId="0" borderId="173" xfId="14" applyNumberFormat="1" applyFont="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Border="1" applyAlignment="1">
      <alignment horizontal="center" vertical="center"/>
    </xf>
    <xf numFmtId="188" fontId="21" fillId="0" borderId="74" xfId="19" applyNumberFormat="1" applyFont="1" applyBorder="1" applyAlignment="1">
      <alignment horizontal="right" vertical="center" shrinkToFit="1"/>
    </xf>
    <xf numFmtId="184" fontId="21" fillId="0" borderId="74" xfId="19" applyNumberFormat="1" applyFont="1" applyBorder="1" applyAlignment="1">
      <alignment horizontal="right" vertical="center" shrinkToFit="1"/>
    </xf>
    <xf numFmtId="183" fontId="14" fillId="0" borderId="74" xfId="19" applyNumberFormat="1" applyFont="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Border="1" applyAlignment="1">
      <alignment horizontal="right" vertical="center" shrinkToFit="1"/>
    </xf>
    <xf numFmtId="184" fontId="21" fillId="0" borderId="171" xfId="14" applyNumberFormat="1" applyFont="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Border="1" applyAlignment="1">
      <alignment horizontal="center" vertical="center"/>
    </xf>
    <xf numFmtId="188" fontId="21" fillId="0" borderId="176" xfId="19" applyNumberFormat="1" applyFont="1" applyBorder="1" applyAlignment="1">
      <alignment horizontal="right" vertical="center" shrinkToFit="1"/>
    </xf>
    <xf numFmtId="184" fontId="21" fillId="0" borderId="176" xfId="19" applyNumberFormat="1" applyFont="1" applyBorder="1" applyAlignment="1">
      <alignment horizontal="right" vertical="center" shrinkToFit="1"/>
    </xf>
    <xf numFmtId="189" fontId="14" fillId="0" borderId="0" xfId="19" applyNumberFormat="1" applyFont="1">
      <alignment vertical="center"/>
    </xf>
    <xf numFmtId="189" fontId="14" fillId="0" borderId="34" xfId="19" applyNumberFormat="1" applyFont="1" applyBorder="1">
      <alignment vertical="center"/>
    </xf>
    <xf numFmtId="0" fontId="3" fillId="0" borderId="0" xfId="19" applyFont="1" applyAlignment="1"/>
    <xf numFmtId="178" fontId="10" fillId="0" borderId="177" xfId="13" applyNumberFormat="1" applyFont="1" applyBorder="1" applyAlignment="1">
      <alignment horizontal="center" vertical="center"/>
    </xf>
    <xf numFmtId="183" fontId="21" fillId="0" borderId="177" xfId="14" applyNumberFormat="1" applyFont="1" applyBorder="1" applyAlignment="1">
      <alignment horizontal="right" vertical="center" shrinkToFit="1"/>
    </xf>
    <xf numFmtId="183" fontId="21" fillId="0" borderId="178" xfId="14" applyNumberFormat="1" applyFont="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Border="1" applyAlignment="1">
      <alignment horizontal="center" vertical="center"/>
    </xf>
    <xf numFmtId="188" fontId="14" fillId="0" borderId="174" xfId="19" applyNumberFormat="1" applyFont="1" applyBorder="1" applyAlignment="1">
      <alignment horizontal="right" vertical="center" shrinkToFit="1"/>
    </xf>
    <xf numFmtId="184" fontId="14" fillId="0" borderId="174" xfId="19" applyNumberFormat="1" applyFont="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Border="1" applyAlignment="1">
      <alignment horizontal="right" vertical="center" shrinkToFit="1"/>
    </xf>
    <xf numFmtId="189" fontId="14" fillId="0" borderId="23" xfId="19" applyNumberFormat="1" applyFont="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Border="1" applyAlignment="1">
      <alignment horizontal="right" vertical="center" shrinkToFit="1"/>
    </xf>
    <xf numFmtId="184" fontId="21" fillId="0" borderId="180" xfId="14" applyNumberFormat="1" applyFont="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Border="1">
      <alignment vertical="center"/>
    </xf>
    <xf numFmtId="178" fontId="14" fillId="0" borderId="14" xfId="19" applyNumberFormat="1" applyFont="1" applyBorder="1">
      <alignment vertical="center"/>
    </xf>
    <xf numFmtId="178" fontId="14" fillId="0" borderId="15" xfId="19" applyNumberFormat="1" applyFont="1" applyBorder="1">
      <alignment vertical="center"/>
    </xf>
    <xf numFmtId="0" fontId="3" fillId="0" borderId="16" xfId="19" applyFont="1" applyBorder="1" applyAlignment="1"/>
    <xf numFmtId="0" fontId="3" fillId="0" borderId="14" xfId="19" applyFont="1" applyBorder="1" applyAlignment="1"/>
    <xf numFmtId="0" fontId="3" fillId="0" borderId="15" xfId="19" applyFont="1" applyBorder="1">
      <alignment vertical="center"/>
    </xf>
    <xf numFmtId="0" fontId="22" fillId="6" borderId="6" xfId="6" applyFont="1" applyFill="1" applyBorder="1" applyAlignment="1"/>
    <xf numFmtId="0" fontId="22" fillId="0" borderId="8" xfId="6" applyFont="1" applyBorder="1" applyAlignment="1">
      <alignment horizontal="center" vertical="center" wrapText="1"/>
    </xf>
    <xf numFmtId="0" fontId="22" fillId="0" borderId="12" xfId="6" applyFont="1" applyBorder="1" applyAlignment="1">
      <alignment horizontal="center" vertical="center" wrapText="1"/>
    </xf>
    <xf numFmtId="0" fontId="22" fillId="0" borderId="61" xfId="6" applyFont="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Border="1" applyAlignment="1">
      <alignment horizontal="right" vertical="center" shrinkToFit="1"/>
    </xf>
    <xf numFmtId="185" fontId="22" fillId="0" borderId="4" xfId="6" applyNumberFormat="1" applyFont="1" applyBorder="1" applyAlignment="1">
      <alignment horizontal="right" vertical="center" shrinkToFit="1"/>
    </xf>
    <xf numFmtId="185" fontId="22" fillId="0" borderId="79" xfId="6" applyNumberFormat="1" applyFont="1" applyBorder="1" applyAlignment="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Border="1" applyAlignment="1">
      <alignment horizontal="right" vertical="center" shrinkToFit="1"/>
    </xf>
    <xf numFmtId="185" fontId="22" fillId="0" borderId="27" xfId="6" applyNumberFormat="1" applyFont="1" applyBorder="1" applyAlignment="1">
      <alignment horizontal="right" vertical="center" shrinkToFit="1"/>
    </xf>
    <xf numFmtId="185" fontId="22" fillId="0" borderId="182" xfId="6" applyNumberFormat="1" applyFont="1" applyBorder="1" applyAlignment="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Border="1" applyAlignment="1">
      <alignment horizontal="right" vertical="center" shrinkToFit="1"/>
    </xf>
    <xf numFmtId="185" fontId="22" fillId="0" borderId="48" xfId="6" applyNumberFormat="1" applyFont="1" applyBorder="1" applyAlignment="1">
      <alignment horizontal="right" vertical="center" shrinkToFit="1"/>
    </xf>
    <xf numFmtId="185" fontId="22" fillId="0" borderId="62" xfId="6" applyNumberFormat="1" applyFont="1" applyBorder="1" applyAlignment="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Border="1" applyAlignment="1">
      <alignment vertical="center" wrapText="1"/>
    </xf>
    <xf numFmtId="0" fontId="22" fillId="0" borderId="57" xfId="17" applyFont="1" applyBorder="1">
      <alignment vertical="center"/>
    </xf>
    <xf numFmtId="0" fontId="22" fillId="0" borderId="12" xfId="17" applyFont="1" applyBorder="1">
      <alignment vertical="center"/>
    </xf>
    <xf numFmtId="0" fontId="22" fillId="0" borderId="61" xfId="17" applyFont="1" applyBorder="1">
      <alignment vertical="center"/>
    </xf>
    <xf numFmtId="0" fontId="24" fillId="0" borderId="0" xfId="17" applyFont="1">
      <alignment vertical="center"/>
    </xf>
    <xf numFmtId="0" fontId="22" fillId="7" borderId="18" xfId="17" applyFont="1" applyFill="1" applyBorder="1" applyAlignment="1">
      <alignment horizontal="right" vertical="top"/>
    </xf>
    <xf numFmtId="0" fontId="24" fillId="0" borderId="0" xfId="17" applyFont="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Border="1" applyAlignment="1">
      <alignment horizontal="right" vertical="center" shrinkToFit="1"/>
    </xf>
    <xf numFmtId="185" fontId="22" fillId="0" borderId="184" xfId="17" applyNumberFormat="1" applyFont="1" applyBorder="1" applyAlignment="1">
      <alignment horizontal="right" vertical="center" shrinkToFit="1"/>
    </xf>
    <xf numFmtId="185" fontId="22" fillId="0" borderId="79" xfId="17" applyNumberFormat="1" applyFont="1" applyBorder="1" applyAlignment="1">
      <alignment horizontal="right" vertical="center" shrinkToFit="1"/>
    </xf>
    <xf numFmtId="0" fontId="22" fillId="7" borderId="24" xfId="17" applyFont="1" applyFill="1" applyBorder="1" applyAlignment="1">
      <alignment horizontal="center" vertical="center"/>
    </xf>
    <xf numFmtId="185" fontId="22" fillId="0" borderId="185" xfId="17" applyNumberFormat="1" applyFont="1" applyBorder="1" applyAlignment="1">
      <alignment horizontal="right" vertical="center" shrinkToFit="1"/>
    </xf>
    <xf numFmtId="185" fontId="22" fillId="0" borderId="74" xfId="17" applyNumberFormat="1" applyFont="1" applyBorder="1" applyAlignment="1">
      <alignment horizontal="right" vertical="center" shrinkToFit="1"/>
    </xf>
    <xf numFmtId="185" fontId="22" fillId="0" borderId="182" xfId="17" applyNumberFormat="1" applyFont="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Border="1" applyAlignment="1">
      <alignment horizontal="right" vertical="center" shrinkToFit="1"/>
    </xf>
    <xf numFmtId="185" fontId="22" fillId="0" borderId="187" xfId="17" applyNumberFormat="1" applyFont="1" applyBorder="1" applyAlignment="1">
      <alignment horizontal="right" vertical="center" shrinkToFit="1"/>
    </xf>
    <xf numFmtId="185" fontId="22" fillId="0" borderId="62" xfId="17" applyNumberFormat="1" applyFont="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Border="1" applyAlignment="1">
      <alignment vertical="center" wrapText="1"/>
    </xf>
    <xf numFmtId="0" fontId="24" fillId="0" borderId="32" xfId="8" applyFont="1" applyBorder="1">
      <alignment vertical="center"/>
    </xf>
    <xf numFmtId="0" fontId="24" fillId="0" borderId="30" xfId="8" applyFont="1" applyBorder="1">
      <alignment vertical="center"/>
    </xf>
    <xf numFmtId="0" fontId="24"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Border="1" applyAlignment="1">
      <alignment horizontal="right" vertical="center" shrinkToFit="1"/>
    </xf>
    <xf numFmtId="183" fontId="24" fillId="0" borderId="184" xfId="8" applyNumberFormat="1" applyFont="1" applyBorder="1" applyAlignment="1">
      <alignment horizontal="right" vertical="center" shrinkToFit="1"/>
    </xf>
    <xf numFmtId="183" fontId="24" fillId="0" borderId="79" xfId="8" applyNumberFormat="1" applyFont="1" applyBorder="1" applyAlignment="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Border="1" applyAlignment="1">
      <alignment horizontal="right" vertical="center" shrinkToFit="1"/>
    </xf>
    <xf numFmtId="183" fontId="24" fillId="0" borderId="74" xfId="8" applyNumberFormat="1" applyFont="1" applyBorder="1" applyAlignment="1">
      <alignment horizontal="right" vertical="center" shrinkToFit="1"/>
    </xf>
    <xf numFmtId="183" fontId="24" fillId="0" borderId="182" xfId="8" applyNumberFormat="1" applyFont="1" applyBorder="1" applyAlignment="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Border="1" applyAlignment="1">
      <alignment horizontal="right" vertical="center" shrinkToFit="1"/>
    </xf>
    <xf numFmtId="183" fontId="24" fillId="0" borderId="187" xfId="8" applyNumberFormat="1" applyFont="1" applyBorder="1" applyAlignment="1">
      <alignment horizontal="right" vertical="center" shrinkToFit="1"/>
    </xf>
    <xf numFmtId="183" fontId="24" fillId="0" borderId="62" xfId="8" applyNumberFormat="1" applyFont="1" applyBorder="1" applyAlignment="1">
      <alignment horizontal="right" vertical="center" shrinkToFit="1"/>
    </xf>
    <xf numFmtId="0" fontId="29" fillId="0" borderId="0" xfId="8"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Alignment="1"/>
    <xf numFmtId="0" fontId="24" fillId="0" borderId="26" xfId="7" applyFont="1" applyBorder="1">
      <alignment vertical="center"/>
    </xf>
    <xf numFmtId="0" fontId="24" fillId="0" borderId="32" xfId="7" applyFont="1" applyBorder="1" applyAlignment="1">
      <alignment vertical="center" wrapText="1"/>
    </xf>
    <xf numFmtId="0" fontId="24" fillId="0" borderId="0" xfId="7" applyFont="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Alignment="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Border="1" applyAlignment="1">
      <alignment horizontal="center" vertical="center" wrapText="1"/>
    </xf>
    <xf numFmtId="0" fontId="30" fillId="0" borderId="12" xfId="6" applyFont="1" applyBorder="1" applyAlignment="1">
      <alignment horizontal="center" vertical="center" wrapText="1"/>
    </xf>
    <xf numFmtId="0" fontId="30" fillId="0" borderId="2" xfId="6" applyFont="1" applyBorder="1" applyAlignment="1">
      <alignment horizontal="center" vertical="center"/>
    </xf>
    <xf numFmtId="0" fontId="30" fillId="0" borderId="5" xfId="6" applyFont="1" applyBorder="1" applyAlignment="1">
      <alignment horizontal="center" vertical="center"/>
    </xf>
    <xf numFmtId="0" fontId="30" fillId="0" borderId="6" xfId="6" applyFont="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Border="1" applyAlignment="1">
      <alignment vertical="center"/>
    </xf>
    <xf numFmtId="187" fontId="21" fillId="0" borderId="27" xfId="1" applyNumberFormat="1" applyFont="1" applyBorder="1" applyAlignment="1">
      <alignment vertical="center"/>
    </xf>
    <xf numFmtId="187" fontId="21" fillId="0" borderId="172" xfId="1" applyNumberFormat="1" applyFont="1" applyBorder="1" applyAlignment="1">
      <alignment vertical="center"/>
    </xf>
    <xf numFmtId="187" fontId="21" fillId="0" borderId="172" xfId="1" applyNumberFormat="1" applyFont="1" applyBorder="1" applyAlignment="1">
      <alignment vertical="center" wrapText="1"/>
    </xf>
    <xf numFmtId="187" fontId="21" fillId="0" borderId="30" xfId="1" applyNumberFormat="1" applyFont="1" applyBorder="1" applyAlignment="1">
      <alignment vertical="center"/>
    </xf>
    <xf numFmtId="187" fontId="21" fillId="0" borderId="173" xfId="1" applyNumberFormat="1" applyFont="1" applyBorder="1" applyAlignment="1">
      <alignment vertical="center"/>
    </xf>
    <xf numFmtId="190" fontId="21" fillId="0" borderId="175" xfId="1" applyNumberFormat="1" applyFont="1" applyBorder="1" applyAlignment="1">
      <alignment vertical="center"/>
    </xf>
    <xf numFmtId="190" fontId="21" fillId="0" borderId="171" xfId="1" applyNumberFormat="1" applyFont="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Border="1" applyAlignment="1">
      <alignment vertical="center"/>
    </xf>
    <xf numFmtId="187" fontId="21" fillId="0" borderId="178" xfId="1" applyNumberFormat="1" applyFont="1" applyBorder="1" applyAlignment="1">
      <alignment vertical="center"/>
    </xf>
    <xf numFmtId="190" fontId="21" fillId="0" borderId="179" xfId="1" applyNumberFormat="1" applyFont="1" applyBorder="1" applyAlignment="1">
      <alignment vertical="center"/>
    </xf>
    <xf numFmtId="190" fontId="21" fillId="0" borderId="180" xfId="1" applyNumberFormat="1" applyFont="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0" fontId="2" fillId="0" borderId="70"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80" fontId="3" fillId="0" borderId="14"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0"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78" fontId="2" fillId="0" borderId="31"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0" fontId="17" fillId="3" borderId="19" xfId="12" applyFont="1" applyFill="1" applyBorder="1" applyAlignment="1">
      <alignment horizontal="left" vertical="center"/>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84" fontId="17" fillId="0" borderId="101" xfId="12"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4" xfId="12" applyFont="1" applyFill="1" applyBorder="1">
      <alignment vertical="center"/>
    </xf>
    <xf numFmtId="0" fontId="17" fillId="3" borderId="15" xfId="12" applyFont="1" applyFill="1" applyBorder="1">
      <alignment vertical="center"/>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0" fontId="17" fillId="3" borderId="35" xfId="12" applyFont="1" applyFill="1" applyBorder="1" applyAlignment="1">
      <alignment horizontal="center" vertical="center" wrapTex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178" fontId="14" fillId="0" borderId="23" xfId="19" applyNumberFormat="1" applyFont="1" applyBorder="1">
      <alignment vertical="center"/>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Border="1" applyAlignment="1">
      <alignment vertical="center" wrapText="1"/>
    </xf>
    <xf numFmtId="178" fontId="14" fillId="0" borderId="35" xfId="19" applyNumberFormat="1" applyFont="1" applyBorder="1" applyAlignment="1">
      <alignment vertical="center" wrapText="1"/>
    </xf>
    <xf numFmtId="178" fontId="14" fillId="0" borderId="37" xfId="19" applyNumberFormat="1" applyFont="1" applyBorder="1" applyAlignment="1">
      <alignment vertical="center" wrapText="1"/>
    </xf>
    <xf numFmtId="0" fontId="14" fillId="3" borderId="32" xfId="19" applyFont="1" applyFill="1" applyBorder="1">
      <alignment vertical="center"/>
    </xf>
    <xf numFmtId="0" fontId="14" fillId="3" borderId="35" xfId="19" applyFont="1" applyFill="1" applyBorder="1">
      <alignment vertical="center"/>
    </xf>
    <xf numFmtId="0" fontId="14" fillId="3" borderId="37" xfId="19" applyFont="1" applyFill="1" applyBorder="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0" fontId="22" fillId="0" borderId="19" xfId="6" applyFont="1" applyBorder="1" applyAlignment="1">
      <alignment horizontal="left" vertical="center" wrapText="1"/>
    </xf>
    <xf numFmtId="0" fontId="22" fillId="0" borderId="53" xfId="6" applyFont="1" applyBorder="1" applyAlignment="1">
      <alignment horizontal="left" vertical="center" wrapText="1"/>
    </xf>
    <xf numFmtId="0" fontId="22" fillId="0" borderId="23" xfId="6" applyFont="1" applyBorder="1" applyAlignment="1">
      <alignment horizontal="left" vertical="center"/>
    </xf>
    <xf numFmtId="0" fontId="22" fillId="0" borderId="54" xfId="6" applyFont="1" applyBorder="1" applyAlignment="1">
      <alignment horizontal="left" vertical="center"/>
    </xf>
    <xf numFmtId="0" fontId="22" fillId="0" borderId="36" xfId="6" applyFont="1" applyBorder="1" applyAlignment="1">
      <alignment horizontal="left" vertical="center"/>
    </xf>
    <xf numFmtId="0" fontId="22" fillId="0" borderId="52" xfId="6" applyFont="1" applyBorder="1" applyAlignment="1">
      <alignment horizontal="left" vertical="center"/>
    </xf>
    <xf numFmtId="0" fontId="24" fillId="0" borderId="22" xfId="17" applyFont="1" applyBorder="1" applyAlignment="1">
      <alignment horizontal="left" vertical="center" wrapText="1"/>
    </xf>
    <xf numFmtId="0" fontId="24" fillId="0" borderId="50" xfId="17" applyFont="1" applyBorder="1" applyAlignment="1">
      <alignment horizontal="left" vertical="center" wrapText="1"/>
    </xf>
    <xf numFmtId="0" fontId="24" fillId="0" borderId="35" xfId="17" applyFont="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Border="1" applyAlignment="1">
      <alignment horizontal="left" vertical="center" wrapText="1"/>
    </xf>
    <xf numFmtId="0" fontId="24" fillId="0" borderId="52" xfId="17" applyFont="1" applyBorder="1" applyAlignment="1">
      <alignment horizontal="left" vertical="center" wrapText="1"/>
    </xf>
    <xf numFmtId="0" fontId="24" fillId="0" borderId="22" xfId="8" applyFont="1" applyBorder="1">
      <alignment vertical="center"/>
    </xf>
    <xf numFmtId="0" fontId="24" fillId="0" borderId="50" xfId="8" applyFont="1" applyBorder="1">
      <alignment vertical="center"/>
    </xf>
    <xf numFmtId="0" fontId="24" fillId="0" borderId="35" xfId="8" applyFont="1" applyBorder="1">
      <alignment vertical="center"/>
    </xf>
    <xf numFmtId="0" fontId="24" fillId="0" borderId="51" xfId="8" applyFont="1" applyBorder="1">
      <alignment vertical="center"/>
    </xf>
    <xf numFmtId="0" fontId="24" fillId="0" borderId="57" xfId="8" applyFont="1" applyBorder="1" applyAlignment="1">
      <alignment vertical="center" wrapText="1"/>
    </xf>
    <xf numFmtId="0" fontId="24" fillId="0" borderId="37" xfId="8" applyFont="1" applyBorder="1" applyAlignment="1">
      <alignment vertical="center" wrapText="1"/>
    </xf>
    <xf numFmtId="0" fontId="24" fillId="0" borderId="61" xfId="8" applyFont="1" applyBorder="1">
      <alignment vertical="center"/>
    </xf>
    <xf numFmtId="0" fontId="24" fillId="0" borderId="38" xfId="8" applyFont="1" applyBorder="1">
      <alignment vertical="center"/>
    </xf>
    <xf numFmtId="0" fontId="24" fillId="0" borderId="36" xfId="8" applyFont="1" applyBorder="1">
      <alignment vertical="center"/>
    </xf>
    <xf numFmtId="0" fontId="24" fillId="0" borderId="52" xfId="8" applyFont="1" applyBorder="1">
      <alignment vertical="center"/>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Border="1" applyAlignment="1">
      <alignment vertical="center" wrapText="1"/>
    </xf>
    <xf numFmtId="0" fontId="24" fillId="0" borderId="13" xfId="8" applyFont="1" applyBorder="1" applyAlignment="1">
      <alignment vertical="center" wrapText="1"/>
    </xf>
    <xf numFmtId="0" fontId="24" fillId="0" borderId="8" xfId="8" applyFont="1" applyBorder="1" applyAlignment="1">
      <alignment vertical="center" wrapText="1"/>
    </xf>
    <xf numFmtId="0" fontId="24" fillId="0" borderId="14" xfId="8" applyFont="1" applyBorder="1" applyAlignment="1">
      <alignment vertical="center" wrapText="1"/>
    </xf>
    <xf numFmtId="0" fontId="24" fillId="0" borderId="56" xfId="8" applyFont="1" applyBorder="1" applyAlignment="1">
      <alignment vertical="center" wrapText="1"/>
    </xf>
    <xf numFmtId="0" fontId="24" fillId="0" borderId="15" xfId="8" applyFont="1" applyBorder="1" applyAlignment="1">
      <alignment vertical="center" wrapText="1"/>
    </xf>
    <xf numFmtId="0" fontId="24" fillId="0" borderId="22" xfId="7" applyFont="1" applyBorder="1" applyAlignment="1">
      <alignment horizontal="left" vertical="center"/>
    </xf>
    <xf numFmtId="0" fontId="24" fillId="0" borderId="50" xfId="7" applyFont="1" applyBorder="1" applyAlignment="1">
      <alignment horizontal="left" vertical="center"/>
    </xf>
    <xf numFmtId="0" fontId="24" fillId="0" borderId="35" xfId="7" applyFont="1" applyBorder="1" applyAlignment="1">
      <alignment horizontal="left" vertical="center"/>
    </xf>
    <xf numFmtId="0" fontId="24" fillId="0" borderId="51" xfId="7" applyFont="1" applyBorder="1" applyAlignment="1">
      <alignment horizontal="left" vertical="center"/>
    </xf>
    <xf numFmtId="0" fontId="24" fillId="0" borderId="32" xfId="7" applyFont="1" applyBorder="1" applyAlignment="1">
      <alignment horizontal="center" vertical="center" shrinkToFit="1"/>
    </xf>
    <xf numFmtId="0" fontId="24" fillId="0" borderId="35" xfId="7" applyFont="1" applyBorder="1" applyAlignment="1">
      <alignment horizontal="center" vertical="center" shrinkToFit="1"/>
    </xf>
    <xf numFmtId="0" fontId="24" fillId="0" borderId="51" xfId="7" applyFont="1" applyBorder="1" applyAlignment="1">
      <alignment horizontal="center" vertical="center" shrinkToFit="1"/>
    </xf>
    <xf numFmtId="0" fontId="24" fillId="0" borderId="36" xfId="7" applyFont="1" applyBorder="1" applyAlignment="1">
      <alignment horizontal="left" vertical="center"/>
    </xf>
    <xf numFmtId="0" fontId="24" fillId="0" borderId="52" xfId="7" applyFont="1" applyBorder="1" applyAlignment="1">
      <alignment horizontal="left" vertical="center"/>
    </xf>
    <xf numFmtId="0" fontId="24" fillId="0" borderId="12" xfId="7" applyFont="1" applyBorder="1" applyAlignment="1">
      <alignment vertical="center" wrapText="1"/>
    </xf>
    <xf numFmtId="0" fontId="24" fillId="0" borderId="16" xfId="7" applyFont="1" applyBorder="1" applyAlignment="1">
      <alignment vertical="center" wrapText="1"/>
    </xf>
    <xf numFmtId="0" fontId="30" fillId="0" borderId="19" xfId="6" applyFont="1" applyBorder="1" applyAlignment="1">
      <alignment horizontal="left" vertical="center" wrapText="1"/>
    </xf>
    <xf numFmtId="0" fontId="30" fillId="0" borderId="53" xfId="6" applyFont="1" applyBorder="1" applyAlignment="1">
      <alignment horizontal="left" vertical="center" wrapText="1"/>
    </xf>
    <xf numFmtId="0" fontId="30" fillId="0" borderId="23" xfId="6" applyFont="1" applyBorder="1" applyAlignment="1">
      <alignment horizontal="left" vertical="center"/>
    </xf>
    <xf numFmtId="0" fontId="30" fillId="0" borderId="54" xfId="6" applyFont="1" applyBorder="1" applyAlignment="1">
      <alignment horizontal="left" vertical="center"/>
    </xf>
    <xf numFmtId="0" fontId="30" fillId="0" borderId="35" xfId="6" applyFont="1" applyBorder="1" applyAlignment="1">
      <alignment horizontal="left" vertical="center"/>
    </xf>
    <xf numFmtId="0" fontId="30" fillId="0" borderId="51" xfId="6" applyFont="1" applyBorder="1" applyAlignment="1">
      <alignment horizontal="left" vertical="center"/>
    </xf>
    <xf numFmtId="0" fontId="30" fillId="0" borderId="32" xfId="6" applyFont="1" applyBorder="1" applyAlignment="1" applyProtection="1">
      <alignment horizontal="left" vertical="center" wrapText="1"/>
      <protection locked="0"/>
    </xf>
    <xf numFmtId="0" fontId="30" fillId="0" borderId="35" xfId="6" applyFont="1" applyBorder="1" applyAlignment="1" applyProtection="1">
      <alignment horizontal="left" vertical="center" wrapText="1"/>
      <protection locked="0"/>
    </xf>
    <xf numFmtId="0" fontId="30" fillId="0" borderId="51" xfId="6" applyFont="1" applyBorder="1" applyAlignment="1" applyProtection="1">
      <alignment horizontal="left" vertical="center" wrapText="1"/>
      <protection locked="0"/>
    </xf>
    <xf numFmtId="0" fontId="30" fillId="0" borderId="33" xfId="6" applyFont="1" applyBorder="1" applyAlignment="1" applyProtection="1">
      <alignment horizontal="left" vertical="center" wrapText="1"/>
      <protection locked="0"/>
    </xf>
    <xf numFmtId="0" fontId="30" fillId="0" borderId="36" xfId="6" applyFont="1" applyBorder="1" applyAlignment="1" applyProtection="1">
      <alignment horizontal="left" vertical="center" wrapText="1"/>
      <protection locked="0"/>
    </xf>
    <xf numFmtId="0" fontId="30" fillId="0" borderId="52" xfId="6" applyFont="1" applyBorder="1" applyAlignment="1" applyProtection="1">
      <alignment horizontal="left" vertical="center" wrapText="1"/>
      <protection locked="0"/>
    </xf>
    <xf numFmtId="0" fontId="30" fillId="0" borderId="18" xfId="6" applyFont="1" applyBorder="1" applyAlignment="1">
      <alignment horizontal="left" vertical="center"/>
    </xf>
    <xf numFmtId="0" fontId="30" fillId="0" borderId="64" xfId="6" applyFont="1" applyBorder="1" applyAlignment="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8BAD-477B-9BA3-5D4AA979DA4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32541</c:v>
                </c:pt>
                <c:pt idx="1">
                  <c:v>36434</c:v>
                </c:pt>
                <c:pt idx="2">
                  <c:v>39900</c:v>
                </c:pt>
                <c:pt idx="3">
                  <c:v>31861</c:v>
                </c:pt>
                <c:pt idx="4">
                  <c:v>39665</c:v>
                </c:pt>
              </c:numCache>
            </c:numRef>
          </c:val>
          <c:smooth val="0"/>
          <c:extLst>
            <c:ext xmlns:c16="http://schemas.microsoft.com/office/drawing/2014/chart" uri="{C3380CC4-5D6E-409C-BE32-E72D297353CC}">
              <c16:uniqueId val="{00000001-8BAD-477B-9BA3-5D4AA979DA4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7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36111003364E-2"/>
              <c:y val="7.5163515656799587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3.43</c:v>
                </c:pt>
                <c:pt idx="1">
                  <c:v>9.92</c:v>
                </c:pt>
                <c:pt idx="2">
                  <c:v>7.4</c:v>
                </c:pt>
                <c:pt idx="3">
                  <c:v>2.95</c:v>
                </c:pt>
                <c:pt idx="4">
                  <c:v>4.07</c:v>
                </c:pt>
              </c:numCache>
            </c:numRef>
          </c:val>
          <c:extLst>
            <c:ext xmlns:c16="http://schemas.microsoft.com/office/drawing/2014/chart" uri="{C3380CC4-5D6E-409C-BE32-E72D297353CC}">
              <c16:uniqueId val="{00000000-D97E-45BC-ACAD-E03B715E0B6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9.65</c:v>
                </c:pt>
                <c:pt idx="1">
                  <c:v>10.19</c:v>
                </c:pt>
                <c:pt idx="2">
                  <c:v>11.62</c:v>
                </c:pt>
                <c:pt idx="3">
                  <c:v>12.15</c:v>
                </c:pt>
                <c:pt idx="4">
                  <c:v>9.6199999999999992</c:v>
                </c:pt>
              </c:numCache>
            </c:numRef>
          </c:val>
          <c:extLst>
            <c:ext xmlns:c16="http://schemas.microsoft.com/office/drawing/2014/chart" uri="{C3380CC4-5D6E-409C-BE32-E72D297353CC}">
              <c16:uniqueId val="{00000001-D97E-45BC-ACAD-E03B715E0B66}"/>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1.63</c:v>
                </c:pt>
                <c:pt idx="1">
                  <c:v>7.5</c:v>
                </c:pt>
                <c:pt idx="2">
                  <c:v>-1.43</c:v>
                </c:pt>
                <c:pt idx="3">
                  <c:v>-3.55</c:v>
                </c:pt>
                <c:pt idx="4">
                  <c:v>-0.61</c:v>
                </c:pt>
              </c:numCache>
            </c:numRef>
          </c:val>
          <c:smooth val="0"/>
          <c:extLst>
            <c:ext xmlns:c16="http://schemas.microsoft.com/office/drawing/2014/chart" uri="{C3380CC4-5D6E-409C-BE32-E72D297353CC}">
              <c16:uniqueId val="{00000002-D97E-45BC-ACAD-E03B715E0B6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363-4B7A-AD2B-3723CC2C755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363-4B7A-AD2B-3723CC2C755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363-4B7A-AD2B-3723CC2C755E}"/>
            </c:ext>
          </c:extLst>
        </c:ser>
        <c:ser>
          <c:idx val="3"/>
          <c:order val="3"/>
          <c:tx>
            <c:strRef>
              <c:f>データシート!$A$30</c:f>
              <c:strCache>
                <c:ptCount val="1"/>
                <c:pt idx="0">
                  <c:v>テレビ共同受信事業特別会計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363-4B7A-AD2B-3723CC2C755E}"/>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0.13</c:v>
                </c:pt>
                <c:pt idx="2">
                  <c:v>#N/A</c:v>
                </c:pt>
                <c:pt idx="3">
                  <c:v>0.11</c:v>
                </c:pt>
                <c:pt idx="4">
                  <c:v>#N/A</c:v>
                </c:pt>
                <c:pt idx="5">
                  <c:v>0.14000000000000001</c:v>
                </c:pt>
                <c:pt idx="6">
                  <c:v>#N/A</c:v>
                </c:pt>
                <c:pt idx="7">
                  <c:v>0.12</c:v>
                </c:pt>
                <c:pt idx="8">
                  <c:v>#N/A</c:v>
                </c:pt>
                <c:pt idx="9">
                  <c:v>0.13</c:v>
                </c:pt>
              </c:numCache>
            </c:numRef>
          </c:val>
          <c:extLst>
            <c:ext xmlns:c16="http://schemas.microsoft.com/office/drawing/2014/chart" uri="{C3380CC4-5D6E-409C-BE32-E72D297353CC}">
              <c16:uniqueId val="{00000004-E363-4B7A-AD2B-3723CC2C755E}"/>
            </c:ext>
          </c:extLst>
        </c:ser>
        <c:ser>
          <c:idx val="5"/>
          <c:order val="5"/>
          <c:tx>
            <c:strRef>
              <c:f>データシート!$A$32</c:f>
              <c:strCache>
                <c:ptCount val="1"/>
                <c:pt idx="0">
                  <c:v>秋多都市計画事業武蔵引田駅北口土地区画整理事業特別会計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0.04</c:v>
                </c:pt>
                <c:pt idx="4">
                  <c:v>#N/A</c:v>
                </c:pt>
                <c:pt idx="5">
                  <c:v>0.31</c:v>
                </c:pt>
                <c:pt idx="6">
                  <c:v>#N/A</c:v>
                </c:pt>
                <c:pt idx="7">
                  <c:v>0.41</c:v>
                </c:pt>
                <c:pt idx="8">
                  <c:v>#N/A</c:v>
                </c:pt>
                <c:pt idx="9">
                  <c:v>0.16</c:v>
                </c:pt>
              </c:numCache>
            </c:numRef>
          </c:val>
          <c:extLst>
            <c:ext xmlns:c16="http://schemas.microsoft.com/office/drawing/2014/chart" uri="{C3380CC4-5D6E-409C-BE32-E72D297353CC}">
              <c16:uniqueId val="{00000005-E363-4B7A-AD2B-3723CC2C755E}"/>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1.1200000000000001</c:v>
                </c:pt>
                <c:pt idx="2">
                  <c:v>#N/A</c:v>
                </c:pt>
                <c:pt idx="3">
                  <c:v>1.06</c:v>
                </c:pt>
                <c:pt idx="4">
                  <c:v>#N/A</c:v>
                </c:pt>
                <c:pt idx="5">
                  <c:v>0.66</c:v>
                </c:pt>
                <c:pt idx="6">
                  <c:v>#N/A</c:v>
                </c:pt>
                <c:pt idx="7">
                  <c:v>0.52</c:v>
                </c:pt>
                <c:pt idx="8">
                  <c:v>#N/A</c:v>
                </c:pt>
                <c:pt idx="9">
                  <c:v>0.23</c:v>
                </c:pt>
              </c:numCache>
            </c:numRef>
          </c:val>
          <c:extLst>
            <c:ext xmlns:c16="http://schemas.microsoft.com/office/drawing/2014/chart" uri="{C3380CC4-5D6E-409C-BE32-E72D297353CC}">
              <c16:uniqueId val="{00000006-E363-4B7A-AD2B-3723CC2C755E}"/>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0.99</c:v>
                </c:pt>
                <c:pt idx="2">
                  <c:v>#N/A</c:v>
                </c:pt>
                <c:pt idx="3">
                  <c:v>0.82</c:v>
                </c:pt>
                <c:pt idx="4">
                  <c:v>#N/A</c:v>
                </c:pt>
                <c:pt idx="5">
                  <c:v>0.71</c:v>
                </c:pt>
                <c:pt idx="6">
                  <c:v>#N/A</c:v>
                </c:pt>
                <c:pt idx="7">
                  <c:v>0.66</c:v>
                </c:pt>
                <c:pt idx="8">
                  <c:v>#N/A</c:v>
                </c:pt>
                <c:pt idx="9">
                  <c:v>0.68</c:v>
                </c:pt>
              </c:numCache>
            </c:numRef>
          </c:val>
          <c:extLst>
            <c:ext xmlns:c16="http://schemas.microsoft.com/office/drawing/2014/chart" uri="{C3380CC4-5D6E-409C-BE32-E72D297353CC}">
              <c16:uniqueId val="{00000007-E363-4B7A-AD2B-3723CC2C755E}"/>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1.18</c:v>
                </c:pt>
                <c:pt idx="2">
                  <c:v>#N/A</c:v>
                </c:pt>
                <c:pt idx="3">
                  <c:v>1.72</c:v>
                </c:pt>
                <c:pt idx="4">
                  <c:v>#N/A</c:v>
                </c:pt>
                <c:pt idx="5">
                  <c:v>1.31</c:v>
                </c:pt>
                <c:pt idx="6">
                  <c:v>#N/A</c:v>
                </c:pt>
                <c:pt idx="7">
                  <c:v>1.4</c:v>
                </c:pt>
                <c:pt idx="8">
                  <c:v>#N/A</c:v>
                </c:pt>
                <c:pt idx="9">
                  <c:v>1.17</c:v>
                </c:pt>
              </c:numCache>
            </c:numRef>
          </c:val>
          <c:extLst>
            <c:ext xmlns:c16="http://schemas.microsoft.com/office/drawing/2014/chart" uri="{C3380CC4-5D6E-409C-BE32-E72D297353CC}">
              <c16:uniqueId val="{00000008-E363-4B7A-AD2B-3723CC2C755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3.42</c:v>
                </c:pt>
                <c:pt idx="2">
                  <c:v>#N/A</c:v>
                </c:pt>
                <c:pt idx="3">
                  <c:v>9.8699999999999992</c:v>
                </c:pt>
                <c:pt idx="4">
                  <c:v>#N/A</c:v>
                </c:pt>
                <c:pt idx="5">
                  <c:v>7.07</c:v>
                </c:pt>
                <c:pt idx="6">
                  <c:v>#N/A</c:v>
                </c:pt>
                <c:pt idx="7">
                  <c:v>2.52</c:v>
                </c:pt>
                <c:pt idx="8">
                  <c:v>#N/A</c:v>
                </c:pt>
                <c:pt idx="9">
                  <c:v>3.89</c:v>
                </c:pt>
              </c:numCache>
            </c:numRef>
          </c:val>
          <c:extLst>
            <c:ext xmlns:c16="http://schemas.microsoft.com/office/drawing/2014/chart" uri="{C3380CC4-5D6E-409C-BE32-E72D297353CC}">
              <c16:uniqueId val="{00000009-E363-4B7A-AD2B-3723CC2C755E}"/>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3056</c:v>
                </c:pt>
                <c:pt idx="5">
                  <c:v>2851</c:v>
                </c:pt>
                <c:pt idx="8">
                  <c:v>2803</c:v>
                </c:pt>
                <c:pt idx="11">
                  <c:v>2837</c:v>
                </c:pt>
                <c:pt idx="14">
                  <c:v>2846</c:v>
                </c:pt>
              </c:numCache>
            </c:numRef>
          </c:val>
          <c:extLst>
            <c:ext xmlns:c16="http://schemas.microsoft.com/office/drawing/2014/chart" uri="{C3380CC4-5D6E-409C-BE32-E72D297353CC}">
              <c16:uniqueId val="{00000000-24E0-4BE2-8C10-2609750C570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4E0-4BE2-8C10-2609750C570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4E0-4BE2-8C10-2609750C570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585</c:v>
                </c:pt>
                <c:pt idx="3">
                  <c:v>634</c:v>
                </c:pt>
                <c:pt idx="6">
                  <c:v>668</c:v>
                </c:pt>
                <c:pt idx="9">
                  <c:v>699</c:v>
                </c:pt>
                <c:pt idx="12">
                  <c:v>718</c:v>
                </c:pt>
              </c:numCache>
            </c:numRef>
          </c:val>
          <c:extLst>
            <c:ext xmlns:c16="http://schemas.microsoft.com/office/drawing/2014/chart" uri="{C3380CC4-5D6E-409C-BE32-E72D297353CC}">
              <c16:uniqueId val="{00000003-24E0-4BE2-8C10-2609750C570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891</c:v>
                </c:pt>
                <c:pt idx="3">
                  <c:v>668</c:v>
                </c:pt>
                <c:pt idx="6">
                  <c:v>601</c:v>
                </c:pt>
                <c:pt idx="9">
                  <c:v>561</c:v>
                </c:pt>
                <c:pt idx="12">
                  <c:v>594</c:v>
                </c:pt>
              </c:numCache>
            </c:numRef>
          </c:val>
          <c:extLst>
            <c:ext xmlns:c16="http://schemas.microsoft.com/office/drawing/2014/chart" uri="{C3380CC4-5D6E-409C-BE32-E72D297353CC}">
              <c16:uniqueId val="{00000004-24E0-4BE2-8C10-2609750C570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E0-4BE2-8C10-2609750C570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4E0-4BE2-8C10-2609750C570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2417</c:v>
                </c:pt>
                <c:pt idx="3">
                  <c:v>2316</c:v>
                </c:pt>
                <c:pt idx="6">
                  <c:v>2137</c:v>
                </c:pt>
                <c:pt idx="9">
                  <c:v>2231</c:v>
                </c:pt>
                <c:pt idx="12">
                  <c:v>2265</c:v>
                </c:pt>
              </c:numCache>
            </c:numRef>
          </c:val>
          <c:extLst>
            <c:ext xmlns:c16="http://schemas.microsoft.com/office/drawing/2014/chart" uri="{C3380CC4-5D6E-409C-BE32-E72D297353CC}">
              <c16:uniqueId val="{00000007-24E0-4BE2-8C10-2609750C570D}"/>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837</c:v>
                </c:pt>
                <c:pt idx="2">
                  <c:v>#N/A</c:v>
                </c:pt>
                <c:pt idx="3">
                  <c:v>#N/A</c:v>
                </c:pt>
                <c:pt idx="4">
                  <c:v>767</c:v>
                </c:pt>
                <c:pt idx="5">
                  <c:v>#N/A</c:v>
                </c:pt>
                <c:pt idx="6">
                  <c:v>#N/A</c:v>
                </c:pt>
                <c:pt idx="7">
                  <c:v>603</c:v>
                </c:pt>
                <c:pt idx="8">
                  <c:v>#N/A</c:v>
                </c:pt>
                <c:pt idx="9">
                  <c:v>#N/A</c:v>
                </c:pt>
                <c:pt idx="10">
                  <c:v>654</c:v>
                </c:pt>
                <c:pt idx="11">
                  <c:v>#N/A</c:v>
                </c:pt>
                <c:pt idx="12">
                  <c:v>#N/A</c:v>
                </c:pt>
                <c:pt idx="13">
                  <c:v>731</c:v>
                </c:pt>
                <c:pt idx="14">
                  <c:v>#N/A</c:v>
                </c:pt>
              </c:numCache>
            </c:numRef>
          </c:val>
          <c:smooth val="0"/>
          <c:extLst>
            <c:ext xmlns:c16="http://schemas.microsoft.com/office/drawing/2014/chart" uri="{C3380CC4-5D6E-409C-BE32-E72D297353CC}">
              <c16:uniqueId val="{00000008-24E0-4BE2-8C10-2609750C570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29405</c:v>
                </c:pt>
                <c:pt idx="5">
                  <c:v>28906</c:v>
                </c:pt>
                <c:pt idx="8">
                  <c:v>27448</c:v>
                </c:pt>
                <c:pt idx="11">
                  <c:v>25659</c:v>
                </c:pt>
                <c:pt idx="14">
                  <c:v>23720</c:v>
                </c:pt>
              </c:numCache>
            </c:numRef>
          </c:val>
          <c:extLst>
            <c:ext xmlns:c16="http://schemas.microsoft.com/office/drawing/2014/chart" uri="{C3380CC4-5D6E-409C-BE32-E72D297353CC}">
              <c16:uniqueId val="{00000000-1D0D-4CBA-BB66-E1193ED5CE1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7451</c:v>
                </c:pt>
                <c:pt idx="5">
                  <c:v>7226</c:v>
                </c:pt>
                <c:pt idx="8">
                  <c:v>6800</c:v>
                </c:pt>
                <c:pt idx="11">
                  <c:v>6417</c:v>
                </c:pt>
                <c:pt idx="14">
                  <c:v>7196</c:v>
                </c:pt>
              </c:numCache>
            </c:numRef>
          </c:val>
          <c:extLst>
            <c:ext xmlns:c16="http://schemas.microsoft.com/office/drawing/2014/chart" uri="{C3380CC4-5D6E-409C-BE32-E72D297353CC}">
              <c16:uniqueId val="{00000001-1D0D-4CBA-BB66-E1193ED5CE1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3876</c:v>
                </c:pt>
                <c:pt idx="5">
                  <c:v>4361</c:v>
                </c:pt>
                <c:pt idx="8">
                  <c:v>4888</c:v>
                </c:pt>
                <c:pt idx="11">
                  <c:v>5272</c:v>
                </c:pt>
                <c:pt idx="14">
                  <c:v>4974</c:v>
                </c:pt>
              </c:numCache>
            </c:numRef>
          </c:val>
          <c:extLst>
            <c:ext xmlns:c16="http://schemas.microsoft.com/office/drawing/2014/chart" uri="{C3380CC4-5D6E-409C-BE32-E72D297353CC}">
              <c16:uniqueId val="{00000002-1D0D-4CBA-BB66-E1193ED5CE1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D0D-4CBA-BB66-E1193ED5CE1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D0D-4CBA-BB66-E1193ED5CE1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D0D-4CBA-BB66-E1193ED5CE1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4013</c:v>
                </c:pt>
                <c:pt idx="3">
                  <c:v>3966</c:v>
                </c:pt>
                <c:pt idx="6">
                  <c:v>3942</c:v>
                </c:pt>
                <c:pt idx="9">
                  <c:v>3918</c:v>
                </c:pt>
                <c:pt idx="12">
                  <c:v>3845</c:v>
                </c:pt>
              </c:numCache>
            </c:numRef>
          </c:val>
          <c:extLst>
            <c:ext xmlns:c16="http://schemas.microsoft.com/office/drawing/2014/chart" uri="{C3380CC4-5D6E-409C-BE32-E72D297353CC}">
              <c16:uniqueId val="{00000006-1D0D-4CBA-BB66-E1193ED5CE1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6388</c:v>
                </c:pt>
                <c:pt idx="3">
                  <c:v>6263</c:v>
                </c:pt>
                <c:pt idx="6">
                  <c:v>5782</c:v>
                </c:pt>
                <c:pt idx="9">
                  <c:v>5247</c:v>
                </c:pt>
                <c:pt idx="12">
                  <c:v>4443</c:v>
                </c:pt>
              </c:numCache>
            </c:numRef>
          </c:val>
          <c:extLst>
            <c:ext xmlns:c16="http://schemas.microsoft.com/office/drawing/2014/chart" uri="{C3380CC4-5D6E-409C-BE32-E72D297353CC}">
              <c16:uniqueId val="{00000007-1D0D-4CBA-BB66-E1193ED5CE1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10957</c:v>
                </c:pt>
                <c:pt idx="3">
                  <c:v>9218</c:v>
                </c:pt>
                <c:pt idx="6">
                  <c:v>7235</c:v>
                </c:pt>
                <c:pt idx="9">
                  <c:v>5838</c:v>
                </c:pt>
                <c:pt idx="12">
                  <c:v>5762</c:v>
                </c:pt>
              </c:numCache>
            </c:numRef>
          </c:val>
          <c:extLst>
            <c:ext xmlns:c16="http://schemas.microsoft.com/office/drawing/2014/chart" uri="{C3380CC4-5D6E-409C-BE32-E72D297353CC}">
              <c16:uniqueId val="{00000008-1D0D-4CBA-BB66-E1193ED5CE1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D0D-4CBA-BB66-E1193ED5CE1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25381</c:v>
                </c:pt>
                <c:pt idx="3">
                  <c:v>26137</c:v>
                </c:pt>
                <c:pt idx="6">
                  <c:v>25526</c:v>
                </c:pt>
                <c:pt idx="9">
                  <c:v>24518</c:v>
                </c:pt>
                <c:pt idx="12">
                  <c:v>24007</c:v>
                </c:pt>
              </c:numCache>
            </c:numRef>
          </c:val>
          <c:extLst>
            <c:ext xmlns:c16="http://schemas.microsoft.com/office/drawing/2014/chart" uri="{C3380CC4-5D6E-409C-BE32-E72D297353CC}">
              <c16:uniqueId val="{0000000A-1D0D-4CBA-BB66-E1193ED5CE10}"/>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6007</c:v>
                </c:pt>
                <c:pt idx="2">
                  <c:v>#N/A</c:v>
                </c:pt>
                <c:pt idx="3">
                  <c:v>#N/A</c:v>
                </c:pt>
                <c:pt idx="4">
                  <c:v>5090</c:v>
                </c:pt>
                <c:pt idx="5">
                  <c:v>#N/A</c:v>
                </c:pt>
                <c:pt idx="6">
                  <c:v>#N/A</c:v>
                </c:pt>
                <c:pt idx="7">
                  <c:v>3350</c:v>
                </c:pt>
                <c:pt idx="8">
                  <c:v>#N/A</c:v>
                </c:pt>
                <c:pt idx="9">
                  <c:v>#N/A</c:v>
                </c:pt>
                <c:pt idx="10">
                  <c:v>2173</c:v>
                </c:pt>
                <c:pt idx="11">
                  <c:v>#N/A</c:v>
                </c:pt>
                <c:pt idx="12">
                  <c:v>#N/A</c:v>
                </c:pt>
                <c:pt idx="13">
                  <c:v>2168</c:v>
                </c:pt>
                <c:pt idx="14">
                  <c:v>#N/A</c:v>
                </c:pt>
              </c:numCache>
            </c:numRef>
          </c:val>
          <c:smooth val="0"/>
          <c:extLst>
            <c:ext xmlns:c16="http://schemas.microsoft.com/office/drawing/2014/chart" uri="{C3380CC4-5D6E-409C-BE32-E72D297353CC}">
              <c16:uniqueId val="{0000000B-1D0D-4CBA-BB66-E1193ED5CE1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2021</c:v>
                </c:pt>
                <c:pt idx="1">
                  <c:v>2156</c:v>
                </c:pt>
                <c:pt idx="2">
                  <c:v>1756</c:v>
                </c:pt>
              </c:numCache>
            </c:numRef>
          </c:val>
          <c:extLst>
            <c:ext xmlns:c16="http://schemas.microsoft.com/office/drawing/2014/chart" uri="{C3380CC4-5D6E-409C-BE32-E72D297353CC}">
              <c16:uniqueId val="{00000000-18CC-42CB-9E51-D6DD12ED524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375</c:v>
                </c:pt>
                <c:pt idx="1">
                  <c:v>469</c:v>
                </c:pt>
                <c:pt idx="2">
                  <c:v>546</c:v>
                </c:pt>
              </c:numCache>
            </c:numRef>
          </c:val>
          <c:extLst>
            <c:ext xmlns:c16="http://schemas.microsoft.com/office/drawing/2014/chart" uri="{C3380CC4-5D6E-409C-BE32-E72D297353CC}">
              <c16:uniqueId val="{00000001-18CC-42CB-9E51-D6DD12ED524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1741</c:v>
                </c:pt>
                <c:pt idx="1">
                  <c:v>1962</c:v>
                </c:pt>
                <c:pt idx="2">
                  <c:v>1986</c:v>
                </c:pt>
              </c:numCache>
            </c:numRef>
          </c:val>
          <c:extLst>
            <c:ext xmlns:c16="http://schemas.microsoft.com/office/drawing/2014/chart" uri="{C3380CC4-5D6E-409C-BE32-E72D297353CC}">
              <c16:uniqueId val="{00000002-18CC-42CB-9E51-D6DD12ED524E}"/>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695960</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419735</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0492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下水道事業会計の収益的経費に係る基準外繰入金の増や病院事業の元利償還金の増</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などにより</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、実質公債費比率の分子は増加した。引き続き、借入れの抑制を実施するなど負担軽減に向けた取組を進める。</a:t>
          </a:r>
          <a:endParaRPr kumimoji="1" lang="ja-JP" altLang="en-US" sz="1400">
            <a:latin typeface="ＭＳ ゴシック"/>
            <a:ea typeface="ＭＳ ゴシック"/>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227965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08460" y="12420600"/>
          <a:ext cx="401891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300">
              <a:latin typeface="ＭＳ ゴシック"/>
              <a:ea typeface="ＭＳ ゴシック"/>
            </a:rPr>
            <a:t>現在、積立てを行っていない。</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134620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15750" y="7572375"/>
          <a:ext cx="4186555"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335280</xdr:colOff>
      <xdr:row>39</xdr:row>
      <xdr:rowOff>12700</xdr:rowOff>
    </xdr:from>
    <xdr:to>
      <xdr:col>15</xdr:col>
      <xdr:colOff>840740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705485</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46960"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705485</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46960"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705485</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46960"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705485</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46960"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705485</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46960"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705485</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46960"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705485</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46960"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705485</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46960"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705485</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46960"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705485</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46960"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705485</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46960"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666115</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76170" y="12334875"/>
          <a:ext cx="47498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523240</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134620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7115" y="238125"/>
          <a:ext cx="342519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一般会計等、下水道事業会計及び一部事務組合の地方債現在高の起債残高が減少していること等により、将来負担額が減少しているため、分子については減少している。</a:t>
          </a:r>
          <a:endPar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endParaRPr>
        </a:p>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今後、新給食センター共同整備事業、公共施設の老朽化対策などによる起債が見込まれるが、事業の取捨選択による借入の抑制など、将来負担額の縮減に努める。</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dr:col>8</xdr:col>
      <xdr:colOff>339725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東京都あきる野市</a:t>
          </a:r>
        </a:p>
      </xdr:txBody>
    </xdr:sp>
    <xdr:clientData/>
  </xdr:twoCellAnchor>
  <xdr:twoCellAnchor>
    <xdr:from>
      <xdr:col>0</xdr:col>
      <xdr:colOff>533400</xdr:colOff>
      <xdr:row>4</xdr:row>
      <xdr:rowOff>119380</xdr:rowOff>
    </xdr:from>
    <xdr:to>
      <xdr:col>2</xdr:col>
      <xdr:colOff>1010285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339725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dr:col>8</xdr:col>
      <xdr:colOff>339725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産業振興事業指定寄附の増に伴い産業振興基金が増加したものの、給与改定に伴う一般職人事管理経費の増や自立支援給付事業などの障害福祉サービスの増に伴う財政調整基金の減少により、</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基金全体としては299</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百万円の減となった。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基金の積立てについては、当該基金の利子と基金の目的に相当する指定寄附金などを合わせて積み立てる。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339725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dr:col>8</xdr:col>
      <xdr:colOff>339725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テレビ共同受信施設整備基金：テレビ共同受信施設の維持管理</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公共施設整備基金：公共施設の整備資金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安心安全まちづくり基金：防災、防犯その他の安心安全なまちづくりの施策を推進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産業振興基金：観光その他の産業振興施策を推進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環境保全基金：生物多様性の保全、緑の保全、緑化の推進、郷土の恵みの森づくりその他の環境保全施策を推進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市営住宅整備基金：市営住宅の整備資金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教育文化基金：教育、文化、スポーツ等の施策を推進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保健福祉基金：健康づくり、子育て支援その他の福祉施策を推進</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公共施設整備基金：土地建物貸付収入の一部を積み立てたことなどによる増加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テレビ共同受信施設整備基金：</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施設補修工事</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などに31百万円を取り崩したことなどによる減少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産業振興基金：入湯税10百万円、森林環境譲与24百万円を積み立てたことなどによる増加</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当該基金の利子と基金の目的に相当する指定寄付金などを合わせて積み立てる。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951865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339725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dr:col>8</xdr:col>
      <xdr:colOff>339725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給与改定に伴う一般職人事管理経費の増や自立支援給付事業などの障害福祉サービスの増に伴う財政調整基金の減少などにより、400百万円の取崩を行った。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財政調整基金は、標準財政規模の</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10</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％程度を上回るように積立てを行っている。財源調整等の理由で取り崩したときは、優先的に補てんを行い、それを維持するよう努める。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339725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dr:col>8</xdr:col>
      <xdr:colOff>339725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普通交付税の再算定に伴い、臨時財政対策償還基金費相当額の77百万円の積立てを行った。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臨時財政対策債の償還に合わせ取崩しを行っていく。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1678305</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73660</xdr:rowOff>
    </xdr:from>
    <xdr:to>
      <xdr:col>64</xdr:col>
      <xdr:colOff>12700</xdr:colOff>
      <xdr:row>6</xdr:row>
      <xdr:rowOff>24130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1035" y="408940"/>
          <a:ext cx="11421745"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60960</xdr:rowOff>
    </xdr:from>
    <xdr:to>
      <xdr:col>115</xdr:col>
      <xdr:colOff>25400</xdr:colOff>
      <xdr:row>5</xdr:row>
      <xdr:rowOff>105410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181320" y="396240"/>
          <a:ext cx="353250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86360</xdr:rowOff>
    </xdr:from>
    <xdr:to>
      <xdr:col>115</xdr:col>
      <xdr:colOff>6350</xdr:colOff>
      <xdr:row>5</xdr:row>
      <xdr:rowOff>80010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206720" y="421640"/>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111125</xdr:rowOff>
    </xdr:from>
    <xdr:to>
      <xdr:col>114</xdr:col>
      <xdr:colOff>184150</xdr:colOff>
      <xdr:row>5</xdr:row>
      <xdr:rowOff>55245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232120" y="446405"/>
          <a:ext cx="345186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83</xdr:col>
      <xdr:colOff>6350</xdr:colOff>
      <xdr:row>2</xdr:row>
      <xdr:rowOff>60960</xdr:rowOff>
    </xdr:from>
    <xdr:to>
      <xdr:col>95</xdr:col>
      <xdr:colOff>152400</xdr:colOff>
      <xdr:row>5</xdr:row>
      <xdr:rowOff>105410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659735" y="396240"/>
          <a:ext cx="240919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86360</xdr:rowOff>
    </xdr:from>
    <xdr:to>
      <xdr:col>95</xdr:col>
      <xdr:colOff>133350</xdr:colOff>
      <xdr:row>5</xdr:row>
      <xdr:rowOff>80010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685135" y="421640"/>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111125</xdr:rowOff>
    </xdr:from>
    <xdr:to>
      <xdr:col>95</xdr:col>
      <xdr:colOff>101600</xdr:colOff>
      <xdr:row>5</xdr:row>
      <xdr:rowOff>55245</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710535" y="446405"/>
          <a:ext cx="230759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188595</xdr:colOff>
      <xdr:row>7</xdr:row>
      <xdr:rowOff>5080</xdr:rowOff>
    </xdr:from>
    <xdr:to>
      <xdr:col>50</xdr:col>
      <xdr:colOff>0</xdr:colOff>
      <xdr:row>17</xdr:row>
      <xdr:rowOff>49530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54380" y="1178560"/>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36830</xdr:rowOff>
    </xdr:from>
    <xdr:to>
      <xdr:col>11</xdr:col>
      <xdr:colOff>44450</xdr:colOff>
      <xdr:row>17</xdr:row>
      <xdr:rowOff>36830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68680" y="1210310"/>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188595</xdr:colOff>
      <xdr:row>7</xdr:row>
      <xdr:rowOff>36830</xdr:rowOff>
    </xdr:from>
    <xdr:to>
      <xdr:col>16</xdr:col>
      <xdr:colOff>188595</xdr:colOff>
      <xdr:row>17</xdr:row>
      <xdr:rowOff>36830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74545" y="1210310"/>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79,244
77,683
73.47
37,364,578
36,530,970
741,810
18,244,748
24,007,311</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36830</xdr:rowOff>
    </xdr:from>
    <xdr:to>
      <xdr:col>24</xdr:col>
      <xdr:colOff>114300</xdr:colOff>
      <xdr:row>17</xdr:row>
      <xdr:rowOff>36830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63265" y="1210310"/>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55245</xdr:rowOff>
    </xdr:from>
    <xdr:to>
      <xdr:col>34</xdr:col>
      <xdr:colOff>50800</xdr:colOff>
      <xdr:row>13</xdr:row>
      <xdr:rowOff>42545</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40580" y="1228725"/>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55245</xdr:rowOff>
    </xdr:from>
    <xdr:to>
      <xdr:col>40</xdr:col>
      <xdr:colOff>63500</xdr:colOff>
      <xdr:row>13</xdr:row>
      <xdr:rowOff>42545</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463030" y="1228725"/>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13.5</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55245</xdr:rowOff>
    </xdr:from>
    <xdr:to>
      <xdr:col>43</xdr:col>
      <xdr:colOff>133350</xdr:colOff>
      <xdr:row>13</xdr:row>
      <xdr:rowOff>42545</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70800" y="1228725"/>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36830</xdr:rowOff>
    </xdr:from>
    <xdr:to>
      <xdr:col>34</xdr:col>
      <xdr:colOff>50800</xdr:colOff>
      <xdr:row>15</xdr:row>
      <xdr:rowOff>154305</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40580" y="20485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36830</xdr:rowOff>
    </xdr:from>
    <xdr:to>
      <xdr:col>50</xdr:col>
      <xdr:colOff>188595</xdr:colOff>
      <xdr:row>15</xdr:row>
      <xdr:rowOff>154305</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26530" y="2048510"/>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5080</xdr:rowOff>
    </xdr:from>
    <xdr:to>
      <xdr:col>58</xdr:col>
      <xdr:colOff>0</xdr:colOff>
      <xdr:row>13</xdr:row>
      <xdr:rowOff>116840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650095" y="1178560"/>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67945</xdr:rowOff>
    </xdr:from>
    <xdr:to>
      <xdr:col>58</xdr:col>
      <xdr:colOff>69850</xdr:colOff>
      <xdr:row>8</xdr:row>
      <xdr:rowOff>148590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864090" y="124142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161290</xdr:rowOff>
    </xdr:from>
    <xdr:to>
      <xdr:col>58</xdr:col>
      <xdr:colOff>69850</xdr:colOff>
      <xdr:row>10</xdr:row>
      <xdr:rowOff>73660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864090" y="1502410"/>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148590</xdr:rowOff>
    </xdr:from>
    <xdr:to>
      <xdr:col>58</xdr:col>
      <xdr:colOff>69850</xdr:colOff>
      <xdr:row>14</xdr:row>
      <xdr:rowOff>98425</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864090" y="1824990"/>
          <a:ext cx="114427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154305</xdr:rowOff>
    </xdr:from>
    <xdr:to>
      <xdr:col>52</xdr:col>
      <xdr:colOff>69850</xdr:colOff>
      <xdr:row>7</xdr:row>
      <xdr:rowOff>154305</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726295" y="1327785"/>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10</xdr:row>
      <xdr:rowOff>123825</xdr:rowOff>
    </xdr:from>
    <xdr:to>
      <xdr:col>51</xdr:col>
      <xdr:colOff>188595</xdr:colOff>
      <xdr:row>11</xdr:row>
      <xdr:rowOff>92710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806940" y="1800225"/>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123825</xdr:rowOff>
    </xdr:from>
    <xdr:to>
      <xdr:col>52</xdr:col>
      <xdr:colOff>69850</xdr:colOff>
      <xdr:row>10</xdr:row>
      <xdr:rowOff>123825</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726295" y="180022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12</xdr:row>
      <xdr:rowOff>20955</xdr:rowOff>
    </xdr:from>
    <xdr:to>
      <xdr:col>51</xdr:col>
      <xdr:colOff>188595</xdr:colOff>
      <xdr:row>12</xdr:row>
      <xdr:rowOff>157480</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806940" y="2032635"/>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161290</xdr:rowOff>
    </xdr:from>
    <xdr:to>
      <xdr:col>52</xdr:col>
      <xdr:colOff>69850</xdr:colOff>
      <xdr:row>12</xdr:row>
      <xdr:rowOff>161290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726295" y="217297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105410</xdr:rowOff>
    </xdr:from>
    <xdr:to>
      <xdr:col>52</xdr:col>
      <xdr:colOff>34925</xdr:colOff>
      <xdr:row>8</xdr:row>
      <xdr:rowOff>36830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761220" y="127889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30480</xdr:rowOff>
    </xdr:from>
    <xdr:to>
      <xdr:col>52</xdr:col>
      <xdr:colOff>34925</xdr:colOff>
      <xdr:row>9</xdr:row>
      <xdr:rowOff>129540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761220" y="153924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92710</xdr:rowOff>
    </xdr:from>
    <xdr:ext cx="8805545" cy="24955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9135" y="2942590"/>
          <a:ext cx="88055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5080</xdr:rowOff>
    </xdr:from>
    <xdr:ext cx="5753100" cy="25273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99135" y="3190240"/>
          <a:ext cx="57531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86360</xdr:rowOff>
    </xdr:from>
    <xdr:ext cx="8719820" cy="24701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9135" y="3439160"/>
          <a:ext cx="87198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55665" cy="25273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99135" y="3688080"/>
          <a:ext cx="59556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80010</xdr:rowOff>
    </xdr:from>
    <xdr:ext cx="8140700" cy="25273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9135" y="3935730"/>
          <a:ext cx="81407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161290</xdr:rowOff>
    </xdr:from>
    <xdr:ext cx="8754110" cy="40957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9135" y="4184650"/>
          <a:ext cx="8754110" cy="4095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73660</xdr:rowOff>
    </xdr:from>
    <xdr:ext cx="179070" cy="24892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9135" y="4432300"/>
          <a:ext cx="1790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42545</xdr:rowOff>
    </xdr:from>
    <xdr:to>
      <xdr:col>27</xdr:col>
      <xdr:colOff>184150</xdr:colOff>
      <xdr:row>31</xdr:row>
      <xdr:rowOff>18415</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99135" y="490410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62230</xdr:rowOff>
    </xdr:from>
    <xdr:ext cx="1266825" cy="30607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09090" y="5259070"/>
          <a:ext cx="1266825" cy="3060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37465</xdr:rowOff>
    </xdr:from>
    <xdr:ext cx="1645285" cy="35560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61945" y="5234305"/>
          <a:ext cx="1645285" cy="3556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[0.69]</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123825</xdr:rowOff>
    </xdr:from>
    <xdr:to>
      <xdr:col>35</xdr:col>
      <xdr:colOff>95250</xdr:colOff>
      <xdr:row>32</xdr:row>
      <xdr:rowOff>37465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18760" y="5153025"/>
          <a:ext cx="137731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144780</xdr:rowOff>
    </xdr:from>
    <xdr:to>
      <xdr:col>35</xdr:col>
      <xdr:colOff>95250</xdr:colOff>
      <xdr:row>33</xdr:row>
      <xdr:rowOff>56515</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18760" y="5341620"/>
          <a:ext cx="1377315"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123825</xdr:rowOff>
    </xdr:from>
    <xdr:to>
      <xdr:col>42</xdr:col>
      <xdr:colOff>25400</xdr:colOff>
      <xdr:row>32</xdr:row>
      <xdr:rowOff>37465</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02120" y="5153025"/>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144780</xdr:rowOff>
    </xdr:from>
    <xdr:to>
      <xdr:col>42</xdr:col>
      <xdr:colOff>25400</xdr:colOff>
      <xdr:row>33</xdr:row>
      <xdr:rowOff>56515</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02120" y="5341620"/>
          <a:ext cx="114427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123825</xdr:rowOff>
    </xdr:from>
    <xdr:to>
      <xdr:col>49</xdr:col>
      <xdr:colOff>19050</xdr:colOff>
      <xdr:row>32</xdr:row>
      <xdr:rowOff>37465</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15935" y="5153025"/>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144780</xdr:rowOff>
    </xdr:from>
    <xdr:to>
      <xdr:col>49</xdr:col>
      <xdr:colOff>19050</xdr:colOff>
      <xdr:row>33</xdr:row>
      <xdr:rowOff>56515</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15935" y="5341620"/>
          <a:ext cx="114427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118745</xdr:rowOff>
    </xdr:from>
    <xdr:to>
      <xdr:col>27</xdr:col>
      <xdr:colOff>184150</xdr:colOff>
      <xdr:row>47</xdr:row>
      <xdr:rowOff>132080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99135" y="5650865"/>
          <a:ext cx="4577080" cy="236029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118745</xdr:rowOff>
    </xdr:from>
    <xdr:to>
      <xdr:col>57</xdr:col>
      <xdr:colOff>120650</xdr:colOff>
      <xdr:row>47</xdr:row>
      <xdr:rowOff>132080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45760" y="5650865"/>
          <a:ext cx="5424805" cy="23602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118745</xdr:rowOff>
    </xdr:from>
    <xdr:to>
      <xdr:col>46</xdr:col>
      <xdr:colOff>188595</xdr:colOff>
      <xdr:row>35</xdr:row>
      <xdr:rowOff>31115</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45760" y="5650865"/>
          <a:ext cx="341820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94615</xdr:rowOff>
    </xdr:from>
    <xdr:to>
      <xdr:col>56</xdr:col>
      <xdr:colOff>188595</xdr:colOff>
      <xdr:row>47</xdr:row>
      <xdr:rowOff>69215</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551805" y="5962015"/>
          <a:ext cx="519811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令和6年度は、単年度でプラス0.003ポイントとなったが、3か年平均においては0.009ポイントのマイナスとなった。</a:t>
          </a:r>
          <a:endPar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基準財政収入額については、個人市民税定額減税の影響による地方特例交付金の増や、大手企業の進出及び宅地開発</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による固定資産税の増などにより前年度から増加した。</a:t>
          </a:r>
          <a:endParaRPr kumimoji="1" lang="ja-JP" altLang="en-US" sz="1300">
            <a:latin typeface="ＭＳ Ｐゴシック"/>
            <a:ea typeface="ＭＳ Ｐゴシック"/>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また、基準財政需要額については、こども子育て費の新規創設による増や補正係数及び単位費用の増加による生活保護費の増などにより増加となった。</a:t>
          </a:r>
          <a:endParaRPr kumimoji="1" lang="ja-JP" altLang="en-US" sz="1300">
            <a:latin typeface="ＭＳ Ｐゴシック"/>
            <a:ea typeface="ＭＳ Ｐゴシック"/>
          </a:endParaRPr>
        </a:p>
      </xdr:txBody>
    </xdr:sp>
    <xdr:clientData/>
  </xdr:twoCellAnchor>
  <xdr:twoCellAnchor>
    <xdr:from>
      <xdr:col>3</xdr:col>
      <xdr:colOff>133350</xdr:colOff>
      <xdr:row>47</xdr:row>
      <xdr:rowOff>132080</xdr:rowOff>
    </xdr:from>
    <xdr:to>
      <xdr:col>27</xdr:col>
      <xdr:colOff>184150</xdr:colOff>
      <xdr:row>47</xdr:row>
      <xdr:rowOff>132080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99135" y="8011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161290</xdr:rowOff>
    </xdr:from>
    <xdr:ext cx="762000" cy="25082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273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73660</xdr:rowOff>
    </xdr:from>
    <xdr:to>
      <xdr:col>27</xdr:col>
      <xdr:colOff>184150</xdr:colOff>
      <xdr:row>45</xdr:row>
      <xdr:rowOff>73660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99135" y="76174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102870</xdr:rowOff>
    </xdr:from>
    <xdr:ext cx="762000" cy="25400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0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9913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43180</xdr:rowOff>
    </xdr:from>
    <xdr:ext cx="762000" cy="25654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125730</xdr:rowOff>
    </xdr:from>
    <xdr:to>
      <xdr:col>27</xdr:col>
      <xdr:colOff>184150</xdr:colOff>
      <xdr:row>40</xdr:row>
      <xdr:rowOff>125730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99135" y="68313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154305</xdr:rowOff>
    </xdr:from>
    <xdr:ext cx="762000" cy="25590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226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67310</xdr:rowOff>
    </xdr:from>
    <xdr:to>
      <xdr:col>27</xdr:col>
      <xdr:colOff>184150</xdr:colOff>
      <xdr:row>38</xdr:row>
      <xdr:rowOff>67310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99135" y="64376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96520</xdr:rowOff>
    </xdr:from>
    <xdr:ext cx="762000" cy="25590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20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7620</xdr:rowOff>
    </xdr:from>
    <xdr:to>
      <xdr:col>27</xdr:col>
      <xdr:colOff>184150</xdr:colOff>
      <xdr:row>36</xdr:row>
      <xdr:rowOff>7620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9913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36830</xdr:rowOff>
    </xdr:from>
    <xdr:ext cx="762000" cy="25146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423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118745</xdr:rowOff>
    </xdr:from>
    <xdr:to>
      <xdr:col>27</xdr:col>
      <xdr:colOff>184150</xdr:colOff>
      <xdr:row>33</xdr:row>
      <xdr:rowOff>118745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99135" y="565086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148590</xdr:rowOff>
    </xdr:from>
    <xdr:ext cx="762000" cy="25146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30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118745</xdr:rowOff>
    </xdr:from>
    <xdr:to>
      <xdr:col>27</xdr:col>
      <xdr:colOff>184150</xdr:colOff>
      <xdr:row>47</xdr:row>
      <xdr:rowOff>132080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699135" y="5650865"/>
          <a:ext cx="4577080" cy="23602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127635</xdr:rowOff>
    </xdr:from>
    <xdr:to>
      <xdr:col>23</xdr:col>
      <xdr:colOff>133350</xdr:colOff>
      <xdr:row>45</xdr:row>
      <xdr:rowOff>153035</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471035" y="6162675"/>
          <a:ext cx="0" cy="15341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125095</xdr:rowOff>
    </xdr:from>
    <xdr:ext cx="762000" cy="25082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38980" y="766889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0.36</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153035</xdr:rowOff>
    </xdr:from>
    <xdr:to>
      <xdr:col>24</xdr:col>
      <xdr:colOff>12700</xdr:colOff>
      <xdr:row>45</xdr:row>
      <xdr:rowOff>153035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382135" y="76968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43180</xdr:rowOff>
    </xdr:from>
    <xdr:ext cx="762000" cy="256540"/>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38980" y="59105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1.14</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127635</xdr:rowOff>
    </xdr:from>
    <xdr:to>
      <xdr:col>24</xdr:col>
      <xdr:colOff>12700</xdr:colOff>
      <xdr:row>36</xdr:row>
      <xdr:rowOff>127635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382135" y="61626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5080</xdr:rowOff>
    </xdr:from>
    <xdr:to>
      <xdr:col>23</xdr:col>
      <xdr:colOff>133350</xdr:colOff>
      <xdr:row>42</xdr:row>
      <xdr:rowOff>5080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16655" y="7045960"/>
          <a:ext cx="7543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120650</xdr:rowOff>
    </xdr:from>
    <xdr:ext cx="762000" cy="25590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38980" y="6826250"/>
          <a:ext cx="7620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105410</xdr:rowOff>
    </xdr:from>
    <xdr:to>
      <xdr:col>23</xdr:col>
      <xdr:colOff>184150</xdr:colOff>
      <xdr:row>42</xdr:row>
      <xdr:rowOff>35560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20235" y="6978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154940</xdr:rowOff>
    </xdr:from>
    <xdr:to>
      <xdr:col>19</xdr:col>
      <xdr:colOff>133350</xdr:colOff>
      <xdr:row>42</xdr:row>
      <xdr:rowOff>5080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11475" y="7028180"/>
          <a:ext cx="80518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105410</xdr:rowOff>
    </xdr:from>
    <xdr:to>
      <xdr:col>19</xdr:col>
      <xdr:colOff>184150</xdr:colOff>
      <xdr:row>42</xdr:row>
      <xdr:rowOff>35560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665855" y="6978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45720</xdr:rowOff>
    </xdr:from>
    <xdr:ext cx="736600" cy="25654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377565" y="675132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41</xdr:row>
      <xdr:rowOff>154940</xdr:rowOff>
    </xdr:from>
    <xdr:to>
      <xdr:col>15</xdr:col>
      <xdr:colOff>82550</xdr:colOff>
      <xdr:row>41</xdr:row>
      <xdr:rowOff>154940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06295" y="7028180"/>
          <a:ext cx="8051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85090</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60675" y="69583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25400</xdr:rowOff>
    </xdr:from>
    <xdr:ext cx="756920" cy="25590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72385" y="6731000"/>
          <a:ext cx="7569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41</xdr:row>
      <xdr:rowOff>114935</xdr:rowOff>
    </xdr:from>
    <xdr:to>
      <xdr:col>11</xdr:col>
      <xdr:colOff>31750</xdr:colOff>
      <xdr:row>41</xdr:row>
      <xdr:rowOff>154940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20165" y="6988175"/>
          <a:ext cx="78613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41</xdr:row>
      <xdr:rowOff>64135</xdr:rowOff>
    </xdr:from>
    <xdr:to>
      <xdr:col>11</xdr:col>
      <xdr:colOff>82550</xdr:colOff>
      <xdr:row>41</xdr:row>
      <xdr:rowOff>165100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74545" y="6937375"/>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5715</xdr:rowOff>
    </xdr:from>
    <xdr:ext cx="762000" cy="25654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67205" y="67113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64135</xdr:rowOff>
    </xdr:from>
    <xdr:to>
      <xdr:col>7</xdr:col>
      <xdr:colOff>31750</xdr:colOff>
      <xdr:row>41</xdr:row>
      <xdr:rowOff>165100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71270" y="6937375"/>
          <a:ext cx="8064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150495</xdr:rowOff>
    </xdr:from>
    <xdr:ext cx="756920" cy="25400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62025" y="702373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130175</xdr:rowOff>
    </xdr:from>
    <xdr:ext cx="761365" cy="25209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276090"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130175</xdr:rowOff>
    </xdr:from>
    <xdr:ext cx="761365" cy="25209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21710"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130175</xdr:rowOff>
    </xdr:from>
    <xdr:ext cx="756285" cy="25209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16530" y="8009255"/>
          <a:ext cx="7562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130175</xdr:rowOff>
    </xdr:from>
    <xdr:ext cx="761365" cy="25209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11350"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130175</xdr:rowOff>
    </xdr:from>
    <xdr:ext cx="761365" cy="25209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27125"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41</xdr:row>
      <xdr:rowOff>124460</xdr:rowOff>
    </xdr:from>
    <xdr:to>
      <xdr:col>23</xdr:col>
      <xdr:colOff>184150</xdr:colOff>
      <xdr:row>42</xdr:row>
      <xdr:rowOff>55245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20235" y="699770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96520</xdr:rowOff>
    </xdr:from>
    <xdr:ext cx="762000" cy="25590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38980" y="69697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41</xdr:row>
      <xdr:rowOff>124460</xdr:rowOff>
    </xdr:from>
    <xdr:to>
      <xdr:col>19</xdr:col>
      <xdr:colOff>184150</xdr:colOff>
      <xdr:row>42</xdr:row>
      <xdr:rowOff>55245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665855" y="699770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39370</xdr:rowOff>
    </xdr:from>
    <xdr:ext cx="736600" cy="256540"/>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377565" y="708025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41</xdr:row>
      <xdr:rowOff>105410</xdr:rowOff>
    </xdr:from>
    <xdr:to>
      <xdr:col>15</xdr:col>
      <xdr:colOff>133350</xdr:colOff>
      <xdr:row>42</xdr:row>
      <xdr:rowOff>35560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60675" y="6978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20320</xdr:rowOff>
    </xdr:from>
    <xdr:ext cx="756920" cy="25590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72385" y="7061200"/>
          <a:ext cx="7569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41</xdr:row>
      <xdr:rowOff>105410</xdr:rowOff>
    </xdr:from>
    <xdr:to>
      <xdr:col>11</xdr:col>
      <xdr:colOff>82550</xdr:colOff>
      <xdr:row>42</xdr:row>
      <xdr:rowOff>35560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74545" y="697865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20320</xdr:rowOff>
    </xdr:from>
    <xdr:ext cx="762000" cy="25590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67205" y="706120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41</xdr:row>
      <xdr:rowOff>64135</xdr:rowOff>
    </xdr:from>
    <xdr:to>
      <xdr:col>7</xdr:col>
      <xdr:colOff>31750</xdr:colOff>
      <xdr:row>41</xdr:row>
      <xdr:rowOff>165100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71270" y="6937375"/>
          <a:ext cx="8064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5715</xdr:rowOff>
    </xdr:from>
    <xdr:ext cx="756920" cy="25654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62025" y="6711315"/>
          <a:ext cx="756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81280</xdr:rowOff>
    </xdr:from>
    <xdr:to>
      <xdr:col>27</xdr:col>
      <xdr:colOff>184150</xdr:colOff>
      <xdr:row>53</xdr:row>
      <xdr:rowOff>56515</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699135" y="863092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100330</xdr:rowOff>
    </xdr:from>
    <xdr:ext cx="1438275" cy="30289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25905" y="8985250"/>
          <a:ext cx="143827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74930</xdr:rowOff>
    </xdr:from>
    <xdr:ext cx="1645920" cy="34925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45130" y="8959850"/>
          <a:ext cx="1645920" cy="3492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[99.3%]</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163830</xdr:rowOff>
    </xdr:from>
    <xdr:to>
      <xdr:col>35</xdr:col>
      <xdr:colOff>95250</xdr:colOff>
      <xdr:row>54</xdr:row>
      <xdr:rowOff>74295</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18760" y="8881110"/>
          <a:ext cx="1377315"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93345</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163830</xdr:rowOff>
    </xdr:from>
    <xdr:to>
      <xdr:col>42</xdr:col>
      <xdr:colOff>25400</xdr:colOff>
      <xdr:row>54</xdr:row>
      <xdr:rowOff>74295</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02120" y="888111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93345</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163830</xdr:rowOff>
    </xdr:from>
    <xdr:to>
      <xdr:col>49</xdr:col>
      <xdr:colOff>19050</xdr:colOff>
      <xdr:row>54</xdr:row>
      <xdr:rowOff>74295</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15935" y="888111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93345</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154940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46</xdr:col>
      <xdr:colOff>188595</xdr:colOff>
      <xdr:row>57</xdr:row>
      <xdr:rowOff>68580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130175</xdr:rowOff>
    </xdr:from>
    <xdr:to>
      <xdr:col>56</xdr:col>
      <xdr:colOff>188595</xdr:colOff>
      <xdr:row>69</xdr:row>
      <xdr:rowOff>106045</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常勤職員の給与改定や期末勤勉手当支給月数の増などによる人件費の増、学校給食賄材料費や予防接種事業医薬材料費の増などによる物件費の増に伴い経常経費充当一般財源が増加した。また、定額減税の影響により地方特例交付金などの経常一般財源収入が増加したが、経常経費充当一般財源の増加率が高いため、前年度比で0.5ポイントの増加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今後も自主財源確保への取組を強化するとともに、経常経費の節減に向けた取組を進める。</a:t>
          </a:r>
          <a:endParaRPr kumimoji="1" lang="ja-JP" altLang="en-US" sz="1200">
            <a:latin typeface="ＭＳ Ｐゴシック"/>
            <a:ea typeface="ＭＳ Ｐゴシック"/>
          </a:endParaRPr>
        </a:p>
      </xdr:txBody>
    </xdr:sp>
    <xdr:clientData/>
  </xdr:twoCellAnchor>
  <xdr:oneCellAnchor>
    <xdr:from>
      <xdr:col>3</xdr:col>
      <xdr:colOff>95250</xdr:colOff>
      <xdr:row>54</xdr:row>
      <xdr:rowOff>136525</xdr:rowOff>
    </xdr:from>
    <xdr:ext cx="297815" cy="2203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1035" y="9189085"/>
          <a:ext cx="29781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4765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573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66</xdr:row>
      <xdr:rowOff>80645</xdr:rowOff>
    </xdr:from>
    <xdr:to>
      <xdr:col>27</xdr:col>
      <xdr:colOff>184150</xdr:colOff>
      <xdr:row>66</xdr:row>
      <xdr:rowOff>80645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99135" y="111448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109220</xdr:rowOff>
    </xdr:from>
    <xdr:ext cx="762000" cy="24828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0582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161925</xdr:rowOff>
    </xdr:from>
    <xdr:to>
      <xdr:col>27</xdr:col>
      <xdr:colOff>184150</xdr:colOff>
      <xdr:row>62</xdr:row>
      <xdr:rowOff>161925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9913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22225</xdr:rowOff>
    </xdr:from>
    <xdr:ext cx="762000" cy="25273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4159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59</xdr:row>
      <xdr:rowOff>74295</xdr:rowOff>
    </xdr:from>
    <xdr:to>
      <xdr:col>27</xdr:col>
      <xdr:colOff>184150</xdr:colOff>
      <xdr:row>59</xdr:row>
      <xdr:rowOff>74295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99135" y="996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103505</xdr:rowOff>
    </xdr:from>
    <xdr:ext cx="762000" cy="24828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98266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55</xdr:row>
      <xdr:rowOff>154940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4828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23671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145415</xdr:rowOff>
    </xdr:from>
    <xdr:to>
      <xdr:col>23</xdr:col>
      <xdr:colOff>133350</xdr:colOff>
      <xdr:row>67</xdr:row>
      <xdr:rowOff>19050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471035" y="10036175"/>
          <a:ext cx="0" cy="12147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160020</xdr:rowOff>
    </xdr:from>
    <xdr:ext cx="762000" cy="247650"/>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4538980" y="1122426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101.8</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19050</xdr:rowOff>
    </xdr:from>
    <xdr:to>
      <xdr:col>24</xdr:col>
      <xdr:colOff>12700</xdr:colOff>
      <xdr:row>67</xdr:row>
      <xdr:rowOff>19050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382135" y="112509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61595</xdr:rowOff>
    </xdr:from>
    <xdr:ext cx="762000" cy="252730"/>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4538980" y="97847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145415</xdr:rowOff>
    </xdr:from>
    <xdr:to>
      <xdr:col>24</xdr:col>
      <xdr:colOff>12700</xdr:colOff>
      <xdr:row>59</xdr:row>
      <xdr:rowOff>145415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382135" y="100361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10160</xdr:rowOff>
    </xdr:from>
    <xdr:to>
      <xdr:col>23</xdr:col>
      <xdr:colOff>133350</xdr:colOff>
      <xdr:row>66</xdr:row>
      <xdr:rowOff>39370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3716655" y="11074400"/>
          <a:ext cx="75438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34925</xdr:rowOff>
    </xdr:from>
    <xdr:ext cx="762000" cy="24828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4538980" y="10596245"/>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64</xdr:row>
      <xdr:rowOff>17780</xdr:rowOff>
    </xdr:from>
    <xdr:to>
      <xdr:col>23</xdr:col>
      <xdr:colOff>184150</xdr:colOff>
      <xdr:row>64</xdr:row>
      <xdr:rowOff>117475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420235" y="107467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76835</xdr:rowOff>
    </xdr:from>
    <xdr:to>
      <xdr:col>19</xdr:col>
      <xdr:colOff>133350</xdr:colOff>
      <xdr:row>66</xdr:row>
      <xdr:rowOff>10160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2911475" y="10973435"/>
          <a:ext cx="80518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156210</xdr:rowOff>
    </xdr:from>
    <xdr:to>
      <xdr:col>19</xdr:col>
      <xdr:colOff>184150</xdr:colOff>
      <xdr:row>64</xdr:row>
      <xdr:rowOff>88265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3665855" y="107175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97790</xdr:rowOff>
    </xdr:from>
    <xdr:ext cx="736600" cy="252730"/>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377565" y="1049147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63</xdr:row>
      <xdr:rowOff>128905</xdr:rowOff>
    </xdr:from>
    <xdr:to>
      <xdr:col>15</xdr:col>
      <xdr:colOff>82550</xdr:colOff>
      <xdr:row>65</xdr:row>
      <xdr:rowOff>76835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106295" y="10690225"/>
          <a:ext cx="805180" cy="283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67945</xdr:rowOff>
    </xdr:from>
    <xdr:to>
      <xdr:col>15</xdr:col>
      <xdr:colOff>133350</xdr:colOff>
      <xdr:row>63</xdr:row>
      <xdr:rowOff>167005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2860675" y="106292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10160</xdr:rowOff>
    </xdr:from>
    <xdr:ext cx="756920" cy="24828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572385" y="1040384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63</xdr:row>
      <xdr:rowOff>128905</xdr:rowOff>
    </xdr:from>
    <xdr:to>
      <xdr:col>11</xdr:col>
      <xdr:colOff>31750</xdr:colOff>
      <xdr:row>65</xdr:row>
      <xdr:rowOff>100965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320165" y="10690225"/>
          <a:ext cx="786130" cy="307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62</xdr:row>
      <xdr:rowOff>23495</xdr:rowOff>
    </xdr:from>
    <xdr:to>
      <xdr:col>11</xdr:col>
      <xdr:colOff>82550</xdr:colOff>
      <xdr:row>62</xdr:row>
      <xdr:rowOff>123190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074545" y="104171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132715</xdr:rowOff>
    </xdr:from>
    <xdr:ext cx="762000" cy="25336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767205" y="101911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63</xdr:row>
      <xdr:rowOff>151130</xdr:rowOff>
    </xdr:from>
    <xdr:to>
      <xdr:col>7</xdr:col>
      <xdr:colOff>31750</xdr:colOff>
      <xdr:row>64</xdr:row>
      <xdr:rowOff>82550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271270" y="1071245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92710</xdr:rowOff>
    </xdr:from>
    <xdr:ext cx="756920" cy="247650"/>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962025" y="1048639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165100</xdr:rowOff>
    </xdr:from>
    <xdr:ext cx="761365" cy="247650"/>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276090"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165100</xdr:rowOff>
    </xdr:from>
    <xdr:ext cx="761365" cy="24765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521710"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165100</xdr:rowOff>
    </xdr:from>
    <xdr:ext cx="756285" cy="247650"/>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716530" y="11732260"/>
          <a:ext cx="756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165100</xdr:rowOff>
    </xdr:from>
    <xdr:ext cx="761365" cy="24765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11350"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165100</xdr:rowOff>
    </xdr:from>
    <xdr:ext cx="761365" cy="24765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127125"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65</xdr:row>
      <xdr:rowOff>156845</xdr:rowOff>
    </xdr:from>
    <xdr:to>
      <xdr:col>23</xdr:col>
      <xdr:colOff>184150</xdr:colOff>
      <xdr:row>66</xdr:row>
      <xdr:rowOff>88900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420235" y="110534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130175</xdr:rowOff>
    </xdr:from>
    <xdr:ext cx="762000" cy="248920"/>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4538980" y="1102677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65</xdr:row>
      <xdr:rowOff>128270</xdr:rowOff>
    </xdr:from>
    <xdr:to>
      <xdr:col>19</xdr:col>
      <xdr:colOff>184150</xdr:colOff>
      <xdr:row>66</xdr:row>
      <xdr:rowOff>59690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3665855" y="110248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44450</xdr:rowOff>
    </xdr:from>
    <xdr:ext cx="736600" cy="25336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377565" y="1110869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65</xdr:row>
      <xdr:rowOff>27305</xdr:rowOff>
    </xdr:from>
    <xdr:to>
      <xdr:col>15</xdr:col>
      <xdr:colOff>133350</xdr:colOff>
      <xdr:row>65</xdr:row>
      <xdr:rowOff>127000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2860675" y="109239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112395</xdr:rowOff>
    </xdr:from>
    <xdr:ext cx="756920" cy="25336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572385" y="1100899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63</xdr:row>
      <xdr:rowOff>79375</xdr:rowOff>
    </xdr:from>
    <xdr:to>
      <xdr:col>11</xdr:col>
      <xdr:colOff>82550</xdr:colOff>
      <xdr:row>64</xdr:row>
      <xdr:rowOff>11430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074545" y="1064069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164465</xdr:rowOff>
    </xdr:from>
    <xdr:ext cx="762000" cy="247650"/>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767205" y="1072578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65</xdr:row>
      <xdr:rowOff>51435</xdr:rowOff>
    </xdr:from>
    <xdr:to>
      <xdr:col>7</xdr:col>
      <xdr:colOff>31750</xdr:colOff>
      <xdr:row>65</xdr:row>
      <xdr:rowOff>151130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271270" y="1094803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135890</xdr:rowOff>
    </xdr:from>
    <xdr:ext cx="756920" cy="25336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962025" y="1103249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117475</xdr:rowOff>
    </xdr:from>
    <xdr:to>
      <xdr:col>27</xdr:col>
      <xdr:colOff>184150</xdr:colOff>
      <xdr:row>75</xdr:row>
      <xdr:rowOff>93345</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136525</xdr:rowOff>
    </xdr:from>
    <xdr:ext cx="3218815" cy="30289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111760</xdr:rowOff>
    </xdr:from>
    <xdr:ext cx="1645285" cy="35115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50945" y="12684760"/>
          <a:ext cx="164528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[130,078</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31115</xdr:rowOff>
    </xdr:from>
    <xdr:to>
      <xdr:col>35</xdr:col>
      <xdr:colOff>95250</xdr:colOff>
      <xdr:row>76</xdr:row>
      <xdr:rowOff>111760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50165</xdr:rowOff>
    </xdr:from>
    <xdr:to>
      <xdr:col>35</xdr:col>
      <xdr:colOff>95250</xdr:colOff>
      <xdr:row>77</xdr:row>
      <xdr:rowOff>130175</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31115</xdr:rowOff>
    </xdr:from>
    <xdr:to>
      <xdr:col>42</xdr:col>
      <xdr:colOff>25400</xdr:colOff>
      <xdr:row>76</xdr:row>
      <xdr:rowOff>111760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50165</xdr:rowOff>
    </xdr:from>
    <xdr:to>
      <xdr:col>42</xdr:col>
      <xdr:colOff>25400</xdr:colOff>
      <xdr:row>77</xdr:row>
      <xdr:rowOff>130175</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31115</xdr:rowOff>
    </xdr:from>
    <xdr:to>
      <xdr:col>49</xdr:col>
      <xdr:colOff>19050</xdr:colOff>
      <xdr:row>76</xdr:row>
      <xdr:rowOff>111760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50165</xdr:rowOff>
    </xdr:from>
    <xdr:to>
      <xdr:col>49</xdr:col>
      <xdr:colOff>19050</xdr:colOff>
      <xdr:row>77</xdr:row>
      <xdr:rowOff>130175</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159,156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24765</xdr:rowOff>
    </xdr:from>
    <xdr:to>
      <xdr:col>27</xdr:col>
      <xdr:colOff>184150</xdr:colOff>
      <xdr:row>92</xdr:row>
      <xdr:rowOff>37465</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57</xdr:col>
      <xdr:colOff>120650</xdr:colOff>
      <xdr:row>92</xdr:row>
      <xdr:rowOff>37465</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46</xdr:col>
      <xdr:colOff>188595</xdr:colOff>
      <xdr:row>79</xdr:row>
      <xdr:rowOff>106045</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188595</xdr:colOff>
      <xdr:row>91</xdr:row>
      <xdr:rowOff>142875</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人件費については、勤勉手当新規設定の改定に伴う会計年度任用職員報酬の増や給与改定及び地域手当の支給率の増加などにより、前年度比で増加となった。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物件費については</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a:t>
          </a:r>
          <a:r>
            <a:rPr kumimoji="1" lang="ja-JP" altLang="en-US" sz="1300">
              <a:solidFill>
                <a:sysClr val="windowText" lastClr="000000"/>
              </a:solidFill>
              <a:latin typeface="ＭＳ Ｐゴシック"/>
              <a:ea typeface="ＭＳ Ｐゴシック"/>
            </a:rPr>
            <a:t>学童クラブ運営業務委託料や</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学校給食賄材料費、予防接種事業医薬材料費の増加により、前年度比で増加となった。</a:t>
          </a:r>
          <a:endPar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引き続き、人員の適正</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化を進めるとともに、事業の見直しに努め、削減を図る。</a:t>
          </a:r>
          <a:endParaRPr kumimoji="1" lang="ja-JP" altLang="en-US" sz="1300">
            <a:latin typeface="ＭＳ Ｐゴシック"/>
            <a:ea typeface="ＭＳ Ｐゴシック"/>
          </a:endParaRPr>
        </a:p>
      </xdr:txBody>
    </xdr:sp>
    <xdr:clientData/>
  </xdr:twoCellAnchor>
  <xdr:oneCellAnchor>
    <xdr:from>
      <xdr:col>3</xdr:col>
      <xdr:colOff>95250</xdr:colOff>
      <xdr:row>77</xdr:row>
      <xdr:rowOff>5715</xdr:rowOff>
    </xdr:from>
    <xdr:ext cx="349250" cy="220345"/>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61035" y="12913995"/>
          <a:ext cx="3492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37465</xdr:rowOff>
    </xdr:from>
    <xdr:to>
      <xdr:col>27</xdr:col>
      <xdr:colOff>184150</xdr:colOff>
      <xdr:row>92</xdr:row>
      <xdr:rowOff>37465</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66040</xdr:rowOff>
    </xdr:from>
    <xdr:ext cx="762000" cy="247650"/>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32128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35560</xdr:rowOff>
    </xdr:from>
    <xdr:to>
      <xdr:col>27</xdr:col>
      <xdr:colOff>184150</xdr:colOff>
      <xdr:row>90</xdr:row>
      <xdr:rowOff>35560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69913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63500</xdr:rowOff>
    </xdr:from>
    <xdr:ext cx="762000" cy="252730"/>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49834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33655</xdr:rowOff>
    </xdr:from>
    <xdr:to>
      <xdr:col>27</xdr:col>
      <xdr:colOff>184150</xdr:colOff>
      <xdr:row>88</xdr:row>
      <xdr:rowOff>33655</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69913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61595</xdr:rowOff>
    </xdr:from>
    <xdr:ext cx="762000" cy="25273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6462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31750</xdr:rowOff>
    </xdr:from>
    <xdr:to>
      <xdr:col>27</xdr:col>
      <xdr:colOff>184150</xdr:colOff>
      <xdr:row>86</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9913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60325</xdr:rowOff>
    </xdr:from>
    <xdr:ext cx="762000" cy="25273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30972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30480</xdr:rowOff>
    </xdr:from>
    <xdr:to>
      <xdr:col>27</xdr:col>
      <xdr:colOff>184150</xdr:colOff>
      <xdr:row>84</xdr:row>
      <xdr:rowOff>30480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9913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59055</xdr:rowOff>
    </xdr:from>
    <xdr:ext cx="762000" cy="25273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9731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28575</xdr:rowOff>
    </xdr:from>
    <xdr:to>
      <xdr:col>27</xdr:col>
      <xdr:colOff>184150</xdr:colOff>
      <xdr:row>82</xdr:row>
      <xdr:rowOff>28575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9913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57150</xdr:rowOff>
    </xdr:from>
    <xdr:ext cx="762000" cy="25273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359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26670</xdr:rowOff>
    </xdr:from>
    <xdr:to>
      <xdr:col>27</xdr:col>
      <xdr:colOff>184150</xdr:colOff>
      <xdr:row>80</xdr:row>
      <xdr:rowOff>26670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9913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55245</xdr:rowOff>
    </xdr:from>
    <xdr:ext cx="762000" cy="24955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988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78</xdr:row>
      <xdr:rowOff>24765</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53340</xdr:rowOff>
    </xdr:from>
    <xdr:ext cx="762000" cy="24765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296162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92</xdr:row>
      <xdr:rowOff>37465</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28575</xdr:rowOff>
    </xdr:from>
    <xdr:to>
      <xdr:col>23</xdr:col>
      <xdr:colOff>133350</xdr:colOff>
      <xdr:row>89</xdr:row>
      <xdr:rowOff>114935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471035" y="13439775"/>
          <a:ext cx="0" cy="15951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87630</xdr:rowOff>
    </xdr:from>
    <xdr:ext cx="762000" cy="247650"/>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4538980" y="1500759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573,746</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114935</xdr:rowOff>
    </xdr:from>
    <xdr:to>
      <xdr:col>24</xdr:col>
      <xdr:colOff>12700</xdr:colOff>
      <xdr:row>89</xdr:row>
      <xdr:rowOff>114935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382135" y="150348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112395</xdr:rowOff>
    </xdr:from>
    <xdr:ext cx="762000" cy="25336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4538980" y="131883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100,303</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28575</xdr:rowOff>
    </xdr:from>
    <xdr:to>
      <xdr:col>24</xdr:col>
      <xdr:colOff>12700</xdr:colOff>
      <xdr:row>80</xdr:row>
      <xdr:rowOff>28575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382135" y="134397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106680</xdr:rowOff>
    </xdr:from>
    <xdr:to>
      <xdr:col>23</xdr:col>
      <xdr:colOff>133350</xdr:colOff>
      <xdr:row>80</xdr:row>
      <xdr:rowOff>128270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3716655" y="13517880"/>
          <a:ext cx="75438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113030</xdr:rowOff>
    </xdr:from>
    <xdr:ext cx="762000" cy="25336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4538980" y="1352423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147,510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80</xdr:row>
      <xdr:rowOff>137160</xdr:rowOff>
    </xdr:from>
    <xdr:to>
      <xdr:col>23</xdr:col>
      <xdr:colOff>184150</xdr:colOff>
      <xdr:row>81</xdr:row>
      <xdr:rowOff>69215</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420235" y="135483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106680</xdr:rowOff>
    </xdr:from>
    <xdr:to>
      <xdr:col>19</xdr:col>
      <xdr:colOff>133350</xdr:colOff>
      <xdr:row>80</xdr:row>
      <xdr:rowOff>107950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2911475" y="13517880"/>
          <a:ext cx="80518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99060</xdr:rowOff>
    </xdr:from>
    <xdr:to>
      <xdr:col>19</xdr:col>
      <xdr:colOff>184150</xdr:colOff>
      <xdr:row>81</xdr:row>
      <xdr:rowOff>31115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3665855" y="135102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16510</xdr:rowOff>
    </xdr:from>
    <xdr:ext cx="736600" cy="24828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377565" y="13595350"/>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136,333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80</xdr:row>
      <xdr:rowOff>91440</xdr:rowOff>
    </xdr:from>
    <xdr:to>
      <xdr:col>15</xdr:col>
      <xdr:colOff>82550</xdr:colOff>
      <xdr:row>80</xdr:row>
      <xdr:rowOff>107950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106295" y="13502640"/>
          <a:ext cx="8051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99695</xdr:rowOff>
    </xdr:from>
    <xdr:to>
      <xdr:col>15</xdr:col>
      <xdr:colOff>133350</xdr:colOff>
      <xdr:row>81</xdr:row>
      <xdr:rowOff>31750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2860675" y="135108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17145</xdr:rowOff>
    </xdr:from>
    <xdr:ext cx="756920" cy="250190"/>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572385" y="13595985"/>
          <a:ext cx="7569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80</xdr:row>
      <xdr:rowOff>75565</xdr:rowOff>
    </xdr:from>
    <xdr:to>
      <xdr:col>11</xdr:col>
      <xdr:colOff>31750</xdr:colOff>
      <xdr:row>80</xdr:row>
      <xdr:rowOff>91440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320165" y="13486765"/>
          <a:ext cx="78613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80</xdr:row>
      <xdr:rowOff>86995</xdr:rowOff>
    </xdr:from>
    <xdr:to>
      <xdr:col>11</xdr:col>
      <xdr:colOff>82550</xdr:colOff>
      <xdr:row>81</xdr:row>
      <xdr:rowOff>18415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074545" y="134981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3810</xdr:rowOff>
    </xdr:from>
    <xdr:ext cx="762000" cy="25336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767205" y="13582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80</xdr:row>
      <xdr:rowOff>59690</xdr:rowOff>
    </xdr:from>
    <xdr:to>
      <xdr:col>7</xdr:col>
      <xdr:colOff>31750</xdr:colOff>
      <xdr:row>80</xdr:row>
      <xdr:rowOff>159385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271270" y="1347089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144145</xdr:rowOff>
    </xdr:from>
    <xdr:ext cx="756920" cy="24828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962025" y="1355534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124,556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34925</xdr:rowOff>
    </xdr:from>
    <xdr:ext cx="761365" cy="24828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276090"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34925</xdr:rowOff>
    </xdr:from>
    <xdr:ext cx="761365" cy="24828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521710"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34925</xdr:rowOff>
    </xdr:from>
    <xdr:ext cx="756285" cy="24828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716530" y="15457805"/>
          <a:ext cx="7562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34925</xdr:rowOff>
    </xdr:from>
    <xdr:ext cx="761365" cy="24828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11350"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34925</xdr:rowOff>
    </xdr:from>
    <xdr:ext cx="761365" cy="24828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127125"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80</xdr:row>
      <xdr:rowOff>78105</xdr:rowOff>
    </xdr:from>
    <xdr:to>
      <xdr:col>23</xdr:col>
      <xdr:colOff>184150</xdr:colOff>
      <xdr:row>81</xdr:row>
      <xdr:rowOff>10160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420235" y="134893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1270</xdr:rowOff>
    </xdr:from>
    <xdr:ext cx="762000" cy="25336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4538980" y="134124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130,078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80</xdr:row>
      <xdr:rowOff>57150</xdr:rowOff>
    </xdr:from>
    <xdr:to>
      <xdr:col>19</xdr:col>
      <xdr:colOff>184150</xdr:colOff>
      <xdr:row>80</xdr:row>
      <xdr:rowOff>156210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665855" y="134683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166370</xdr:rowOff>
    </xdr:from>
    <xdr:ext cx="736600" cy="25336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377565" y="1324229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123,863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80</xdr:row>
      <xdr:rowOff>58420</xdr:rowOff>
    </xdr:from>
    <xdr:to>
      <xdr:col>15</xdr:col>
      <xdr:colOff>133350</xdr:colOff>
      <xdr:row>80</xdr:row>
      <xdr:rowOff>157480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860675" y="134696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0</xdr:rowOff>
    </xdr:from>
    <xdr:ext cx="756920" cy="25336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572385" y="1324356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124,188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80</xdr:row>
      <xdr:rowOff>41275</xdr:rowOff>
    </xdr:from>
    <xdr:to>
      <xdr:col>11</xdr:col>
      <xdr:colOff>82550</xdr:colOff>
      <xdr:row>80</xdr:row>
      <xdr:rowOff>140970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074545" y="134524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151130</xdr:rowOff>
    </xdr:from>
    <xdr:ext cx="762000" cy="25273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767205" y="132270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119,145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26035</xdr:rowOff>
    </xdr:from>
    <xdr:to>
      <xdr:col>7</xdr:col>
      <xdr:colOff>31750</xdr:colOff>
      <xdr:row>80</xdr:row>
      <xdr:rowOff>125730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271270" y="1343723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135255</xdr:rowOff>
    </xdr:from>
    <xdr:ext cx="756920" cy="25336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962025" y="1321117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114,569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117475</xdr:rowOff>
    </xdr:from>
    <xdr:to>
      <xdr:col>85</xdr:col>
      <xdr:colOff>95250</xdr:colOff>
      <xdr:row>75</xdr:row>
      <xdr:rowOff>93345</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136525</xdr:rowOff>
    </xdr:from>
    <xdr:ext cx="1648460" cy="30289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2289155" y="12709525"/>
          <a:ext cx="164846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111760</xdr:rowOff>
    </xdr:from>
    <xdr:ext cx="1645285" cy="35115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902055" y="12684760"/>
          <a:ext cx="164528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[99.6]</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31115</xdr:rowOff>
    </xdr:from>
    <xdr:to>
      <xdr:col>93</xdr:col>
      <xdr:colOff>6350</xdr:colOff>
      <xdr:row>76</xdr:row>
      <xdr:rowOff>111760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50165</xdr:rowOff>
    </xdr:from>
    <xdr:to>
      <xdr:col>93</xdr:col>
      <xdr:colOff>6350</xdr:colOff>
      <xdr:row>77</xdr:row>
      <xdr:rowOff>130175</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31115</xdr:rowOff>
    </xdr:from>
    <xdr:to>
      <xdr:col>99</xdr:col>
      <xdr:colOff>146050</xdr:colOff>
      <xdr:row>76</xdr:row>
      <xdr:rowOff>111760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50165</xdr:rowOff>
    </xdr:from>
    <xdr:to>
      <xdr:col>99</xdr:col>
      <xdr:colOff>146050</xdr:colOff>
      <xdr:row>77</xdr:row>
      <xdr:rowOff>130175</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31115</xdr:rowOff>
    </xdr:from>
    <xdr:to>
      <xdr:col>106</xdr:col>
      <xdr:colOff>139700</xdr:colOff>
      <xdr:row>76</xdr:row>
      <xdr:rowOff>111760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50165</xdr:rowOff>
    </xdr:from>
    <xdr:to>
      <xdr:col>106</xdr:col>
      <xdr:colOff>139700</xdr:colOff>
      <xdr:row>77</xdr:row>
      <xdr:rowOff>130175</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24765</xdr:rowOff>
    </xdr:from>
    <xdr:to>
      <xdr:col>85</xdr:col>
      <xdr:colOff>95250</xdr:colOff>
      <xdr:row>92</xdr:row>
      <xdr:rowOff>37465</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115</xdr:col>
      <xdr:colOff>31750</xdr:colOff>
      <xdr:row>92</xdr:row>
      <xdr:rowOff>37465</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104</xdr:col>
      <xdr:colOff>114300</xdr:colOff>
      <xdr:row>79</xdr:row>
      <xdr:rowOff>106045</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188595</xdr:colOff>
      <xdr:row>80</xdr:row>
      <xdr:rowOff>0</xdr:rowOff>
    </xdr:from>
    <xdr:to>
      <xdr:col>114</xdr:col>
      <xdr:colOff>114300</xdr:colOff>
      <xdr:row>91</xdr:row>
      <xdr:rowOff>142875</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給与改定等に伴い、上昇傾向である。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今後も国や東京都などの動向を踏まえ、適正な管理に努めていく。</a:t>
          </a:r>
          <a:endParaRPr kumimoji="1" lang="ja-JP" altLang="en-US" sz="1300">
            <a:solidFill>
              <a:sysClr val="windowText" lastClr="000000"/>
            </a:solidFill>
            <a:latin typeface="ＭＳ Ｐゴシック"/>
            <a:ea typeface="ＭＳ Ｐゴシック"/>
          </a:endParaRPr>
        </a:p>
      </xdr:txBody>
    </xdr:sp>
    <xdr:clientData/>
  </xdr:twoCellAnchor>
  <xdr:twoCellAnchor>
    <xdr:from>
      <xdr:col>61</xdr:col>
      <xdr:colOff>44450</xdr:colOff>
      <xdr:row>92</xdr:row>
      <xdr:rowOff>37465</xdr:rowOff>
    </xdr:from>
    <xdr:to>
      <xdr:col>85</xdr:col>
      <xdr:colOff>95250</xdr:colOff>
      <xdr:row>92</xdr:row>
      <xdr:rowOff>37465</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66040</xdr:rowOff>
    </xdr:from>
    <xdr:ext cx="756920" cy="24765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870565" y="1532128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35560</xdr:rowOff>
    </xdr:from>
    <xdr:to>
      <xdr:col>85</xdr:col>
      <xdr:colOff>95250</xdr:colOff>
      <xdr:row>90</xdr:row>
      <xdr:rowOff>35560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54874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63500</xdr:rowOff>
    </xdr:from>
    <xdr:ext cx="756920" cy="252730"/>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870565" y="14983460"/>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33655</xdr:rowOff>
    </xdr:from>
    <xdr:to>
      <xdr:col>85</xdr:col>
      <xdr:colOff>95250</xdr:colOff>
      <xdr:row>88</xdr:row>
      <xdr:rowOff>33655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54874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61595</xdr:rowOff>
    </xdr:from>
    <xdr:ext cx="756920" cy="25273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870565" y="1464627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31750</xdr:rowOff>
    </xdr:from>
    <xdr:to>
      <xdr:col>85</xdr:col>
      <xdr:colOff>95250</xdr:colOff>
      <xdr:row>86</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54874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60325</xdr:rowOff>
    </xdr:from>
    <xdr:ext cx="756920" cy="25273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870565" y="1430972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30480</xdr:rowOff>
    </xdr:from>
    <xdr:to>
      <xdr:col>85</xdr:col>
      <xdr:colOff>95250</xdr:colOff>
      <xdr:row>84</xdr:row>
      <xdr:rowOff>30480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54874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59055</xdr:rowOff>
    </xdr:from>
    <xdr:ext cx="756920" cy="25273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870565" y="1397317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28575</xdr:rowOff>
    </xdr:from>
    <xdr:to>
      <xdr:col>85</xdr:col>
      <xdr:colOff>95250</xdr:colOff>
      <xdr:row>82</xdr:row>
      <xdr:rowOff>28575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54874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57150</xdr:rowOff>
    </xdr:from>
    <xdr:ext cx="756920" cy="25273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870565" y="13635990"/>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26670</xdr:rowOff>
    </xdr:from>
    <xdr:to>
      <xdr:col>85</xdr:col>
      <xdr:colOff>95250</xdr:colOff>
      <xdr:row>80</xdr:row>
      <xdr:rowOff>26670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54874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55245</xdr:rowOff>
    </xdr:from>
    <xdr:ext cx="756920" cy="24955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870565" y="13298805"/>
          <a:ext cx="756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78</xdr:row>
      <xdr:rowOff>24765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53340</xdr:rowOff>
    </xdr:from>
    <xdr:ext cx="756920" cy="24765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870565" y="1296162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92</xdr:row>
      <xdr:rowOff>37465</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161290</xdr:rowOff>
    </xdr:from>
    <xdr:to>
      <xdr:col>81</xdr:col>
      <xdr:colOff>44450</xdr:colOff>
      <xdr:row>89</xdr:row>
      <xdr:rowOff>118110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320645" y="13404850"/>
          <a:ext cx="0" cy="16332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91440</xdr:rowOff>
    </xdr:from>
    <xdr:ext cx="756285" cy="247650"/>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409545" y="15011400"/>
          <a:ext cx="756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103.5</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118110</xdr:rowOff>
    </xdr:from>
    <xdr:to>
      <xdr:col>81</xdr:col>
      <xdr:colOff>133350</xdr:colOff>
      <xdr:row>89</xdr:row>
      <xdr:rowOff>118110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52700" y="150380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77470</xdr:rowOff>
    </xdr:from>
    <xdr:ext cx="756285" cy="252730"/>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409545" y="1315339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93.8</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161290</xdr:rowOff>
    </xdr:from>
    <xdr:to>
      <xdr:col>81</xdr:col>
      <xdr:colOff>133350</xdr:colOff>
      <xdr:row>79</xdr:row>
      <xdr:rowOff>161290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52700" y="1340485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48260</xdr:rowOff>
    </xdr:from>
    <xdr:to>
      <xdr:col>81</xdr:col>
      <xdr:colOff>44450</xdr:colOff>
      <xdr:row>85</xdr:row>
      <xdr:rowOff>132080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566265" y="14297660"/>
          <a:ext cx="75438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47625</xdr:rowOff>
    </xdr:from>
    <xdr:ext cx="756285" cy="24828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409545" y="13961745"/>
          <a:ext cx="75628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84</xdr:row>
      <xdr:rowOff>31115</xdr:rowOff>
    </xdr:from>
    <xdr:to>
      <xdr:col>81</xdr:col>
      <xdr:colOff>95250</xdr:colOff>
      <xdr:row>84</xdr:row>
      <xdr:rowOff>130175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276195" y="1411287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85</xdr:row>
      <xdr:rowOff>48260</xdr:rowOff>
    </xdr:from>
    <xdr:to>
      <xdr:col>77</xdr:col>
      <xdr:colOff>44450</xdr:colOff>
      <xdr:row>85</xdr:row>
      <xdr:rowOff>64135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767435" y="14297660"/>
          <a:ext cx="79883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84</xdr:row>
      <xdr:rowOff>31115</xdr:rowOff>
    </xdr:from>
    <xdr:to>
      <xdr:col>77</xdr:col>
      <xdr:colOff>95250</xdr:colOff>
      <xdr:row>84</xdr:row>
      <xdr:rowOff>130175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521815" y="1411287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140335</xdr:rowOff>
    </xdr:from>
    <xdr:ext cx="735965" cy="24828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227175" y="13886815"/>
          <a:ext cx="7359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85</xdr:row>
      <xdr:rowOff>48260</xdr:rowOff>
    </xdr:from>
    <xdr:to>
      <xdr:col>72</xdr:col>
      <xdr:colOff>188595</xdr:colOff>
      <xdr:row>85</xdr:row>
      <xdr:rowOff>64135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2976860" y="14297660"/>
          <a:ext cx="79057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31115</xdr:rowOff>
    </xdr:from>
    <xdr:to>
      <xdr:col>73</xdr:col>
      <xdr:colOff>44450</xdr:colOff>
      <xdr:row>84</xdr:row>
      <xdr:rowOff>130175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731240" y="14112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140335</xdr:rowOff>
    </xdr:from>
    <xdr:ext cx="756285" cy="24828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421995" y="13886815"/>
          <a:ext cx="7562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85</xdr:row>
      <xdr:rowOff>48260</xdr:rowOff>
    </xdr:from>
    <xdr:to>
      <xdr:col>68</xdr:col>
      <xdr:colOff>152400</xdr:colOff>
      <xdr:row>85</xdr:row>
      <xdr:rowOff>132080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171680" y="14297660"/>
          <a:ext cx="80518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48260</xdr:rowOff>
    </xdr:from>
    <xdr:to>
      <xdr:col>68</xdr:col>
      <xdr:colOff>188595</xdr:colOff>
      <xdr:row>84</xdr:row>
      <xdr:rowOff>147320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2926060" y="1413002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82</xdr:row>
      <xdr:rowOff>156845</xdr:rowOff>
    </xdr:from>
    <xdr:ext cx="761365" cy="252730"/>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635865" y="1390332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84</xdr:row>
      <xdr:rowOff>48260</xdr:rowOff>
    </xdr:from>
    <xdr:to>
      <xdr:col>64</xdr:col>
      <xdr:colOff>152400</xdr:colOff>
      <xdr:row>84</xdr:row>
      <xdr:rowOff>147320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120880" y="141300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156845</xdr:rowOff>
    </xdr:from>
    <xdr:ext cx="761365" cy="252730"/>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832590" y="1390332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34925</xdr:rowOff>
    </xdr:from>
    <xdr:ext cx="761365" cy="24828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125700"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34925</xdr:rowOff>
    </xdr:from>
    <xdr:ext cx="761365" cy="24828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371320"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92</xdr:row>
      <xdr:rowOff>34925</xdr:rowOff>
    </xdr:from>
    <xdr:ext cx="761365" cy="24828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578840"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34925</xdr:rowOff>
    </xdr:from>
    <xdr:ext cx="756285" cy="24828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781915" y="15457805"/>
          <a:ext cx="7562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34925</xdr:rowOff>
    </xdr:from>
    <xdr:ext cx="761365" cy="24828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1976735" y="154578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85</xdr:row>
      <xdr:rowOff>82550</xdr:rowOff>
    </xdr:from>
    <xdr:to>
      <xdr:col>81</xdr:col>
      <xdr:colOff>95250</xdr:colOff>
      <xdr:row>86</xdr:row>
      <xdr:rowOff>14605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76195" y="1433195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55245</xdr:rowOff>
    </xdr:from>
    <xdr:ext cx="756285" cy="24955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409545" y="1430464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84</xdr:row>
      <xdr:rowOff>165735</xdr:rowOff>
    </xdr:from>
    <xdr:to>
      <xdr:col>77</xdr:col>
      <xdr:colOff>95250</xdr:colOff>
      <xdr:row>85</xdr:row>
      <xdr:rowOff>97155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521815" y="142474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82550</xdr:rowOff>
    </xdr:from>
    <xdr:ext cx="735965" cy="25336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227175" y="14331950"/>
          <a:ext cx="7359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85</xdr:row>
      <xdr:rowOff>15240</xdr:rowOff>
    </xdr:from>
    <xdr:to>
      <xdr:col>73</xdr:col>
      <xdr:colOff>44450</xdr:colOff>
      <xdr:row>85</xdr:row>
      <xdr:rowOff>114300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731240" y="1426464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99060</xdr:rowOff>
    </xdr:from>
    <xdr:ext cx="756285" cy="25336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421995" y="1434846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84</xdr:row>
      <xdr:rowOff>165735</xdr:rowOff>
    </xdr:from>
    <xdr:to>
      <xdr:col>68</xdr:col>
      <xdr:colOff>188595</xdr:colOff>
      <xdr:row>85</xdr:row>
      <xdr:rowOff>97155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2926060" y="1424749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85</xdr:row>
      <xdr:rowOff>82550</xdr:rowOff>
    </xdr:from>
    <xdr:ext cx="761365" cy="25336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635865" y="1433195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85</xdr:row>
      <xdr:rowOff>82550</xdr:rowOff>
    </xdr:from>
    <xdr:to>
      <xdr:col>64</xdr:col>
      <xdr:colOff>152400</xdr:colOff>
      <xdr:row>86</xdr:row>
      <xdr:rowOff>14605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120880" y="143319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167005</xdr:rowOff>
    </xdr:from>
    <xdr:ext cx="761365" cy="25273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832590" y="144164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81280</xdr:rowOff>
    </xdr:from>
    <xdr:to>
      <xdr:col>85</xdr:col>
      <xdr:colOff>95250</xdr:colOff>
      <xdr:row>53</xdr:row>
      <xdr:rowOff>56515</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548745" y="863092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100330</xdr:rowOff>
    </xdr:from>
    <xdr:ext cx="2257425" cy="30289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026265" y="8985250"/>
          <a:ext cx="225742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74930</xdr:rowOff>
    </xdr:from>
    <xdr:ext cx="1645285" cy="349250"/>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164945" y="8959850"/>
          <a:ext cx="1645285" cy="3492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[5.82</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163830</xdr:rowOff>
    </xdr:from>
    <xdr:to>
      <xdr:col>93</xdr:col>
      <xdr:colOff>6350</xdr:colOff>
      <xdr:row>54</xdr:row>
      <xdr:rowOff>74295</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189325" y="8881110"/>
          <a:ext cx="135636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93345</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163830</xdr:rowOff>
    </xdr:from>
    <xdr:to>
      <xdr:col>99</xdr:col>
      <xdr:colOff>146050</xdr:colOff>
      <xdr:row>54</xdr:row>
      <xdr:rowOff>74295</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672685" y="888111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93345</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163830</xdr:rowOff>
    </xdr:from>
    <xdr:to>
      <xdr:col>106</xdr:col>
      <xdr:colOff>139700</xdr:colOff>
      <xdr:row>54</xdr:row>
      <xdr:rowOff>74295</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986500" y="8881110"/>
          <a:ext cx="114427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93345</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154940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104</xdr:col>
      <xdr:colOff>114300</xdr:colOff>
      <xdr:row>57</xdr:row>
      <xdr:rowOff>68580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188595</xdr:colOff>
      <xdr:row>57</xdr:row>
      <xdr:rowOff>130175</xdr:rowOff>
    </xdr:from>
    <xdr:to>
      <xdr:col>114</xdr:col>
      <xdr:colOff>114300</xdr:colOff>
      <xdr:row>69</xdr:row>
      <xdr:rowOff>106045</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人口千人当たり職員数は増加が続いているが、依然として全国や東京都の平均を下回っている。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令和６年度は人口が減少したことや職員数が増加したことで、前年度比で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0.24</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ポイントの上昇となった。</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職員の年齢構成に偏在がみられるため、中長期的な視点で改善を図りながら、適正な定員管理に努める。</a:t>
          </a:r>
          <a:endParaRPr kumimoji="1" lang="ja-JP" altLang="en-US" sz="1300">
            <a:latin typeface="ＭＳ Ｐゴシック"/>
            <a:ea typeface="ＭＳ Ｐゴシック"/>
          </a:endParaRPr>
        </a:p>
      </xdr:txBody>
    </xdr:sp>
    <xdr:clientData/>
  </xdr:twoCellAnchor>
  <xdr:oneCellAnchor>
    <xdr:from>
      <xdr:col>61</xdr:col>
      <xdr:colOff>6350</xdr:colOff>
      <xdr:row>54</xdr:row>
      <xdr:rowOff>136525</xdr:rowOff>
    </xdr:from>
    <xdr:ext cx="344805" cy="2203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510645" y="918908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28575</xdr:rowOff>
    </xdr:from>
    <xdr:ext cx="756920" cy="247650"/>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870565" y="1159573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109855</xdr:rowOff>
    </xdr:from>
    <xdr:to>
      <xdr:col>85</xdr:col>
      <xdr:colOff>95250</xdr:colOff>
      <xdr:row>67</xdr:row>
      <xdr:rowOff>109855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138430</xdr:rowOff>
    </xdr:from>
    <xdr:ext cx="756920" cy="25336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870565" y="1120267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51435</xdr:rowOff>
    </xdr:from>
    <xdr:to>
      <xdr:col>85</xdr:col>
      <xdr:colOff>95250</xdr:colOff>
      <xdr:row>65</xdr:row>
      <xdr:rowOff>51435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80010</xdr:rowOff>
    </xdr:from>
    <xdr:ext cx="756920" cy="25336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870565" y="1080897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161925</xdr:rowOff>
    </xdr:from>
    <xdr:to>
      <xdr:col>85</xdr:col>
      <xdr:colOff>95250</xdr:colOff>
      <xdr:row>62</xdr:row>
      <xdr:rowOff>161925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22225</xdr:rowOff>
    </xdr:from>
    <xdr:ext cx="756920" cy="25273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870565" y="1041590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104140</xdr:rowOff>
    </xdr:from>
    <xdr:to>
      <xdr:col>85</xdr:col>
      <xdr:colOff>95250</xdr:colOff>
      <xdr:row>60</xdr:row>
      <xdr:rowOff>104140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132080</xdr:rowOff>
    </xdr:from>
    <xdr:ext cx="756920" cy="25273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870565" y="10022840"/>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45085</xdr:rowOff>
    </xdr:from>
    <xdr:to>
      <xdr:col>85</xdr:col>
      <xdr:colOff>95250</xdr:colOff>
      <xdr:row>58</xdr:row>
      <xdr:rowOff>45085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73660</xdr:rowOff>
    </xdr:from>
    <xdr:ext cx="756920" cy="25273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870565" y="9629140"/>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55</xdr:row>
      <xdr:rowOff>154940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56920" cy="24828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870565" y="923671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73025</xdr:rowOff>
    </xdr:from>
    <xdr:to>
      <xdr:col>81</xdr:col>
      <xdr:colOff>44450</xdr:colOff>
      <xdr:row>67</xdr:row>
      <xdr:rowOff>109855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5320645" y="9796145"/>
          <a:ext cx="0" cy="15455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82550</xdr:rowOff>
    </xdr:from>
    <xdr:ext cx="756285" cy="25336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5409545" y="1131443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12.00</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109855</xdr:rowOff>
    </xdr:from>
    <xdr:to>
      <xdr:col>81</xdr:col>
      <xdr:colOff>133350</xdr:colOff>
      <xdr:row>67</xdr:row>
      <xdr:rowOff>109855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52700" y="113417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157480</xdr:rowOff>
    </xdr:from>
    <xdr:ext cx="756285" cy="252730"/>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5409545" y="9545320"/>
          <a:ext cx="7562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4.14</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73025</xdr:rowOff>
    </xdr:from>
    <xdr:to>
      <xdr:col>81</xdr:col>
      <xdr:colOff>133350</xdr:colOff>
      <xdr:row>58</xdr:row>
      <xdr:rowOff>73025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52700" y="9796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20955</xdr:rowOff>
    </xdr:from>
    <xdr:to>
      <xdr:col>81</xdr:col>
      <xdr:colOff>44450</xdr:colOff>
      <xdr:row>60</xdr:row>
      <xdr:rowOff>68580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566265" y="10079355"/>
          <a:ext cx="75438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166370</xdr:rowOff>
    </xdr:from>
    <xdr:ext cx="756285" cy="25336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5409545" y="10224770"/>
          <a:ext cx="7562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61</xdr:row>
      <xdr:rowOff>26035</xdr:rowOff>
    </xdr:from>
    <xdr:to>
      <xdr:col>81</xdr:col>
      <xdr:colOff>95250</xdr:colOff>
      <xdr:row>61</xdr:row>
      <xdr:rowOff>125730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76195" y="1025207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59</xdr:row>
      <xdr:rowOff>161290</xdr:rowOff>
    </xdr:from>
    <xdr:to>
      <xdr:col>77</xdr:col>
      <xdr:colOff>44450</xdr:colOff>
      <xdr:row>60</xdr:row>
      <xdr:rowOff>20955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767435" y="10052050"/>
          <a:ext cx="79883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61</xdr:row>
      <xdr:rowOff>7620</xdr:rowOff>
    </xdr:from>
    <xdr:to>
      <xdr:col>77</xdr:col>
      <xdr:colOff>95250</xdr:colOff>
      <xdr:row>61</xdr:row>
      <xdr:rowOff>107315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521815" y="102336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92710</xdr:rowOff>
    </xdr:from>
    <xdr:ext cx="735965" cy="247650"/>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227175" y="10318750"/>
          <a:ext cx="7359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145415</xdr:rowOff>
    </xdr:from>
    <xdr:to>
      <xdr:col>72</xdr:col>
      <xdr:colOff>188595</xdr:colOff>
      <xdr:row>59</xdr:row>
      <xdr:rowOff>161290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2976860" y="10036175"/>
          <a:ext cx="79057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160655</xdr:rowOff>
    </xdr:from>
    <xdr:to>
      <xdr:col>73</xdr:col>
      <xdr:colOff>44450</xdr:colOff>
      <xdr:row>61</xdr:row>
      <xdr:rowOff>92075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731240" y="1021905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76835</xdr:rowOff>
    </xdr:from>
    <xdr:ext cx="756285" cy="25336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421995" y="1030287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143510</xdr:rowOff>
    </xdr:from>
    <xdr:to>
      <xdr:col>68</xdr:col>
      <xdr:colOff>152400</xdr:colOff>
      <xdr:row>59</xdr:row>
      <xdr:rowOff>145415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2171680" y="10034270"/>
          <a:ext cx="80518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153670</xdr:rowOff>
    </xdr:from>
    <xdr:to>
      <xdr:col>68</xdr:col>
      <xdr:colOff>188595</xdr:colOff>
      <xdr:row>61</xdr:row>
      <xdr:rowOff>85725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2926060" y="10212070"/>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61</xdr:row>
      <xdr:rowOff>71120</xdr:rowOff>
    </xdr:from>
    <xdr:ext cx="761365" cy="24828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2635865" y="10297160"/>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128905</xdr:rowOff>
    </xdr:from>
    <xdr:to>
      <xdr:col>64</xdr:col>
      <xdr:colOff>152400</xdr:colOff>
      <xdr:row>61</xdr:row>
      <xdr:rowOff>60325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2120880" y="101873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45085</xdr:rowOff>
    </xdr:from>
    <xdr:ext cx="761365" cy="25336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1832590" y="1027112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165100</xdr:rowOff>
    </xdr:from>
    <xdr:ext cx="761365" cy="247650"/>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125700"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165100</xdr:rowOff>
    </xdr:from>
    <xdr:ext cx="761365" cy="24765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371320"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69</xdr:row>
      <xdr:rowOff>165100</xdr:rowOff>
    </xdr:from>
    <xdr:ext cx="761365" cy="247650"/>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578840"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165100</xdr:rowOff>
    </xdr:from>
    <xdr:ext cx="756285" cy="24765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2781915" y="11732260"/>
          <a:ext cx="756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165100</xdr:rowOff>
    </xdr:from>
    <xdr:ext cx="761365" cy="24765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1976735" y="1173226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60</xdr:row>
      <xdr:rowOff>18415</xdr:rowOff>
    </xdr:from>
    <xdr:to>
      <xdr:col>81</xdr:col>
      <xdr:colOff>95250</xdr:colOff>
      <xdr:row>60</xdr:row>
      <xdr:rowOff>117475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76195" y="1007681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34925</xdr:rowOff>
    </xdr:from>
    <xdr:ext cx="756285" cy="24828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5409545" y="9925685"/>
          <a:ext cx="7562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59</xdr:row>
      <xdr:rowOff>139065</xdr:rowOff>
    </xdr:from>
    <xdr:to>
      <xdr:col>77</xdr:col>
      <xdr:colOff>95250</xdr:colOff>
      <xdr:row>60</xdr:row>
      <xdr:rowOff>71120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521815" y="1002982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80645</xdr:rowOff>
    </xdr:from>
    <xdr:ext cx="735965" cy="25336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227175" y="9803765"/>
          <a:ext cx="7359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5.58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111125</xdr:rowOff>
    </xdr:from>
    <xdr:to>
      <xdr:col>73</xdr:col>
      <xdr:colOff>44450</xdr:colOff>
      <xdr:row>60</xdr:row>
      <xdr:rowOff>42545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731240" y="1000188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52705</xdr:rowOff>
    </xdr:from>
    <xdr:ext cx="756285" cy="247650"/>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421995" y="9775825"/>
          <a:ext cx="756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95250</xdr:rowOff>
    </xdr:from>
    <xdr:to>
      <xdr:col>68</xdr:col>
      <xdr:colOff>188595</xdr:colOff>
      <xdr:row>60</xdr:row>
      <xdr:rowOff>27305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2926060" y="9986010"/>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58</xdr:row>
      <xdr:rowOff>37465</xdr:rowOff>
    </xdr:from>
    <xdr:ext cx="761365" cy="25336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2635865" y="976058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93980</xdr:rowOff>
    </xdr:from>
    <xdr:to>
      <xdr:col>64</xdr:col>
      <xdr:colOff>152400</xdr:colOff>
      <xdr:row>60</xdr:row>
      <xdr:rowOff>25400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2120880" y="99847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35560</xdr:rowOff>
    </xdr:from>
    <xdr:ext cx="761365" cy="24828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1832590" y="9758680"/>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42545</xdr:rowOff>
    </xdr:from>
    <xdr:to>
      <xdr:col>85</xdr:col>
      <xdr:colOff>95250</xdr:colOff>
      <xdr:row>31</xdr:row>
      <xdr:rowOff>18415</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1548745" y="490410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62230</xdr:rowOff>
    </xdr:from>
    <xdr:ext cx="1600200" cy="30607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313285" y="5259070"/>
          <a:ext cx="1600200" cy="3060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37465</xdr:rowOff>
    </xdr:from>
    <xdr:ext cx="1645285" cy="355600"/>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877925" y="5234305"/>
          <a:ext cx="1645285" cy="3556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123825</xdr:rowOff>
    </xdr:from>
    <xdr:to>
      <xdr:col>93</xdr:col>
      <xdr:colOff>6350</xdr:colOff>
      <xdr:row>32</xdr:row>
      <xdr:rowOff>37465</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6189325" y="5153025"/>
          <a:ext cx="135636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144780</xdr:rowOff>
    </xdr:from>
    <xdr:to>
      <xdr:col>93</xdr:col>
      <xdr:colOff>6350</xdr:colOff>
      <xdr:row>33</xdr:row>
      <xdr:rowOff>56515</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189325" y="5341620"/>
          <a:ext cx="135636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123825</xdr:rowOff>
    </xdr:from>
    <xdr:to>
      <xdr:col>99</xdr:col>
      <xdr:colOff>146050</xdr:colOff>
      <xdr:row>32</xdr:row>
      <xdr:rowOff>37465</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672685" y="5153025"/>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144780</xdr:rowOff>
    </xdr:from>
    <xdr:to>
      <xdr:col>99</xdr:col>
      <xdr:colOff>146050</xdr:colOff>
      <xdr:row>33</xdr:row>
      <xdr:rowOff>56515</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672685" y="5341620"/>
          <a:ext cx="114427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123825</xdr:rowOff>
    </xdr:from>
    <xdr:to>
      <xdr:col>106</xdr:col>
      <xdr:colOff>139700</xdr:colOff>
      <xdr:row>32</xdr:row>
      <xdr:rowOff>37465</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986500" y="5153025"/>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144780</xdr:rowOff>
    </xdr:from>
    <xdr:to>
      <xdr:col>106</xdr:col>
      <xdr:colOff>139700</xdr:colOff>
      <xdr:row>33</xdr:row>
      <xdr:rowOff>56515</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986500" y="5341620"/>
          <a:ext cx="114427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118745</xdr:rowOff>
    </xdr:from>
    <xdr:to>
      <xdr:col>85</xdr:col>
      <xdr:colOff>95250</xdr:colOff>
      <xdr:row>47</xdr:row>
      <xdr:rowOff>132080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1548745" y="5650865"/>
          <a:ext cx="4577080" cy="236029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118745</xdr:rowOff>
    </xdr:from>
    <xdr:to>
      <xdr:col>115</xdr:col>
      <xdr:colOff>31750</xdr:colOff>
      <xdr:row>47</xdr:row>
      <xdr:rowOff>132080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6295370" y="5650865"/>
          <a:ext cx="5424805" cy="23602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118745</xdr:rowOff>
    </xdr:from>
    <xdr:to>
      <xdr:col>104</xdr:col>
      <xdr:colOff>114300</xdr:colOff>
      <xdr:row>35</xdr:row>
      <xdr:rowOff>31115</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6295370" y="5650865"/>
          <a:ext cx="343281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188595</xdr:colOff>
      <xdr:row>35</xdr:row>
      <xdr:rowOff>94615</xdr:rowOff>
    </xdr:from>
    <xdr:to>
      <xdr:col>114</xdr:col>
      <xdr:colOff>114300</xdr:colOff>
      <xdr:row>47</xdr:row>
      <xdr:rowOff>69215</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6407765" y="5962015"/>
          <a:ext cx="520636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算定の分母は地方特例交付金、普通交付税などが増加したため、増となった。</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また、分子は武蔵引田駅北口土地区画整理事業債などが増加したため増となった。</a:t>
          </a:r>
        </a:p>
        <a:p>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このように、分母が増加したものの、分子の増加率が大きかった</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ことにより、実質公債費比率は単年度で0.3ポイントの増加したものの、3か年平均では0.2ポイントの改善となった。</a:t>
          </a:r>
          <a:endParaRPr kumimoji="1" lang="ja-JP" altLang="en-US" sz="1300">
            <a:solidFill>
              <a:sysClr val="windowText" lastClr="000000"/>
            </a:solidFill>
            <a:latin typeface="ＭＳ Ｐゴシック"/>
            <a:ea typeface="ＭＳ Ｐゴシック"/>
          </a:endParaRPr>
        </a:p>
      </xdr:txBody>
    </xdr:sp>
    <xdr:clientData/>
  </xdr:twoCellAnchor>
  <xdr:oneCellAnchor>
    <xdr:from>
      <xdr:col>61</xdr:col>
      <xdr:colOff>6350</xdr:colOff>
      <xdr:row>32</xdr:row>
      <xdr:rowOff>100330</xdr:rowOff>
    </xdr:from>
    <xdr:ext cx="293370" cy="22288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1510645" y="5464810"/>
          <a:ext cx="29337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132080</xdr:rowOff>
    </xdr:from>
    <xdr:to>
      <xdr:col>85</xdr:col>
      <xdr:colOff>95250</xdr:colOff>
      <xdr:row>47</xdr:row>
      <xdr:rowOff>132080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1548745" y="8011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161290</xdr:rowOff>
    </xdr:from>
    <xdr:ext cx="756920" cy="25082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0870565" y="7872730"/>
          <a:ext cx="7569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73660</xdr:rowOff>
    </xdr:from>
    <xdr:to>
      <xdr:col>85</xdr:col>
      <xdr:colOff>95250</xdr:colOff>
      <xdr:row>45</xdr:row>
      <xdr:rowOff>73660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548745" y="76174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102870</xdr:rowOff>
    </xdr:from>
    <xdr:ext cx="756920" cy="254000"/>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870565" y="747903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54874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43180</xdr:rowOff>
    </xdr:from>
    <xdr:ext cx="756920" cy="25654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870565" y="7084060"/>
          <a:ext cx="756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125730</xdr:rowOff>
    </xdr:from>
    <xdr:to>
      <xdr:col>85</xdr:col>
      <xdr:colOff>95250</xdr:colOff>
      <xdr:row>40</xdr:row>
      <xdr:rowOff>125730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548745" y="68313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154305</xdr:rowOff>
    </xdr:from>
    <xdr:ext cx="756920" cy="25590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870565" y="6692265"/>
          <a:ext cx="7569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67310</xdr:rowOff>
    </xdr:from>
    <xdr:to>
      <xdr:col>85</xdr:col>
      <xdr:colOff>95250</xdr:colOff>
      <xdr:row>38</xdr:row>
      <xdr:rowOff>67310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548745" y="643763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96520</xdr:rowOff>
    </xdr:from>
    <xdr:ext cx="756920" cy="25590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870565" y="6299200"/>
          <a:ext cx="7569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7620</xdr:rowOff>
    </xdr:from>
    <xdr:to>
      <xdr:col>85</xdr:col>
      <xdr:colOff>95250</xdr:colOff>
      <xdr:row>36</xdr:row>
      <xdr:rowOff>7620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54874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118745</xdr:rowOff>
    </xdr:from>
    <xdr:to>
      <xdr:col>85</xdr:col>
      <xdr:colOff>95250</xdr:colOff>
      <xdr:row>33</xdr:row>
      <xdr:rowOff>118745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1548745" y="565086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118745</xdr:rowOff>
    </xdr:from>
    <xdr:to>
      <xdr:col>85</xdr:col>
      <xdr:colOff>95250</xdr:colOff>
      <xdr:row>47</xdr:row>
      <xdr:rowOff>132080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1548745" y="5650865"/>
          <a:ext cx="4577080" cy="23602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37465</xdr:rowOff>
    </xdr:from>
    <xdr:to>
      <xdr:col>81</xdr:col>
      <xdr:colOff>44450</xdr:colOff>
      <xdr:row>44</xdr:row>
      <xdr:rowOff>147955</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5320645" y="6240145"/>
          <a:ext cx="0" cy="12839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119380</xdr:rowOff>
    </xdr:from>
    <xdr:ext cx="756285" cy="25590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5409545" y="7495540"/>
          <a:ext cx="7562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13.8</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147955</xdr:rowOff>
    </xdr:from>
    <xdr:to>
      <xdr:col>81</xdr:col>
      <xdr:colOff>133350</xdr:colOff>
      <xdr:row>44</xdr:row>
      <xdr:rowOff>147955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52700" y="752411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123190</xdr:rowOff>
    </xdr:from>
    <xdr:ext cx="756285" cy="25082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5409545" y="5990590"/>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2.5</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37465</xdr:rowOff>
    </xdr:from>
    <xdr:to>
      <xdr:col>81</xdr:col>
      <xdr:colOff>133350</xdr:colOff>
      <xdr:row>37</xdr:row>
      <xdr:rowOff>37465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52700" y="6240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62230</xdr:rowOff>
    </xdr:from>
    <xdr:to>
      <xdr:col>81</xdr:col>
      <xdr:colOff>44450</xdr:colOff>
      <xdr:row>40</xdr:row>
      <xdr:rowOff>77470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566265" y="6767830"/>
          <a:ext cx="75438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104140</xdr:rowOff>
    </xdr:from>
    <xdr:ext cx="756285" cy="251460"/>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5409545" y="6809740"/>
          <a:ext cx="75628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40</xdr:row>
      <xdr:rowOff>131445</xdr:rowOff>
    </xdr:from>
    <xdr:to>
      <xdr:col>81</xdr:col>
      <xdr:colOff>95250</xdr:colOff>
      <xdr:row>41</xdr:row>
      <xdr:rowOff>62230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76195" y="6837045"/>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40</xdr:row>
      <xdr:rowOff>77470</xdr:rowOff>
    </xdr:from>
    <xdr:to>
      <xdr:col>77</xdr:col>
      <xdr:colOff>44450</xdr:colOff>
      <xdr:row>40</xdr:row>
      <xdr:rowOff>117475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767435" y="6783070"/>
          <a:ext cx="79883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40</xdr:row>
      <xdr:rowOff>139065</xdr:rowOff>
    </xdr:from>
    <xdr:to>
      <xdr:col>77</xdr:col>
      <xdr:colOff>95250</xdr:colOff>
      <xdr:row>41</xdr:row>
      <xdr:rowOff>69850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521815" y="6844665"/>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54610</xdr:rowOff>
    </xdr:from>
    <xdr:ext cx="735965" cy="25336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227175" y="6927850"/>
          <a:ext cx="7359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40</xdr:row>
      <xdr:rowOff>117475</xdr:rowOff>
    </xdr:from>
    <xdr:to>
      <xdr:col>72</xdr:col>
      <xdr:colOff>188595</xdr:colOff>
      <xdr:row>41</xdr:row>
      <xdr:rowOff>35560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2976860" y="6823075"/>
          <a:ext cx="790575"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139065</xdr:rowOff>
    </xdr:from>
    <xdr:to>
      <xdr:col>73</xdr:col>
      <xdr:colOff>44450</xdr:colOff>
      <xdr:row>41</xdr:row>
      <xdr:rowOff>69850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731240" y="6844665"/>
          <a:ext cx="8064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54610</xdr:rowOff>
    </xdr:from>
    <xdr:ext cx="756285" cy="25336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421995" y="692785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41</xdr:row>
      <xdr:rowOff>35560</xdr:rowOff>
    </xdr:from>
    <xdr:to>
      <xdr:col>68</xdr:col>
      <xdr:colOff>152400</xdr:colOff>
      <xdr:row>41</xdr:row>
      <xdr:rowOff>123190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2171680" y="6908800"/>
          <a:ext cx="805180"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131445</xdr:rowOff>
    </xdr:from>
    <xdr:to>
      <xdr:col>68</xdr:col>
      <xdr:colOff>188595</xdr:colOff>
      <xdr:row>41</xdr:row>
      <xdr:rowOff>62230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2926060" y="6837045"/>
          <a:ext cx="8699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39</xdr:row>
      <xdr:rowOff>72390</xdr:rowOff>
    </xdr:from>
    <xdr:ext cx="761365" cy="254000"/>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2635865" y="661035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1270</xdr:rowOff>
    </xdr:from>
    <xdr:to>
      <xdr:col>64</xdr:col>
      <xdr:colOff>152400</xdr:colOff>
      <xdr:row>41</xdr:row>
      <xdr:rowOff>101600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2120880" y="687451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111760</xdr:rowOff>
    </xdr:from>
    <xdr:ext cx="761365" cy="256540"/>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1832590" y="6649720"/>
          <a:ext cx="7613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130175</xdr:rowOff>
    </xdr:from>
    <xdr:ext cx="761365" cy="25209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125700"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130175</xdr:rowOff>
    </xdr:from>
    <xdr:ext cx="761365" cy="25209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371320"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47</xdr:row>
      <xdr:rowOff>130175</xdr:rowOff>
    </xdr:from>
    <xdr:ext cx="761365" cy="25209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578840"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130175</xdr:rowOff>
    </xdr:from>
    <xdr:ext cx="756285" cy="25209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781915" y="8009255"/>
          <a:ext cx="7562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130175</xdr:rowOff>
    </xdr:from>
    <xdr:ext cx="761365" cy="25209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1976735" y="800925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40</xdr:row>
      <xdr:rowOff>12065</xdr:rowOff>
    </xdr:from>
    <xdr:to>
      <xdr:col>81</xdr:col>
      <xdr:colOff>95250</xdr:colOff>
      <xdr:row>40</xdr:row>
      <xdr:rowOff>112395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76195" y="6717665"/>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28575</xdr:rowOff>
    </xdr:from>
    <xdr:ext cx="756285" cy="25082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5409545" y="6566535"/>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40</xdr:row>
      <xdr:rowOff>27305</xdr:rowOff>
    </xdr:from>
    <xdr:to>
      <xdr:col>77</xdr:col>
      <xdr:colOff>95250</xdr:colOff>
      <xdr:row>40</xdr:row>
      <xdr:rowOff>128270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521815" y="6732905"/>
          <a:ext cx="952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138430</xdr:rowOff>
    </xdr:from>
    <xdr:ext cx="735965" cy="25654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227175" y="6508750"/>
          <a:ext cx="7359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40</xdr:row>
      <xdr:rowOff>67310</xdr:rowOff>
    </xdr:from>
    <xdr:to>
      <xdr:col>73</xdr:col>
      <xdr:colOff>44450</xdr:colOff>
      <xdr:row>40</xdr:row>
      <xdr:rowOff>167640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731240" y="6772910"/>
          <a:ext cx="8064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7620</xdr:rowOff>
    </xdr:from>
    <xdr:ext cx="756285" cy="256540"/>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421995" y="6545580"/>
          <a:ext cx="7562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40</xdr:row>
      <xdr:rowOff>154940</xdr:rowOff>
    </xdr:from>
    <xdr:to>
      <xdr:col>68</xdr:col>
      <xdr:colOff>188595</xdr:colOff>
      <xdr:row>41</xdr:row>
      <xdr:rowOff>85725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2926060" y="6860540"/>
          <a:ext cx="8699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41</xdr:row>
      <xdr:rowOff>71120</xdr:rowOff>
    </xdr:from>
    <xdr:ext cx="761365" cy="25146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635865" y="694436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41</xdr:row>
      <xdr:rowOff>73025</xdr:rowOff>
    </xdr:from>
    <xdr:to>
      <xdr:col>64</xdr:col>
      <xdr:colOff>152400</xdr:colOff>
      <xdr:row>42</xdr:row>
      <xdr:rowOff>3810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2120880" y="69462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158750</xdr:rowOff>
    </xdr:from>
    <xdr:ext cx="761365" cy="25336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1832590" y="703199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5080</xdr:rowOff>
    </xdr:from>
    <xdr:to>
      <xdr:col>85</xdr:col>
      <xdr:colOff>95250</xdr:colOff>
      <xdr:row>8</xdr:row>
      <xdr:rowOff>148590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1548745" y="1178560"/>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24130</xdr:rowOff>
    </xdr:from>
    <xdr:ext cx="1433195" cy="30099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396470" y="1532890"/>
          <a:ext cx="1433195" cy="3009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5920" cy="350520"/>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94740" y="1508760"/>
          <a:ext cx="164592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[13.5%]</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86360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6189325" y="1427480"/>
          <a:ext cx="135636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105410</xdr:rowOff>
    </xdr:from>
    <xdr:to>
      <xdr:col>93</xdr:col>
      <xdr:colOff>6350</xdr:colOff>
      <xdr:row>11</xdr:row>
      <xdr:rowOff>17780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6189325" y="1614170"/>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86360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672685" y="1427480"/>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105410</xdr:rowOff>
    </xdr:from>
    <xdr:to>
      <xdr:col>99</xdr:col>
      <xdr:colOff>146050</xdr:colOff>
      <xdr:row>11</xdr:row>
      <xdr:rowOff>17780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672685" y="1614170"/>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86360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986500" y="1427480"/>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105410</xdr:rowOff>
    </xdr:from>
    <xdr:to>
      <xdr:col>106</xdr:col>
      <xdr:colOff>139700</xdr:colOff>
      <xdr:row>11</xdr:row>
      <xdr:rowOff>17780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986500" y="1614170"/>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80010</xdr:rowOff>
    </xdr:from>
    <xdr:to>
      <xdr:col>85</xdr:col>
      <xdr:colOff>95250</xdr:colOff>
      <xdr:row>25</xdr:row>
      <xdr:rowOff>92710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1548745" y="192405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80010</xdr:rowOff>
    </xdr:from>
    <xdr:to>
      <xdr:col>115</xdr:col>
      <xdr:colOff>31750</xdr:colOff>
      <xdr:row>25</xdr:row>
      <xdr:rowOff>92710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295370" y="192405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80010</xdr:rowOff>
    </xdr:from>
    <xdr:to>
      <xdr:col>104</xdr:col>
      <xdr:colOff>114300</xdr:colOff>
      <xdr:row>12</xdr:row>
      <xdr:rowOff>161290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295370" y="192405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188595</xdr:colOff>
      <xdr:row>13</xdr:row>
      <xdr:rowOff>55245</xdr:rowOff>
    </xdr:from>
    <xdr:to>
      <xdr:col>114</xdr:col>
      <xdr:colOff>114300</xdr:colOff>
      <xdr:row>25</xdr:row>
      <xdr:rowOff>30480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6407765" y="223456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算定の分母は下水道費における公防債償還額の減少したものの、大手企業の進出による固定資産税の増や、普通交付税の再算定による給与改定費や臨時財政対策債償還基金費の計上したため、結果として増となった。分子は臨時財政対策債償還費の減などによる基準財政需要額算入見込額が</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減少したため、減となった。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r>
            <a:rPr kumimoji="0"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このように、分母が増加し、分子が減少したため、前年度比で0.6ポイントの改善となった。</a:t>
          </a:r>
          <a:endParaRPr kumimoji="1" lang="ja-JP" altLang="en-US" sz="1300">
            <a:latin typeface="ＭＳ Ｐゴシック"/>
            <a:ea typeface="ＭＳ Ｐゴシック"/>
          </a:endParaRPr>
        </a:p>
      </xdr:txBody>
    </xdr:sp>
    <xdr:clientData/>
  </xdr:twoCellAnchor>
  <xdr:oneCellAnchor>
    <xdr:from>
      <xdr:col>61</xdr:col>
      <xdr:colOff>6350</xdr:colOff>
      <xdr:row>10</xdr:row>
      <xdr:rowOff>60960</xdr:rowOff>
    </xdr:from>
    <xdr:ext cx="293370" cy="21907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1510645" y="1737360"/>
          <a:ext cx="29337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92710</xdr:rowOff>
    </xdr:from>
    <xdr:to>
      <xdr:col>85</xdr:col>
      <xdr:colOff>95250</xdr:colOff>
      <xdr:row>25</xdr:row>
      <xdr:rowOff>92710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548745" y="428371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120650</xdr:rowOff>
    </xdr:from>
    <xdr:ext cx="756920" cy="24955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870565" y="4144010"/>
          <a:ext cx="756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90805</xdr:rowOff>
    </xdr:from>
    <xdr:to>
      <xdr:col>85</xdr:col>
      <xdr:colOff>95250</xdr:colOff>
      <xdr:row>23</xdr:row>
      <xdr:rowOff>90805</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548745" y="39465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118745</xdr:rowOff>
    </xdr:from>
    <xdr:ext cx="756920" cy="25209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870565" y="3806825"/>
          <a:ext cx="7569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88900</xdr:rowOff>
    </xdr:from>
    <xdr:to>
      <xdr:col>85</xdr:col>
      <xdr:colOff>95250</xdr:colOff>
      <xdr:row>21</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548745" y="36093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116840</xdr:rowOff>
    </xdr:from>
    <xdr:ext cx="756920" cy="25209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870565" y="3469640"/>
          <a:ext cx="7569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86995</xdr:rowOff>
    </xdr:from>
    <xdr:to>
      <xdr:col>85</xdr:col>
      <xdr:colOff>95250</xdr:colOff>
      <xdr:row>19</xdr:row>
      <xdr:rowOff>86995</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548745" y="32721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115570</xdr:rowOff>
    </xdr:from>
    <xdr:ext cx="756920" cy="25209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870565" y="3133090"/>
          <a:ext cx="7569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85725</xdr:rowOff>
    </xdr:from>
    <xdr:to>
      <xdr:col>85</xdr:col>
      <xdr:colOff>95250</xdr:colOff>
      <xdr:row>17</xdr:row>
      <xdr:rowOff>85725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548745" y="293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114300</xdr:rowOff>
    </xdr:from>
    <xdr:ext cx="756920" cy="252730"/>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870565" y="2796540"/>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83185</xdr:rowOff>
    </xdr:from>
    <xdr:to>
      <xdr:col>85</xdr:col>
      <xdr:colOff>95250</xdr:colOff>
      <xdr:row>15</xdr:row>
      <xdr:rowOff>83185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548745" y="2597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112395</xdr:rowOff>
    </xdr:from>
    <xdr:ext cx="756920" cy="25273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870565" y="245935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81915</xdr:rowOff>
    </xdr:from>
    <xdr:to>
      <xdr:col>85</xdr:col>
      <xdr:colOff>95250</xdr:colOff>
      <xdr:row>13</xdr:row>
      <xdr:rowOff>81915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548745" y="22612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110490</xdr:rowOff>
    </xdr:from>
    <xdr:ext cx="756920" cy="24955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870565" y="2122170"/>
          <a:ext cx="756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80010</xdr:rowOff>
    </xdr:from>
    <xdr:to>
      <xdr:col>85</xdr:col>
      <xdr:colOff>95250</xdr:colOff>
      <xdr:row>11</xdr:row>
      <xdr:rowOff>80010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548745" y="19240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80010</xdr:rowOff>
    </xdr:from>
    <xdr:to>
      <xdr:col>85</xdr:col>
      <xdr:colOff>95250</xdr:colOff>
      <xdr:row>25</xdr:row>
      <xdr:rowOff>92710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1548745" y="192405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81915</xdr:rowOff>
    </xdr:from>
    <xdr:to>
      <xdr:col>81</xdr:col>
      <xdr:colOff>44450</xdr:colOff>
      <xdr:row>22</xdr:row>
      <xdr:rowOff>14605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5320645" y="2261235"/>
          <a:ext cx="0" cy="1441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154940</xdr:rowOff>
    </xdr:from>
    <xdr:ext cx="756285" cy="251460"/>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5409545" y="3675380"/>
          <a:ext cx="7562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128.3</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14605</xdr:rowOff>
    </xdr:from>
    <xdr:to>
      <xdr:col>81</xdr:col>
      <xdr:colOff>133350</xdr:colOff>
      <xdr:row>22</xdr:row>
      <xdr:rowOff>14605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52700" y="370268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165100</xdr:rowOff>
    </xdr:from>
    <xdr:ext cx="756285" cy="24955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5409545" y="200914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81915</xdr:rowOff>
    </xdr:from>
    <xdr:to>
      <xdr:col>81</xdr:col>
      <xdr:colOff>133350</xdr:colOff>
      <xdr:row>13</xdr:row>
      <xdr:rowOff>81915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252700" y="22612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66040</xdr:rowOff>
    </xdr:from>
    <xdr:to>
      <xdr:col>81</xdr:col>
      <xdr:colOff>44450</xdr:colOff>
      <xdr:row>14</xdr:row>
      <xdr:rowOff>72390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566265" y="2413000"/>
          <a:ext cx="75438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110490</xdr:rowOff>
    </xdr:from>
    <xdr:ext cx="756285" cy="24955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5409545" y="2122170"/>
          <a:ext cx="75628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13</xdr:row>
      <xdr:rowOff>72390</xdr:rowOff>
    </xdr:from>
    <xdr:to>
      <xdr:col>81</xdr:col>
      <xdr:colOff>95250</xdr:colOff>
      <xdr:row>14</xdr:row>
      <xdr:rowOff>4445</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76195" y="225171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14</xdr:row>
      <xdr:rowOff>72390</xdr:rowOff>
    </xdr:from>
    <xdr:to>
      <xdr:col>77</xdr:col>
      <xdr:colOff>44450</xdr:colOff>
      <xdr:row>14</xdr:row>
      <xdr:rowOff>162560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767435" y="2419350"/>
          <a:ext cx="79883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13</xdr:row>
      <xdr:rowOff>79375</xdr:rowOff>
    </xdr:from>
    <xdr:to>
      <xdr:col>77</xdr:col>
      <xdr:colOff>95250</xdr:colOff>
      <xdr:row>14</xdr:row>
      <xdr:rowOff>11430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521815" y="225869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20955</xdr:rowOff>
    </xdr:from>
    <xdr:ext cx="735965" cy="251460"/>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227175" y="2032635"/>
          <a:ext cx="7359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14</xdr:row>
      <xdr:rowOff>162560</xdr:rowOff>
    </xdr:from>
    <xdr:to>
      <xdr:col>72</xdr:col>
      <xdr:colOff>188595</xdr:colOff>
      <xdr:row>15</xdr:row>
      <xdr:rowOff>118110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2976860" y="2509520"/>
          <a:ext cx="790575" cy="123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83185</xdr:rowOff>
    </xdr:from>
    <xdr:to>
      <xdr:col>73</xdr:col>
      <xdr:colOff>44450</xdr:colOff>
      <xdr:row>14</xdr:row>
      <xdr:rowOff>15875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731240" y="2262505"/>
          <a:ext cx="8064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25400</xdr:rowOff>
    </xdr:from>
    <xdr:ext cx="756285" cy="25209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421995" y="2037080"/>
          <a:ext cx="7562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15</xdr:row>
      <xdr:rowOff>118110</xdr:rowOff>
    </xdr:from>
    <xdr:to>
      <xdr:col>68</xdr:col>
      <xdr:colOff>152400</xdr:colOff>
      <xdr:row>16</xdr:row>
      <xdr:rowOff>40640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2171680" y="2632710"/>
          <a:ext cx="80518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158750</xdr:rowOff>
    </xdr:from>
    <xdr:to>
      <xdr:col>68</xdr:col>
      <xdr:colOff>188595</xdr:colOff>
      <xdr:row>14</xdr:row>
      <xdr:rowOff>90170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2926060" y="233807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12</xdr:row>
      <xdr:rowOff>99695</xdr:rowOff>
    </xdr:from>
    <xdr:ext cx="761365" cy="25273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635865" y="211137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93980</xdr:rowOff>
    </xdr:from>
    <xdr:to>
      <xdr:col>64</xdr:col>
      <xdr:colOff>152400</xdr:colOff>
      <xdr:row>15</xdr:row>
      <xdr:rowOff>25400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120880" y="24409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35560</xdr:rowOff>
    </xdr:from>
    <xdr:ext cx="761365" cy="24765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832590" y="221488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90170</xdr:rowOff>
    </xdr:from>
    <xdr:ext cx="761365" cy="24701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125700" y="428117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90170</xdr:rowOff>
    </xdr:from>
    <xdr:ext cx="761365" cy="24701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371320" y="428117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25</xdr:row>
      <xdr:rowOff>90170</xdr:rowOff>
    </xdr:from>
    <xdr:ext cx="761365" cy="24701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578840" y="428117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90170</xdr:rowOff>
    </xdr:from>
    <xdr:ext cx="756285" cy="24701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781915" y="4281170"/>
          <a:ext cx="7562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90170</xdr:rowOff>
    </xdr:from>
    <xdr:ext cx="761365" cy="24701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1976735" y="428117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14</xdr:row>
      <xdr:rowOff>16510</xdr:rowOff>
    </xdr:from>
    <xdr:to>
      <xdr:col>81</xdr:col>
      <xdr:colOff>95250</xdr:colOff>
      <xdr:row>14</xdr:row>
      <xdr:rowOff>115570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76195" y="236347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156210</xdr:rowOff>
    </xdr:from>
    <xdr:ext cx="756285" cy="25209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5409545" y="2335530"/>
          <a:ext cx="7562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14</xdr:row>
      <xdr:rowOff>22860</xdr:rowOff>
    </xdr:from>
    <xdr:to>
      <xdr:col>77</xdr:col>
      <xdr:colOff>95250</xdr:colOff>
      <xdr:row>14</xdr:row>
      <xdr:rowOff>122555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521815" y="236982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107315</xdr:rowOff>
    </xdr:from>
    <xdr:ext cx="735965" cy="247650"/>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227175" y="2454275"/>
          <a:ext cx="7359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14</xdr:row>
      <xdr:rowOff>113030</xdr:rowOff>
    </xdr:from>
    <xdr:to>
      <xdr:col>73</xdr:col>
      <xdr:colOff>44450</xdr:colOff>
      <xdr:row>15</xdr:row>
      <xdr:rowOff>44450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731240" y="245999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29845</xdr:rowOff>
    </xdr:from>
    <xdr:ext cx="756285" cy="24701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421995" y="2544445"/>
          <a:ext cx="7562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15</xdr:row>
      <xdr:rowOff>69215</xdr:rowOff>
    </xdr:from>
    <xdr:to>
      <xdr:col>68</xdr:col>
      <xdr:colOff>188595</xdr:colOff>
      <xdr:row>16</xdr:row>
      <xdr:rowOff>635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2926060" y="258381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15</xdr:row>
      <xdr:rowOff>153035</xdr:rowOff>
    </xdr:from>
    <xdr:ext cx="761365" cy="25209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2635865" y="266763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15</xdr:row>
      <xdr:rowOff>159385</xdr:rowOff>
    </xdr:from>
    <xdr:to>
      <xdr:col>64</xdr:col>
      <xdr:colOff>152400</xdr:colOff>
      <xdr:row>16</xdr:row>
      <xdr:rowOff>90805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2120880" y="26739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75565</xdr:rowOff>
    </xdr:from>
    <xdr:ext cx="761365" cy="252730"/>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1832590" y="2757805"/>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41.1</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79,244
77,683
73.47
37,364,578
36,530,970
741,810
18,244,748
24,007,311</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13.5</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1270" cy="25336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37540" y="3492500"/>
          <a:ext cx="88912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1390" cy="25336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37540" y="3746500"/>
          <a:ext cx="60413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642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37540" y="4000500"/>
          <a:ext cx="8226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970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37540" y="4254500"/>
          <a:ext cx="179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前年度と比較して1.1ポイント増加している。</a:t>
          </a:r>
          <a:endPar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職員数は、類似団体と比較して低いため、人件費に係る経常収支比率は低くなっている。</a:t>
          </a:r>
          <a:endPar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今後も、適正な職員数の管理を行うともに、民間委託を活用するなどして、数値の改善に努める。</a:t>
          </a:r>
          <a:endParaRPr kumimoji="1" lang="ja-JP" altLang="en-US" sz="1300">
            <a:solidFill>
              <a:sysClr val="windowText" lastClr="000000"/>
            </a:solidFill>
            <a:latin typeface="ＭＳ Ｐゴシック"/>
            <a:ea typeface="ＭＳ Ｐゴシック"/>
          </a:endParaRPr>
        </a:p>
      </xdr:txBody>
    </xdr:sp>
    <xdr:clientData/>
  </xdr:twoCellAnchor>
  <xdr:oneCellAnchor>
    <xdr:from>
      <xdr:col>3</xdr:col>
      <xdr:colOff>123825</xdr:colOff>
      <xdr:row>29</xdr:row>
      <xdr:rowOff>107950</xdr:rowOff>
    </xdr:from>
    <xdr:ext cx="29845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2920" cy="25336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3680" y="7414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69850</xdr:rowOff>
    </xdr:from>
    <xdr:to>
      <xdr:col>26</xdr:col>
      <xdr:colOff>179705</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01040" y="70993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99060</xdr:rowOff>
    </xdr:from>
    <xdr:ext cx="502920" cy="25336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3680" y="69570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127000</xdr:rowOff>
    </xdr:from>
    <xdr:to>
      <xdr:col>26</xdr:col>
      <xdr:colOff>179705</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01040" y="66421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156210</xdr:rowOff>
    </xdr:from>
    <xdr:ext cx="502920" cy="25336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3680" y="64998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12700</xdr:rowOff>
    </xdr:from>
    <xdr:to>
      <xdr:col>26</xdr:col>
      <xdr:colOff>179705</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01040" y="61849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41910</xdr:rowOff>
    </xdr:from>
    <xdr:ext cx="502920" cy="25336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3680" y="60426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69850</xdr:rowOff>
    </xdr:from>
    <xdr:to>
      <xdr:col>26</xdr:col>
      <xdr:colOff>179705</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01040" y="57277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99060</xdr:rowOff>
    </xdr:from>
    <xdr:ext cx="502920" cy="25336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3680" y="55854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2920" cy="25336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3680" y="5128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38100</xdr:rowOff>
    </xdr:from>
    <xdr:to>
      <xdr:col>24</xdr:col>
      <xdr:colOff>25400</xdr:colOff>
      <xdr:row>40</xdr:row>
      <xdr:rowOff>154940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338320" y="6038850"/>
          <a:ext cx="0" cy="974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126365</xdr:rowOff>
    </xdr:from>
    <xdr:ext cx="761365" cy="259080"/>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427220" y="69843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38.1</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154940</xdr:rowOff>
    </xdr:from>
    <xdr:to>
      <xdr:col>24</xdr:col>
      <xdr:colOff>114300</xdr:colOff>
      <xdr:row>40</xdr:row>
      <xdr:rowOff>154940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269740" y="70129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124460</xdr:rowOff>
    </xdr:from>
    <xdr:ext cx="761365" cy="259080"/>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427220" y="57823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16.8</a:t>
          </a:r>
          <a:endParaRPr kumimoji="1" lang="ja-JP" altLang="en-US" sz="1000" b="1">
            <a:latin typeface="ＭＳ Ｐゴシック"/>
            <a:ea typeface="ＭＳ Ｐゴシック"/>
          </a:endParaRPr>
        </a:p>
      </xdr:txBody>
    </xdr:sp>
    <xdr:clientData/>
  </xdr:oneCellAnchor>
  <xdr:twoCellAnchor>
    <xdr:from>
      <xdr:col>23</xdr:col>
      <xdr:colOff>136525</xdr:colOff>
      <xdr:row>35</xdr:row>
      <xdr:rowOff>38100</xdr:rowOff>
    </xdr:from>
    <xdr:to>
      <xdr:col>24</xdr:col>
      <xdr:colOff>114300</xdr:colOff>
      <xdr:row>35</xdr:row>
      <xdr:rowOff>38100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269740" y="603885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37</xdr:row>
      <xdr:rowOff>6350</xdr:rowOff>
    </xdr:from>
    <xdr:to>
      <xdr:col>24</xdr:col>
      <xdr:colOff>25400</xdr:colOff>
      <xdr:row>37</xdr:row>
      <xdr:rowOff>55880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594100" y="6350000"/>
          <a:ext cx="74422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0</xdr:rowOff>
    </xdr:from>
    <xdr:ext cx="761365" cy="259080"/>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427220" y="634365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27940</xdr:rowOff>
    </xdr:from>
    <xdr:to>
      <xdr:col>24</xdr:col>
      <xdr:colOff>76200</xdr:colOff>
      <xdr:row>37</xdr:row>
      <xdr:rowOff>129540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307840" y="63715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163830</xdr:rowOff>
    </xdr:from>
    <xdr:to>
      <xdr:col>19</xdr:col>
      <xdr:colOff>179705</xdr:colOff>
      <xdr:row>37</xdr:row>
      <xdr:rowOff>6350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2794000" y="6336030"/>
          <a:ext cx="8001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153670</xdr:rowOff>
    </xdr:from>
    <xdr:to>
      <xdr:col>20</xdr:col>
      <xdr:colOff>38100</xdr:colOff>
      <xdr:row>37</xdr:row>
      <xdr:rowOff>83820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550920" y="63258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68580</xdr:rowOff>
    </xdr:from>
    <xdr:ext cx="731520" cy="259080"/>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241040" y="641223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127000</xdr:rowOff>
    </xdr:from>
    <xdr:to>
      <xdr:col>15</xdr:col>
      <xdr:colOff>98425</xdr:colOff>
      <xdr:row>36</xdr:row>
      <xdr:rowOff>163830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1986280" y="6299200"/>
          <a:ext cx="80772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149225</xdr:rowOff>
    </xdr:from>
    <xdr:to>
      <xdr:col>15</xdr:col>
      <xdr:colOff>149225</xdr:colOff>
      <xdr:row>37</xdr:row>
      <xdr:rowOff>79375</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27432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64135</xdr:rowOff>
    </xdr:from>
    <xdr:ext cx="761365" cy="25336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453640" y="640778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127000</xdr:rowOff>
    </xdr:from>
    <xdr:to>
      <xdr:col>11</xdr:col>
      <xdr:colOff>9525</xdr:colOff>
      <xdr:row>36</xdr:row>
      <xdr:rowOff>158750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198880" y="6299200"/>
          <a:ext cx="7874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955800" y="62941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36830</xdr:rowOff>
    </xdr:from>
    <xdr:ext cx="762000" cy="259080"/>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645920" y="63804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5080</xdr:rowOff>
    </xdr:from>
    <xdr:to>
      <xdr:col>6</xdr:col>
      <xdr:colOff>171450</xdr:colOff>
      <xdr:row>37</xdr:row>
      <xdr:rowOff>106680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14808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91440</xdr:rowOff>
    </xdr:from>
    <xdr:ext cx="756285"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858520" y="643509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6285" cy="259080"/>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14274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6285"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40614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1365"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79705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6285"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0033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37</xdr:row>
      <xdr:rowOff>5080</xdr:rowOff>
    </xdr:from>
    <xdr:to>
      <xdr:col>24</xdr:col>
      <xdr:colOff>76200</xdr:colOff>
      <xdr:row>37</xdr:row>
      <xdr:rowOff>106680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307840" y="63487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21590</xdr:rowOff>
    </xdr:from>
    <xdr:ext cx="761365" cy="259080"/>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427220" y="61937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126365</xdr:rowOff>
    </xdr:from>
    <xdr:to>
      <xdr:col>20</xdr:col>
      <xdr:colOff>38100</xdr:colOff>
      <xdr:row>37</xdr:row>
      <xdr:rowOff>56515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550920" y="629856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66675</xdr:rowOff>
    </xdr:from>
    <xdr:ext cx="731520" cy="25336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241040" y="6067425"/>
          <a:ext cx="7315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113030</xdr:rowOff>
    </xdr:from>
    <xdr:to>
      <xdr:col>15</xdr:col>
      <xdr:colOff>149225</xdr:colOff>
      <xdr:row>37</xdr:row>
      <xdr:rowOff>43180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743200" y="628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53340</xdr:rowOff>
    </xdr:from>
    <xdr:ext cx="761365" cy="25336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453640" y="605409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76200</xdr:rowOff>
    </xdr:from>
    <xdr:to>
      <xdr:col>11</xdr:col>
      <xdr:colOff>60325</xdr:colOff>
      <xdr:row>37</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955800" y="62484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16510</xdr:rowOff>
    </xdr:from>
    <xdr:ext cx="762000"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645920" y="6017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107950</xdr:rowOff>
    </xdr:from>
    <xdr:to>
      <xdr:col>6</xdr:col>
      <xdr:colOff>171450</xdr:colOff>
      <xdr:row>37</xdr:row>
      <xdr:rowOff>38100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148080" y="628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48260</xdr:rowOff>
    </xdr:from>
    <xdr:ext cx="756285"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858520" y="60490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新型コロナウイルスワクチン接種委託料が減があったものの、学校給食賄材料費、予防接種事業医薬材料費などにより、前年度比で0.7ポイント増加した。</a:t>
          </a: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引き続き、事業費の適正化に努める。</a:t>
          </a:r>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93370" cy="22542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148060" y="1651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2920" cy="25336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0739120" y="3985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186160" y="38417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99060</xdr:rowOff>
    </xdr:from>
    <xdr:ext cx="502920" cy="25336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739120" y="36995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186160" y="3556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156210</xdr:rowOff>
    </xdr:from>
    <xdr:ext cx="502920" cy="25336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739120" y="34137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186160" y="32702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41910</xdr:rowOff>
    </xdr:from>
    <xdr:ext cx="502920" cy="25336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739120" y="31280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186160" y="298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2920" cy="25336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739120" y="2842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186160" y="26987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156210</xdr:rowOff>
    </xdr:from>
    <xdr:ext cx="502920" cy="25336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739120" y="25565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186160" y="2413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41910</xdr:rowOff>
    </xdr:from>
    <xdr:ext cx="502920" cy="25336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739120" y="22707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186160" y="21272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99060</xdr:rowOff>
    </xdr:from>
    <xdr:ext cx="502920" cy="25336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739120" y="19850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2920" cy="25336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0739120" y="1699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843760" y="2212975"/>
          <a:ext cx="0" cy="1428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21</xdr:row>
      <xdr:rowOff>13335</xdr:rowOff>
    </xdr:from>
    <xdr:ext cx="761365" cy="259080"/>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4915515" y="36137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24.9</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41275</xdr:rowOff>
    </xdr:from>
    <xdr:to>
      <xdr:col>82</xdr:col>
      <xdr:colOff>179705</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54860" y="364172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11</xdr:row>
      <xdr:rowOff>70485</xdr:rowOff>
    </xdr:from>
    <xdr:ext cx="761365" cy="259080"/>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4915515" y="195643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155575</xdr:rowOff>
    </xdr:from>
    <xdr:to>
      <xdr:col>82</xdr:col>
      <xdr:colOff>179705</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54860" y="22129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60325</xdr:rowOff>
    </xdr:from>
    <xdr:to>
      <xdr:col>82</xdr:col>
      <xdr:colOff>107950</xdr:colOff>
      <xdr:row>17</xdr:row>
      <xdr:rowOff>127000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086840" y="2974975"/>
          <a:ext cx="75692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15</xdr:row>
      <xdr:rowOff>130810</xdr:rowOff>
    </xdr:from>
    <xdr:ext cx="761365" cy="259080"/>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4915515" y="270256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9296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17</xdr:row>
      <xdr:rowOff>60325</xdr:rowOff>
    </xdr:from>
    <xdr:to>
      <xdr:col>78</xdr:col>
      <xdr:colOff>69850</xdr:colOff>
      <xdr:row>17</xdr:row>
      <xdr:rowOff>88900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298170" y="2974975"/>
          <a:ext cx="78867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86360</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036040" y="28295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26035</xdr:rowOff>
    </xdr:from>
    <xdr:ext cx="730885" cy="259080"/>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746480" y="2597785"/>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88900</xdr:rowOff>
    </xdr:from>
    <xdr:to>
      <xdr:col>73</xdr:col>
      <xdr:colOff>179705</xdr:colOff>
      <xdr:row>17</xdr:row>
      <xdr:rowOff>88900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2491720" y="2832100"/>
          <a:ext cx="80645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248640" y="2781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149860</xdr:rowOff>
    </xdr:from>
    <xdr:ext cx="762000" cy="259080"/>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938760" y="2550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60325</xdr:rowOff>
    </xdr:from>
    <xdr:to>
      <xdr:col>69</xdr:col>
      <xdr:colOff>92075</xdr:colOff>
      <xdr:row>16</xdr:row>
      <xdr:rowOff>88900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1684000" y="2803525"/>
          <a:ext cx="80772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44092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35560</xdr:rowOff>
    </xdr:from>
    <xdr:ext cx="76200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151360" y="2435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1653520" y="26955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64135</xdr:rowOff>
    </xdr:from>
    <xdr:ext cx="761365" cy="25336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1343640" y="246443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6285"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64818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692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89126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1365" cy="259080"/>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29614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1365"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150112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17</xdr:row>
      <xdr:rowOff>76200</xdr:rowOff>
    </xdr:from>
    <xdr:to>
      <xdr:col>82</xdr:col>
      <xdr:colOff>158750</xdr:colOff>
      <xdr:row>18</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92960" y="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17</xdr:row>
      <xdr:rowOff>48260</xdr:rowOff>
    </xdr:from>
    <xdr:ext cx="761365" cy="259080"/>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4915515" y="29629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18.6</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9525</xdr:rowOff>
    </xdr:from>
    <xdr:to>
      <xdr:col>78</xdr:col>
      <xdr:colOff>120650</xdr:colOff>
      <xdr:row>17</xdr:row>
      <xdr:rowOff>111125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03604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95885</xdr:rowOff>
    </xdr:from>
    <xdr:ext cx="730885" cy="25908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746480" y="3010535"/>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38100</xdr:rowOff>
    </xdr:from>
    <xdr:to>
      <xdr:col>74</xdr:col>
      <xdr:colOff>31750</xdr:colOff>
      <xdr:row>17</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248640" y="29527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124460</xdr:rowOff>
    </xdr:from>
    <xdr:ext cx="7620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938760" y="3039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38100</xdr:rowOff>
    </xdr:from>
    <xdr:to>
      <xdr:col>69</xdr:col>
      <xdr:colOff>142875</xdr:colOff>
      <xdr:row>16</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44092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124460</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151360" y="2867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9525</xdr:rowOff>
    </xdr:from>
    <xdr:to>
      <xdr:col>65</xdr:col>
      <xdr:colOff>53975</xdr:colOff>
      <xdr:row>16</xdr:row>
      <xdr:rowOff>111125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1653520" y="275272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95885</xdr:rowOff>
    </xdr:from>
    <xdr:ext cx="761365" cy="259080"/>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1343640" y="28390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扶助費に係る経常収支比率は、類似団体平均を上回っている。これは、定額減税調整給付金、私立保育所運営委託料や障害福祉サービス費の増加、高齢化の進行による高齢者福祉費の増加などが要因である。</a:t>
          </a:r>
          <a:endParaRPr kumimoji="1" lang="en-US" altLang="ja-JP" sz="1200">
            <a:latin typeface="ＭＳ Ｐゴシック"/>
            <a:ea typeface="ＭＳ Ｐゴシック"/>
          </a:endParaRPr>
        </a:p>
        <a:p>
          <a:r>
            <a:rPr kumimoji="1" lang="ja-JP" altLang="en-US" sz="1200">
              <a:latin typeface="ＭＳ Ｐゴシック"/>
              <a:ea typeface="ＭＳ Ｐゴシック"/>
            </a:rPr>
            <a:t>　扶助費全体としては、今後も増加が見込まれることから、市単独事業の適正化に努める。</a:t>
          </a:r>
          <a:endParaRPr kumimoji="1" lang="ja-JP" altLang="en-US" sz="1300">
            <a:latin typeface="ＭＳ Ｐゴシック"/>
            <a:ea typeface="ＭＳ Ｐゴシック"/>
          </a:endParaRPr>
        </a:p>
      </xdr:txBody>
    </xdr:sp>
    <xdr:clientData/>
  </xdr:twoCellAnchor>
  <xdr:oneCellAnchor>
    <xdr:from>
      <xdr:col>3</xdr:col>
      <xdr:colOff>123825</xdr:colOff>
      <xdr:row>49</xdr:row>
      <xdr:rowOff>107950</xdr:rowOff>
    </xdr:from>
    <xdr:ext cx="298450" cy="22542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2920" cy="25336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3680" y="10843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69850</xdr:rowOff>
    </xdr:from>
    <xdr:to>
      <xdr:col>26</xdr:col>
      <xdr:colOff>179705</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01040" y="106997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99060</xdr:rowOff>
    </xdr:from>
    <xdr:ext cx="502920" cy="25336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3680" y="105575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127000</xdr:rowOff>
    </xdr:from>
    <xdr:to>
      <xdr:col>26</xdr:col>
      <xdr:colOff>179705</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01040" y="104140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156210</xdr:rowOff>
    </xdr:from>
    <xdr:ext cx="502920" cy="25336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3680" y="102717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12700</xdr:rowOff>
    </xdr:from>
    <xdr:to>
      <xdr:col>26</xdr:col>
      <xdr:colOff>179705</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01040" y="101282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41910</xdr:rowOff>
    </xdr:from>
    <xdr:ext cx="502920" cy="25336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3680" y="99860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2920" cy="25336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3680" y="9700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127000</xdr:rowOff>
    </xdr:from>
    <xdr:to>
      <xdr:col>26</xdr:col>
      <xdr:colOff>179705</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01040" y="95567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156210</xdr:rowOff>
    </xdr:from>
    <xdr:ext cx="502920" cy="25336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3680" y="94145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12700</xdr:rowOff>
    </xdr:from>
    <xdr:to>
      <xdr:col>26</xdr:col>
      <xdr:colOff>179705</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01040" y="92710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41910</xdr:rowOff>
    </xdr:from>
    <xdr:ext cx="502920" cy="25336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33680" y="91287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69850</xdr:rowOff>
    </xdr:from>
    <xdr:to>
      <xdr:col>26</xdr:col>
      <xdr:colOff>179705</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01040" y="89852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99060</xdr:rowOff>
    </xdr:from>
    <xdr:ext cx="502920" cy="25336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33680" y="884301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2920" cy="25336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33680" y="8557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338320" y="9080500"/>
          <a:ext cx="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13335</xdr:rowOff>
    </xdr:from>
    <xdr:ext cx="761365" cy="259080"/>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427220" y="104717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21.9</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269740" y="1049972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80010</xdr:rowOff>
    </xdr:from>
    <xdr:ext cx="761365" cy="259080"/>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427220" y="882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269740" y="90805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56</xdr:row>
      <xdr:rowOff>155575</xdr:rowOff>
    </xdr:from>
    <xdr:to>
      <xdr:col>24</xdr:col>
      <xdr:colOff>25400</xdr:colOff>
      <xdr:row>56</xdr:row>
      <xdr:rowOff>155575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594100" y="9756775"/>
          <a:ext cx="7442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45085</xdr:rowOff>
    </xdr:from>
    <xdr:ext cx="761365" cy="2584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427220" y="9474835"/>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29210</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307840" y="9630410"/>
          <a:ext cx="8128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179705</xdr:colOff>
      <xdr:row>56</xdr:row>
      <xdr:rowOff>155575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2794000" y="9690100"/>
          <a:ext cx="8001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550920" y="96202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130810</xdr:rowOff>
    </xdr:from>
    <xdr:ext cx="731520" cy="25908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241040" y="938911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55</xdr:row>
      <xdr:rowOff>117475</xdr:rowOff>
    </xdr:from>
    <xdr:to>
      <xdr:col>15</xdr:col>
      <xdr:colOff>98425</xdr:colOff>
      <xdr:row>56</xdr:row>
      <xdr:rowOff>88900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1986280" y="9547225"/>
          <a:ext cx="807720" cy="142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2743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54610</xdr:rowOff>
    </xdr:from>
    <xdr:ext cx="761365" cy="25336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453640" y="931291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55</xdr:row>
      <xdr:rowOff>117475</xdr:rowOff>
    </xdr:from>
    <xdr:to>
      <xdr:col>11</xdr:col>
      <xdr:colOff>9525</xdr:colOff>
      <xdr:row>56</xdr:row>
      <xdr:rowOff>146050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198880" y="9547225"/>
          <a:ext cx="787400" cy="200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955800" y="949642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6985</xdr:rowOff>
    </xdr:from>
    <xdr:ext cx="762000" cy="25336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645920" y="92652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14808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45085</xdr:rowOff>
    </xdr:from>
    <xdr:ext cx="756285" cy="2584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858520" y="9303385"/>
          <a:ext cx="756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6285"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14274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6285" cy="259080"/>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40614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1365" cy="259080"/>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79705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6285" cy="25908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0033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104775</xdr:rowOff>
    </xdr:from>
    <xdr:to>
      <xdr:col>24</xdr:col>
      <xdr:colOff>76200</xdr:colOff>
      <xdr:row>57</xdr:row>
      <xdr:rowOff>34925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307840" y="970597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76835</xdr:rowOff>
    </xdr:from>
    <xdr:ext cx="761365" cy="25336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427220" y="967803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104775</xdr:rowOff>
    </xdr:from>
    <xdr:to>
      <xdr:col>20</xdr:col>
      <xdr:colOff>38100</xdr:colOff>
      <xdr:row>57</xdr:row>
      <xdr:rowOff>34925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550920" y="970597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19685</xdr:rowOff>
    </xdr:from>
    <xdr:ext cx="731520" cy="25336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241040" y="9792335"/>
          <a:ext cx="7315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743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124460</xdr:rowOff>
    </xdr:from>
    <xdr:ext cx="761365" cy="259080"/>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453640" y="9725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55</xdr:row>
      <xdr:rowOff>66675</xdr:rowOff>
    </xdr:from>
    <xdr:to>
      <xdr:col>11</xdr:col>
      <xdr:colOff>60325</xdr:colOff>
      <xdr:row>55</xdr:row>
      <xdr:rowOff>168275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955800" y="949642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153035</xdr:rowOff>
    </xdr:from>
    <xdr:ext cx="762000" cy="259080"/>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645920" y="9582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14808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10160</xdr:rowOff>
    </xdr:from>
    <xdr:ext cx="756285" cy="259080"/>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858520" y="97828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後期高齢者医療特別会計に対する繰出金の増があったものの、国民健康保険特別会計の減少により、前年度比で0.2ポイントの減少となっている。</a:t>
          </a:r>
        </a:p>
        <a:p>
          <a:r>
            <a:rPr kumimoji="1" lang="ja-JP" altLang="en-US" sz="1200">
              <a:solidFill>
                <a:sysClr val="windowText" lastClr="000000"/>
              </a:solidFill>
              <a:latin typeface="ＭＳ Ｐゴシック"/>
              <a:ea typeface="ＭＳ Ｐゴシック"/>
            </a:rPr>
            <a:t>　今後も財源不足等に伴い繰出金は増加していくと見込まれるため、適正な管理に努めていく。</a:t>
          </a:r>
          <a:endParaRPr kumimoji="1" lang="ja-JP" altLang="en-US" sz="1300">
            <a:latin typeface="ＭＳ Ｐゴシック"/>
            <a:ea typeface="ＭＳ Ｐゴシック"/>
          </a:endParaRPr>
        </a:p>
      </xdr:txBody>
    </xdr:sp>
    <xdr:clientData/>
  </xdr:twoCellAnchor>
  <xdr:oneCellAnchor>
    <xdr:from>
      <xdr:col>62</xdr:col>
      <xdr:colOff>6350</xdr:colOff>
      <xdr:row>49</xdr:row>
      <xdr:rowOff>107950</xdr:rowOff>
    </xdr:from>
    <xdr:ext cx="293370" cy="22542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148060" y="8509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2920" cy="25336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739120" y="10843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186160" y="10528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99060</xdr:rowOff>
    </xdr:from>
    <xdr:ext cx="502920" cy="25336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739120" y="103860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186160" y="10071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156210</xdr:rowOff>
    </xdr:from>
    <xdr:ext cx="502920" cy="25336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739120" y="99288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186160" y="9613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41910</xdr:rowOff>
    </xdr:from>
    <xdr:ext cx="502920" cy="25336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739120" y="94716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186160" y="9156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99060</xdr:rowOff>
    </xdr:from>
    <xdr:ext cx="502920" cy="25336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739120" y="90144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2920" cy="25336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0739120" y="8557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122555</xdr:rowOff>
    </xdr:from>
    <xdr:to>
      <xdr:col>82</xdr:col>
      <xdr:colOff>107950</xdr:colOff>
      <xdr:row>60</xdr:row>
      <xdr:rowOff>132080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843760" y="9037955"/>
          <a:ext cx="0" cy="1381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60</xdr:row>
      <xdr:rowOff>103505</xdr:rowOff>
    </xdr:from>
    <xdr:ext cx="761365" cy="259080"/>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4915515" y="103905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18.8</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132080</xdr:rowOff>
    </xdr:from>
    <xdr:to>
      <xdr:col>82</xdr:col>
      <xdr:colOff>179705</xdr:colOff>
      <xdr:row>60</xdr:row>
      <xdr:rowOff>132080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54860" y="104190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51</xdr:row>
      <xdr:rowOff>37465</xdr:rowOff>
    </xdr:from>
    <xdr:ext cx="761365" cy="259080"/>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4915515" y="87814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122555</xdr:rowOff>
    </xdr:from>
    <xdr:to>
      <xdr:col>82</xdr:col>
      <xdr:colOff>179705</xdr:colOff>
      <xdr:row>52</xdr:row>
      <xdr:rowOff>122555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54860" y="903795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17780</xdr:rowOff>
    </xdr:from>
    <xdr:to>
      <xdr:col>82</xdr:col>
      <xdr:colOff>107950</xdr:colOff>
      <xdr:row>58</xdr:row>
      <xdr:rowOff>35560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4086840" y="9961880"/>
          <a:ext cx="75692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56</xdr:row>
      <xdr:rowOff>63500</xdr:rowOff>
    </xdr:from>
    <xdr:ext cx="761365" cy="25336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4915515" y="9664700"/>
          <a:ext cx="76136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46355</xdr:rowOff>
    </xdr:from>
    <xdr:to>
      <xdr:col>82</xdr:col>
      <xdr:colOff>158750</xdr:colOff>
      <xdr:row>57</xdr:row>
      <xdr:rowOff>147955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92960" y="981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57</xdr:row>
      <xdr:rowOff>152400</xdr:rowOff>
    </xdr:from>
    <xdr:to>
      <xdr:col>78</xdr:col>
      <xdr:colOff>69850</xdr:colOff>
      <xdr:row>58</xdr:row>
      <xdr:rowOff>35560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298170" y="9925050"/>
          <a:ext cx="78867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55880</xdr:rowOff>
    </xdr:from>
    <xdr:to>
      <xdr:col>78</xdr:col>
      <xdr:colOff>120650</xdr:colOff>
      <xdr:row>57</xdr:row>
      <xdr:rowOff>157480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4036040" y="982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167640</xdr:rowOff>
    </xdr:from>
    <xdr:ext cx="730885" cy="25336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746480" y="959739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57</xdr:row>
      <xdr:rowOff>42545</xdr:rowOff>
    </xdr:from>
    <xdr:to>
      <xdr:col>73</xdr:col>
      <xdr:colOff>179705</xdr:colOff>
      <xdr:row>57</xdr:row>
      <xdr:rowOff>152400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2491720" y="9815195"/>
          <a:ext cx="80645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27940</xdr:rowOff>
    </xdr:from>
    <xdr:to>
      <xdr:col>74</xdr:col>
      <xdr:colOff>31750</xdr:colOff>
      <xdr:row>57</xdr:row>
      <xdr:rowOff>129540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3248640" y="98005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139700</xdr:rowOff>
    </xdr:from>
    <xdr:ext cx="762000" cy="259080"/>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938760" y="9569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57</xdr:row>
      <xdr:rowOff>42545</xdr:rowOff>
    </xdr:from>
    <xdr:to>
      <xdr:col>69</xdr:col>
      <xdr:colOff>92075</xdr:colOff>
      <xdr:row>57</xdr:row>
      <xdr:rowOff>133985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1684000" y="9815195"/>
          <a:ext cx="80772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135890</xdr:rowOff>
    </xdr:from>
    <xdr:to>
      <xdr:col>69</xdr:col>
      <xdr:colOff>142875</xdr:colOff>
      <xdr:row>57</xdr:row>
      <xdr:rowOff>66040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440920" y="973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76200</xdr:rowOff>
    </xdr:from>
    <xdr:ext cx="762000" cy="25336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151360" y="95059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46355</xdr:rowOff>
    </xdr:from>
    <xdr:to>
      <xdr:col>65</xdr:col>
      <xdr:colOff>53975</xdr:colOff>
      <xdr:row>57</xdr:row>
      <xdr:rowOff>147955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1653520" y="981900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158115</xdr:rowOff>
    </xdr:from>
    <xdr:ext cx="761365" cy="25336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1343640" y="958786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6285"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64818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692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89126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1365"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29614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1365"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150112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57</xdr:row>
      <xdr:rowOff>137795</xdr:rowOff>
    </xdr:from>
    <xdr:to>
      <xdr:col>82</xdr:col>
      <xdr:colOff>158750</xdr:colOff>
      <xdr:row>58</xdr:row>
      <xdr:rowOff>67945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92960" y="991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57</xdr:row>
      <xdr:rowOff>109855</xdr:rowOff>
    </xdr:from>
    <xdr:ext cx="761365" cy="25336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4915515" y="988250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57</xdr:row>
      <xdr:rowOff>156210</xdr:rowOff>
    </xdr:from>
    <xdr:to>
      <xdr:col>78</xdr:col>
      <xdr:colOff>120650</xdr:colOff>
      <xdr:row>58</xdr:row>
      <xdr:rowOff>86360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03604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71120</xdr:rowOff>
    </xdr:from>
    <xdr:ext cx="730885" cy="25908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746480" y="1001522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57</xdr:row>
      <xdr:rowOff>101600</xdr:rowOff>
    </xdr:from>
    <xdr:to>
      <xdr:col>74</xdr:col>
      <xdr:colOff>31750</xdr:colOff>
      <xdr:row>58</xdr:row>
      <xdr:rowOff>31750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248640" y="98742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16510</xdr:rowOff>
    </xdr:from>
    <xdr:ext cx="762000" cy="25908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938760" y="9960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56</xdr:row>
      <xdr:rowOff>163195</xdr:rowOff>
    </xdr:from>
    <xdr:to>
      <xdr:col>69</xdr:col>
      <xdr:colOff>142875</xdr:colOff>
      <xdr:row>57</xdr:row>
      <xdr:rowOff>93345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440920" y="976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78105</xdr:rowOff>
    </xdr:from>
    <xdr:ext cx="762000" cy="25336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151360" y="985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83185</xdr:rowOff>
    </xdr:from>
    <xdr:to>
      <xdr:col>65</xdr:col>
      <xdr:colOff>53975</xdr:colOff>
      <xdr:row>58</xdr:row>
      <xdr:rowOff>13335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1653520" y="98558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169545</xdr:rowOff>
    </xdr:from>
    <xdr:ext cx="761365" cy="25336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1343640" y="994219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補助費等に係る経常収支比率が類似団体平均を上回っているのは、一部事務組合負担金が多額になっているためである。</a:t>
          </a:r>
        </a:p>
        <a:p>
          <a:r>
            <a:rPr kumimoji="1" lang="ja-JP" altLang="en-US" sz="1200">
              <a:latin typeface="ＭＳ Ｐゴシック"/>
              <a:ea typeface="ＭＳ Ｐゴシック"/>
            </a:rPr>
            <a:t>　下水道事業会計補助金や阿伎留病院企業団負担金の増加などがあるものの、私立保育所等送迎バス等安全対策支援事業の減少などにより、前年度比で0.5ポイント減少した。</a:t>
          </a:r>
        </a:p>
        <a:p>
          <a:r>
            <a:rPr kumimoji="1" lang="ja-JP" altLang="en-US" sz="1200">
              <a:latin typeface="ＭＳ Ｐゴシック"/>
              <a:ea typeface="ＭＳ Ｐゴシック"/>
            </a:rPr>
            <a:t>　一部事務組合と連携を図りながら、負担金の抑制に努めるとともに、補助金・負担金の適正化に努める。</a:t>
          </a:r>
          <a:endParaRPr kumimoji="1" lang="ja-JP" altLang="en-US" sz="1300">
            <a:latin typeface="ＭＳ Ｐゴシック"/>
            <a:ea typeface="ＭＳ Ｐゴシック"/>
          </a:endParaRPr>
        </a:p>
      </xdr:txBody>
    </xdr:sp>
    <xdr:clientData/>
  </xdr:twoCellAnchor>
  <xdr:oneCellAnchor>
    <xdr:from>
      <xdr:col>62</xdr:col>
      <xdr:colOff>6350</xdr:colOff>
      <xdr:row>29</xdr:row>
      <xdr:rowOff>107950</xdr:rowOff>
    </xdr:from>
    <xdr:ext cx="293370" cy="22542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148060" y="5080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2920" cy="25336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739120" y="7414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186160" y="7099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2920" cy="25336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739120" y="69570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186160" y="6642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2920" cy="25336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739120" y="64998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186160" y="6184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2920" cy="25336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739120" y="60426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186160" y="5727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2920" cy="25336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739120" y="55854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53975</xdr:rowOff>
    </xdr:from>
    <xdr:to>
      <xdr:col>82</xdr:col>
      <xdr:colOff>107950</xdr:colOff>
      <xdr:row>39</xdr:row>
      <xdr:rowOff>147320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843760" y="5883275"/>
          <a:ext cx="0" cy="950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39</xdr:row>
      <xdr:rowOff>119380</xdr:rowOff>
    </xdr:from>
    <xdr:ext cx="761365" cy="259080"/>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4915515" y="68059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147320</xdr:rowOff>
    </xdr:from>
    <xdr:to>
      <xdr:col>82</xdr:col>
      <xdr:colOff>179705</xdr:colOff>
      <xdr:row>39</xdr:row>
      <xdr:rowOff>147320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54860" y="68338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32</xdr:row>
      <xdr:rowOff>140335</xdr:rowOff>
    </xdr:from>
    <xdr:ext cx="761365" cy="259080"/>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4915515" y="562673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3.4</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53975</xdr:rowOff>
    </xdr:from>
    <xdr:to>
      <xdr:col>82</xdr:col>
      <xdr:colOff>179705</xdr:colOff>
      <xdr:row>34</xdr:row>
      <xdr:rowOff>53975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54860" y="58832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152400</xdr:rowOff>
    </xdr:from>
    <xdr:to>
      <xdr:col>82</xdr:col>
      <xdr:colOff>107950</xdr:colOff>
      <xdr:row>38</xdr:row>
      <xdr:rowOff>3810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086840" y="6496050"/>
          <a:ext cx="7569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35</xdr:row>
      <xdr:rowOff>88265</xdr:rowOff>
    </xdr:from>
    <xdr:ext cx="761365" cy="25336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4915515" y="6089015"/>
          <a:ext cx="76136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71755</xdr:rowOff>
    </xdr:from>
    <xdr:to>
      <xdr:col>82</xdr:col>
      <xdr:colOff>158750</xdr:colOff>
      <xdr:row>37</xdr:row>
      <xdr:rowOff>1905</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9296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37</xdr:row>
      <xdr:rowOff>170180</xdr:rowOff>
    </xdr:from>
    <xdr:to>
      <xdr:col>78</xdr:col>
      <xdr:colOff>69850</xdr:colOff>
      <xdr:row>38</xdr:row>
      <xdr:rowOff>3810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298170" y="6513830"/>
          <a:ext cx="78867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71755</xdr:rowOff>
    </xdr:from>
    <xdr:to>
      <xdr:col>78</xdr:col>
      <xdr:colOff>120650</xdr:colOff>
      <xdr:row>37</xdr:row>
      <xdr:rowOff>1905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03604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12065</xdr:rowOff>
    </xdr:from>
    <xdr:ext cx="730885" cy="259080"/>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746480" y="6012815"/>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161290</xdr:rowOff>
    </xdr:from>
    <xdr:to>
      <xdr:col>73</xdr:col>
      <xdr:colOff>179705</xdr:colOff>
      <xdr:row>37</xdr:row>
      <xdr:rowOff>170180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2491720" y="6504940"/>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67310</xdr:rowOff>
    </xdr:from>
    <xdr:to>
      <xdr:col>74</xdr:col>
      <xdr:colOff>31750</xdr:colOff>
      <xdr:row>36</xdr:row>
      <xdr:rowOff>168910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248640" y="62395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7620</xdr:rowOff>
    </xdr:from>
    <xdr:ext cx="762000" cy="25336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938760" y="60083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161290</xdr:rowOff>
    </xdr:from>
    <xdr:to>
      <xdr:col>69</xdr:col>
      <xdr:colOff>92075</xdr:colOff>
      <xdr:row>38</xdr:row>
      <xdr:rowOff>8255</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1684000" y="6504940"/>
          <a:ext cx="80772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57785</xdr:rowOff>
    </xdr:from>
    <xdr:to>
      <xdr:col>69</xdr:col>
      <xdr:colOff>142875</xdr:colOff>
      <xdr:row>36</xdr:row>
      <xdr:rowOff>159385</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44092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169545</xdr:rowOff>
    </xdr:from>
    <xdr:ext cx="762000" cy="25336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151360" y="59988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103505</xdr:rowOff>
    </xdr:from>
    <xdr:to>
      <xdr:col>65</xdr:col>
      <xdr:colOff>53975</xdr:colOff>
      <xdr:row>37</xdr:row>
      <xdr:rowOff>33655</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1653520" y="627570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43815</xdr:rowOff>
    </xdr:from>
    <xdr:ext cx="761365" cy="25336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1343640" y="604456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6285"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64818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692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89126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1365"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29614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1365"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150112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37</xdr:row>
      <xdr:rowOff>101600</xdr:rowOff>
    </xdr:from>
    <xdr:to>
      <xdr:col>82</xdr:col>
      <xdr:colOff>158750</xdr:colOff>
      <xdr:row>38</xdr:row>
      <xdr:rowOff>31750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9296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37</xdr:row>
      <xdr:rowOff>73660</xdr:rowOff>
    </xdr:from>
    <xdr:ext cx="761365" cy="259080"/>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4915515" y="64173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124460</xdr:rowOff>
    </xdr:from>
    <xdr:to>
      <xdr:col>78</xdr:col>
      <xdr:colOff>120650</xdr:colOff>
      <xdr:row>38</xdr:row>
      <xdr:rowOff>54610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036040" y="646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39370</xdr:rowOff>
    </xdr:from>
    <xdr:ext cx="730885" cy="25908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746480" y="655447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119380</xdr:rowOff>
    </xdr:from>
    <xdr:to>
      <xdr:col>74</xdr:col>
      <xdr:colOff>31750</xdr:colOff>
      <xdr:row>38</xdr:row>
      <xdr:rowOff>49530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248640" y="64630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34290</xdr:rowOff>
    </xdr:from>
    <xdr:ext cx="762000" cy="259080"/>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938760" y="6549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110490</xdr:rowOff>
    </xdr:from>
    <xdr:to>
      <xdr:col>69</xdr:col>
      <xdr:colOff>142875</xdr:colOff>
      <xdr:row>38</xdr:row>
      <xdr:rowOff>40640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44092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25400</xdr:rowOff>
    </xdr:from>
    <xdr:ext cx="762000" cy="259080"/>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151360" y="6540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128905</xdr:rowOff>
    </xdr:from>
    <xdr:to>
      <xdr:col>65</xdr:col>
      <xdr:colOff>53975</xdr:colOff>
      <xdr:row>38</xdr:row>
      <xdr:rowOff>59055</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1653520" y="647255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43815</xdr:rowOff>
    </xdr:from>
    <xdr:ext cx="761365" cy="25336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1343640" y="655891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武蔵引田駅北口土地区画整理事業債</a:t>
          </a:r>
          <a:r>
            <a:rPr kumimoji="1" lang="ja-JP" altLang="en-US" sz="1200">
              <a:latin typeface="ＭＳ Ｐゴシック"/>
              <a:ea typeface="ＭＳ Ｐゴシック"/>
            </a:rPr>
            <a:t>や阿伎留病院貸付事業債が増となったものの、</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減収補てん債や森ノ下地区防災公園整備事業債などの減結果、前年度比で0.6ポイントの減となった。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引き続き、市債発行の抑制などにより、数値の改善に努める。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dr:col>3</xdr:col>
      <xdr:colOff>123825</xdr:colOff>
      <xdr:row>69</xdr:row>
      <xdr:rowOff>107950</xdr:rowOff>
    </xdr:from>
    <xdr:ext cx="298450" cy="22542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2920" cy="25336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3680" y="14272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2920" cy="25908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3680" y="1389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2920" cy="259080"/>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3680" y="1351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2920" cy="25336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3680" y="13129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2920" cy="259080"/>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33680" y="1274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2920" cy="259080"/>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33680" y="12367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2920" cy="25336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33680" y="11986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104140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338320" y="12471400"/>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76200</xdr:rowOff>
    </xdr:from>
    <xdr:ext cx="761365" cy="25336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427220" y="1379220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22.2</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104140</xdr:rowOff>
    </xdr:from>
    <xdr:to>
      <xdr:col>24</xdr:col>
      <xdr:colOff>114300</xdr:colOff>
      <xdr:row>80</xdr:row>
      <xdr:rowOff>104140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269740" y="138201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41910</xdr:rowOff>
    </xdr:from>
    <xdr:ext cx="761365" cy="25336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427220" y="1221486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269740" y="124714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75</xdr:row>
      <xdr:rowOff>130810</xdr:rowOff>
    </xdr:from>
    <xdr:to>
      <xdr:col>24</xdr:col>
      <xdr:colOff>25400</xdr:colOff>
      <xdr:row>76</xdr:row>
      <xdr:rowOff>5080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594100" y="12989560"/>
          <a:ext cx="7442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25400</xdr:rowOff>
    </xdr:from>
    <xdr:ext cx="761365" cy="259080"/>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427220" y="1305560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53340</xdr:rowOff>
    </xdr:from>
    <xdr:to>
      <xdr:col>24</xdr:col>
      <xdr:colOff>76200</xdr:colOff>
      <xdr:row>76</xdr:row>
      <xdr:rowOff>154940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307840" y="130835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153670</xdr:rowOff>
    </xdr:from>
    <xdr:to>
      <xdr:col>19</xdr:col>
      <xdr:colOff>179705</xdr:colOff>
      <xdr:row>76</xdr:row>
      <xdr:rowOff>5080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794000" y="13012420"/>
          <a:ext cx="8001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550920" y="13144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29210</xdr:rowOff>
    </xdr:from>
    <xdr:ext cx="731520" cy="25336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241040" y="13230860"/>
          <a:ext cx="7315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75</xdr:row>
      <xdr:rowOff>153670</xdr:rowOff>
    </xdr:from>
    <xdr:to>
      <xdr:col>15</xdr:col>
      <xdr:colOff>98425</xdr:colOff>
      <xdr:row>76</xdr:row>
      <xdr:rowOff>35560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986280" y="13012420"/>
          <a:ext cx="80772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137160</xdr:rowOff>
    </xdr:from>
    <xdr:to>
      <xdr:col>15</xdr:col>
      <xdr:colOff>149225</xdr:colOff>
      <xdr:row>77</xdr:row>
      <xdr:rowOff>67310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743200" y="1316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52070</xdr:rowOff>
    </xdr:from>
    <xdr:ext cx="761365" cy="25336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453640" y="1325372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76</xdr:row>
      <xdr:rowOff>35560</xdr:rowOff>
    </xdr:from>
    <xdr:to>
      <xdr:col>11</xdr:col>
      <xdr:colOff>9525</xdr:colOff>
      <xdr:row>76</xdr:row>
      <xdr:rowOff>134620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198880" y="13065760"/>
          <a:ext cx="7874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955800" y="131368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21590</xdr:rowOff>
    </xdr:from>
    <xdr:ext cx="762000" cy="259080"/>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645920" y="13223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14808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113030</xdr:rowOff>
    </xdr:from>
    <xdr:ext cx="756285"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858520" y="133146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6285"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14274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6285"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40614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1365"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79705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6285" cy="259080"/>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0033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80010</xdr:rowOff>
    </xdr:from>
    <xdr:to>
      <xdr:col>24</xdr:col>
      <xdr:colOff>76200</xdr:colOff>
      <xdr:row>76</xdr:row>
      <xdr:rowOff>10160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307840" y="129387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96520</xdr:rowOff>
    </xdr:from>
    <xdr:ext cx="761365" cy="259080"/>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427220" y="127838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75</xdr:row>
      <xdr:rowOff>125730</xdr:rowOff>
    </xdr:from>
    <xdr:to>
      <xdr:col>20</xdr:col>
      <xdr:colOff>38100</xdr:colOff>
      <xdr:row>76</xdr:row>
      <xdr:rowOff>55880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550920" y="129844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66040</xdr:rowOff>
    </xdr:from>
    <xdr:ext cx="731520" cy="25336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241040" y="12753340"/>
          <a:ext cx="7315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102870</xdr:rowOff>
    </xdr:from>
    <xdr:to>
      <xdr:col>15</xdr:col>
      <xdr:colOff>149225</xdr:colOff>
      <xdr:row>76</xdr:row>
      <xdr:rowOff>33020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7432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43180</xdr:rowOff>
    </xdr:from>
    <xdr:ext cx="761365" cy="25336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453640" y="1273048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75</xdr:row>
      <xdr:rowOff>156210</xdr:rowOff>
    </xdr:from>
    <xdr:to>
      <xdr:col>11</xdr:col>
      <xdr:colOff>60325</xdr:colOff>
      <xdr:row>76</xdr:row>
      <xdr:rowOff>86360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955800" y="130149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96520</xdr:rowOff>
    </xdr:from>
    <xdr:ext cx="762000" cy="259080"/>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645920" y="12783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76</xdr:row>
      <xdr:rowOff>83820</xdr:rowOff>
    </xdr:from>
    <xdr:to>
      <xdr:col>6</xdr:col>
      <xdr:colOff>171450</xdr:colOff>
      <xdr:row>77</xdr:row>
      <xdr:rowOff>13970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14808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24130</xdr:rowOff>
    </xdr:from>
    <xdr:ext cx="756285" cy="259080"/>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858520" y="128828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人件費や扶助費が高い水準で推移していることなどにより、前年度比で1.1ポイントの増加となった。</a:t>
          </a:r>
        </a:p>
        <a:p>
          <a:r>
            <a:rPr kumimoji="1" lang="ja-JP" altLang="en-US" sz="1200">
              <a:latin typeface="ＭＳ Ｐゴシック"/>
              <a:ea typeface="ＭＳ Ｐゴシック"/>
            </a:rPr>
            <a:t>　歳出削減に対する取組を進め、数値の改善に努めていく。</a:t>
          </a:r>
          <a:endParaRPr kumimoji="1" lang="ja-JP" altLang="en-US" sz="1300">
            <a:latin typeface="ＭＳ Ｐゴシック"/>
            <a:ea typeface="ＭＳ Ｐゴシック"/>
          </a:endParaRPr>
        </a:p>
      </xdr:txBody>
    </xdr:sp>
    <xdr:clientData/>
  </xdr:twoCellAnchor>
  <xdr:oneCellAnchor>
    <xdr:from>
      <xdr:col>62</xdr:col>
      <xdr:colOff>6350</xdr:colOff>
      <xdr:row>69</xdr:row>
      <xdr:rowOff>107950</xdr:rowOff>
    </xdr:from>
    <xdr:ext cx="293370" cy="22542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148060" y="11938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2920" cy="25336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0739120" y="14272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1186160" y="13957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2920" cy="25336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0739120" y="138150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1186160" y="13500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2920" cy="25336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0739120" y="133578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1186160" y="13042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2920" cy="25336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0739120" y="129006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1186160" y="12585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2920" cy="25336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0739120" y="124434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2920" cy="25336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0739120" y="11986260"/>
          <a:ext cx="502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83820</xdr:rowOff>
    </xdr:from>
    <xdr:to>
      <xdr:col>82</xdr:col>
      <xdr:colOff>107950</xdr:colOff>
      <xdr:row>79</xdr:row>
      <xdr:rowOff>97790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843760" y="12599670"/>
          <a:ext cx="0" cy="1042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79</xdr:row>
      <xdr:rowOff>69215</xdr:rowOff>
    </xdr:from>
    <xdr:ext cx="761365" cy="259080"/>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4915515" y="136137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93.1</a:t>
          </a:r>
          <a:endParaRPr kumimoji="1" lang="ja-JP" altLang="en-US" sz="1000" b="1">
            <a:latin typeface="ＭＳ Ｐゴシック"/>
            <a:ea typeface="ＭＳ Ｐゴシック"/>
          </a:endParaRPr>
        </a:p>
      </xdr:txBody>
    </xdr:sp>
    <xdr:clientData/>
  </xdr:oneCellAnchor>
  <xdr:twoCellAnchor>
    <xdr:from>
      <xdr:col>82</xdr:col>
      <xdr:colOff>19050</xdr:colOff>
      <xdr:row>79</xdr:row>
      <xdr:rowOff>97790</xdr:rowOff>
    </xdr:from>
    <xdr:to>
      <xdr:col>82</xdr:col>
      <xdr:colOff>179705</xdr:colOff>
      <xdr:row>79</xdr:row>
      <xdr:rowOff>97790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54860" y="13642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71</xdr:row>
      <xdr:rowOff>170180</xdr:rowOff>
    </xdr:from>
    <xdr:ext cx="761365" cy="259080"/>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4915515" y="123431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70.3</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83820</xdr:rowOff>
    </xdr:from>
    <xdr:to>
      <xdr:col>82</xdr:col>
      <xdr:colOff>179705</xdr:colOff>
      <xdr:row>73</xdr:row>
      <xdr:rowOff>83820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54860" y="125996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156845</xdr:rowOff>
    </xdr:from>
    <xdr:to>
      <xdr:col>82</xdr:col>
      <xdr:colOff>107950</xdr:colOff>
      <xdr:row>78</xdr:row>
      <xdr:rowOff>35560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086840" y="13358495"/>
          <a:ext cx="75692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75</xdr:row>
      <xdr:rowOff>19685</xdr:rowOff>
    </xdr:from>
    <xdr:ext cx="761365" cy="25336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4915515" y="12878435"/>
          <a:ext cx="76136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3175</xdr:rowOff>
    </xdr:from>
    <xdr:to>
      <xdr:col>82</xdr:col>
      <xdr:colOff>158750</xdr:colOff>
      <xdr:row>76</xdr:row>
      <xdr:rowOff>104775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92960" y="1303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77</xdr:row>
      <xdr:rowOff>92710</xdr:rowOff>
    </xdr:from>
    <xdr:to>
      <xdr:col>78</xdr:col>
      <xdr:colOff>69850</xdr:colOff>
      <xdr:row>77</xdr:row>
      <xdr:rowOff>156845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298170" y="13294360"/>
          <a:ext cx="78867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114935</xdr:rowOff>
    </xdr:from>
    <xdr:to>
      <xdr:col>78</xdr:col>
      <xdr:colOff>120650</xdr:colOff>
      <xdr:row>76</xdr:row>
      <xdr:rowOff>45085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036040" y="1297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55245</xdr:rowOff>
    </xdr:from>
    <xdr:ext cx="730885" cy="25336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746480" y="12742545"/>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76</xdr:row>
      <xdr:rowOff>12700</xdr:rowOff>
    </xdr:from>
    <xdr:to>
      <xdr:col>73</xdr:col>
      <xdr:colOff>179705</xdr:colOff>
      <xdr:row>77</xdr:row>
      <xdr:rowOff>92710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2491720" y="13042900"/>
          <a:ext cx="806450" cy="251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33020</xdr:rowOff>
    </xdr:from>
    <xdr:to>
      <xdr:col>74</xdr:col>
      <xdr:colOff>31750</xdr:colOff>
      <xdr:row>75</xdr:row>
      <xdr:rowOff>134620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248640" y="128917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144780</xdr:rowOff>
    </xdr:from>
    <xdr:ext cx="762000" cy="25336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938760" y="126606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76</xdr:row>
      <xdr:rowOff>12700</xdr:rowOff>
    </xdr:from>
    <xdr:to>
      <xdr:col>69</xdr:col>
      <xdr:colOff>92075</xdr:colOff>
      <xdr:row>77</xdr:row>
      <xdr:rowOff>19685</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1684000" y="13042900"/>
          <a:ext cx="80772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57785</xdr:rowOff>
    </xdr:from>
    <xdr:to>
      <xdr:col>69</xdr:col>
      <xdr:colOff>142875</xdr:colOff>
      <xdr:row>74</xdr:row>
      <xdr:rowOff>159385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440920" y="1274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169545</xdr:rowOff>
    </xdr:from>
    <xdr:ext cx="762000" cy="25336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151360" y="12513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75</xdr:row>
      <xdr:rowOff>60325</xdr:rowOff>
    </xdr:from>
    <xdr:to>
      <xdr:col>65</xdr:col>
      <xdr:colOff>53975</xdr:colOff>
      <xdr:row>75</xdr:row>
      <xdr:rowOff>161925</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1653520" y="129190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635</xdr:rowOff>
    </xdr:from>
    <xdr:ext cx="761365"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1343640" y="1268793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6285"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64818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692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89126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1365"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29614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1365"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150112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77</xdr:row>
      <xdr:rowOff>156210</xdr:rowOff>
    </xdr:from>
    <xdr:to>
      <xdr:col>82</xdr:col>
      <xdr:colOff>158750</xdr:colOff>
      <xdr:row>78</xdr:row>
      <xdr:rowOff>86360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92960" y="1335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77</xdr:row>
      <xdr:rowOff>128270</xdr:rowOff>
    </xdr:from>
    <xdr:ext cx="761365" cy="259080"/>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4915515" y="133299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77</xdr:row>
      <xdr:rowOff>106045</xdr:rowOff>
    </xdr:from>
    <xdr:to>
      <xdr:col>78</xdr:col>
      <xdr:colOff>120650</xdr:colOff>
      <xdr:row>78</xdr:row>
      <xdr:rowOff>36195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036040" y="1330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20955</xdr:rowOff>
    </xdr:from>
    <xdr:ext cx="730885" cy="25336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746480" y="13394055"/>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77</xdr:row>
      <xdr:rowOff>41910</xdr:rowOff>
    </xdr:from>
    <xdr:to>
      <xdr:col>74</xdr:col>
      <xdr:colOff>31750</xdr:colOff>
      <xdr:row>77</xdr:row>
      <xdr:rowOff>143510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248640" y="132435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128270</xdr:rowOff>
    </xdr:from>
    <xdr:ext cx="762000" cy="259080"/>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938760" y="13329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44092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48260</xdr:rowOff>
    </xdr:from>
    <xdr:ext cx="762000" cy="259080"/>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151360" y="1307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76</xdr:row>
      <xdr:rowOff>140335</xdr:rowOff>
    </xdr:from>
    <xdr:to>
      <xdr:col>65</xdr:col>
      <xdr:colOff>53975</xdr:colOff>
      <xdr:row>77</xdr:row>
      <xdr:rowOff>70485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1653520" y="131705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55245</xdr:rowOff>
    </xdr:from>
    <xdr:ext cx="761365" cy="25336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1343640" y="1325689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111760</xdr:rowOff>
    </xdr:from>
    <xdr:to>
      <xdr:col>34</xdr:col>
      <xdr:colOff>19050</xdr:colOff>
      <xdr:row>64</xdr:row>
      <xdr:rowOff>111760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86995</xdr:rowOff>
    </xdr:from>
    <xdr:to>
      <xdr:col>40</xdr:col>
      <xdr:colOff>280670</xdr:colOff>
      <xdr:row>3</xdr:row>
      <xdr:rowOff>18415</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6995"/>
          <a:ext cx="1111631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1090930</xdr:colOff>
      <xdr:row>2</xdr:row>
      <xdr:rowOff>37465</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00000" y="0"/>
          <a:ext cx="272415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24765</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0952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718820</xdr:colOff>
      <xdr:row>0</xdr:row>
      <xdr:rowOff>31115</xdr:rowOff>
    </xdr:from>
    <xdr:to>
      <xdr:col>43</xdr:col>
      <xdr:colOff>1056640</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20320" y="31115"/>
          <a:ext cx="266954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東京都あきる野市</a:t>
          </a:r>
        </a:p>
      </xdr:txBody>
    </xdr:sp>
    <xdr:clientData/>
  </xdr:twoCellAnchor>
  <xdr:twoCellAnchor>
    <xdr:from>
      <xdr:col>39</xdr:col>
      <xdr:colOff>1066800</xdr:colOff>
      <xdr:row>0</xdr:row>
      <xdr:rowOff>0</xdr:rowOff>
    </xdr:from>
    <xdr:to>
      <xdr:col>41</xdr:col>
      <xdr:colOff>501650</xdr:colOff>
      <xdr:row>2</xdr:row>
      <xdr:rowOff>37465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3658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1090930</xdr:colOff>
      <xdr:row>0</xdr:row>
      <xdr:rowOff>12700</xdr:rowOff>
    </xdr:from>
    <xdr:to>
      <xdr:col>41</xdr:col>
      <xdr:colOff>481965</xdr:colOff>
      <xdr:row>2</xdr:row>
      <xdr:rowOff>24765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60710" y="12700"/>
          <a:ext cx="172275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31115</xdr:rowOff>
    </xdr:from>
    <xdr:to>
      <xdr:col>41</xdr:col>
      <xdr:colOff>451485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78801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28575</xdr:rowOff>
    </xdr:from>
    <xdr:to>
      <xdr:col>33</xdr:col>
      <xdr:colOff>114300</xdr:colOff>
      <xdr:row>64</xdr:row>
      <xdr:rowOff>108585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64770</xdr:rowOff>
    </xdr:from>
    <xdr:to>
      <xdr:col>21</xdr:col>
      <xdr:colOff>0</xdr:colOff>
      <xdr:row>64</xdr:row>
      <xdr:rowOff>146050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151765</xdr:rowOff>
    </xdr:from>
    <xdr:to>
      <xdr:col>14</xdr:col>
      <xdr:colOff>38100</xdr:colOff>
      <xdr:row>63</xdr:row>
      <xdr:rowOff>151765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102870</xdr:rowOff>
    </xdr:from>
    <xdr:to>
      <xdr:col>13</xdr:col>
      <xdr:colOff>139700</xdr:colOff>
      <xdr:row>64</xdr:row>
      <xdr:rowOff>34290</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102870</xdr:rowOff>
    </xdr:from>
    <xdr:to>
      <xdr:col>24</xdr:col>
      <xdr:colOff>12700</xdr:colOff>
      <xdr:row>64</xdr:row>
      <xdr:rowOff>34290</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64770</xdr:rowOff>
    </xdr:from>
    <xdr:to>
      <xdr:col>31</xdr:col>
      <xdr:colOff>76200</xdr:colOff>
      <xdr:row>64</xdr:row>
      <xdr:rowOff>146050</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84455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49450" y="1047115"/>
          <a:ext cx="3822700" cy="2527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40005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9100" y="1423035"/>
          <a:ext cx="113665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171450</xdr:colOff>
      <xdr:row>7</xdr:row>
      <xdr:rowOff>8890</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7800" y="122428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171450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171450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59055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2725" y="11741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52705</xdr:rowOff>
    </xdr:from>
    <xdr:to>
      <xdr:col>1</xdr:col>
      <xdr:colOff>142875</xdr:colOff>
      <xdr:row>8</xdr:row>
      <xdr:rowOff>151765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2725" y="14357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114935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49450" y="1610995"/>
          <a:ext cx="3822700" cy="225679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21590</xdr:rowOff>
    </xdr:from>
    <xdr:ext cx="406400" cy="269240"/>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36980"/>
          <a:ext cx="4064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114935</xdr:rowOff>
    </xdr:from>
    <xdr:to>
      <xdr:col>33</xdr:col>
      <xdr:colOff>114300</xdr:colOff>
      <xdr:row>22</xdr:row>
      <xdr:rowOff>114935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49450" y="38677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143510</xdr:rowOff>
    </xdr:from>
    <xdr:ext cx="756920" cy="247650"/>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2872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77470</xdr:rowOff>
    </xdr:from>
    <xdr:to>
      <xdr:col>33</xdr:col>
      <xdr:colOff>114300</xdr:colOff>
      <xdr:row>20</xdr:row>
      <xdr:rowOff>77470</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49450" y="3495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106680</xdr:rowOff>
    </xdr:from>
    <xdr:ext cx="756920" cy="247650"/>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35661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40005</xdr:rowOff>
    </xdr:from>
    <xdr:to>
      <xdr:col>33</xdr:col>
      <xdr:colOff>114300</xdr:colOff>
      <xdr:row>18</xdr:row>
      <xdr:rowOff>40005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49450" y="31222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69215</xdr:rowOff>
    </xdr:from>
    <xdr:ext cx="756920" cy="24765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298386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49450" y="2750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31750</xdr:rowOff>
    </xdr:from>
    <xdr:ext cx="756920" cy="24765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611120"/>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56920" cy="25336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223139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5692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84975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87630</xdr:rowOff>
    </xdr:from>
    <xdr:ext cx="756920" cy="25146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50950" y="1470660"/>
          <a:ext cx="7569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114935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1949450" y="1610995"/>
          <a:ext cx="3822700" cy="225679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27305</xdr:rowOff>
    </xdr:from>
    <xdr:to>
      <xdr:col>29</xdr:col>
      <xdr:colOff>127000</xdr:colOff>
      <xdr:row>20</xdr:row>
      <xdr:rowOff>107315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099050" y="2092325"/>
          <a:ext cx="0" cy="14325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80010</xdr:rowOff>
    </xdr:from>
    <xdr:ext cx="762000" cy="25336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168900" y="34975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57,590</a:t>
          </a:r>
          <a:endParaRPr kumimoji="1" lang="ja-JP" altLang="en-US" sz="1000" b="1">
            <a:latin typeface="ＭＳ Ｐゴシック"/>
            <a:ea typeface="ＭＳ Ｐゴシック"/>
          </a:endParaRPr>
        </a:p>
      </xdr:txBody>
    </xdr:sp>
    <xdr:clientData/>
  </xdr:oneCellAnchor>
  <xdr:twoCellAnchor>
    <xdr:from>
      <xdr:col>29</xdr:col>
      <xdr:colOff>38100</xdr:colOff>
      <xdr:row>20</xdr:row>
      <xdr:rowOff>107315</xdr:rowOff>
    </xdr:from>
    <xdr:to>
      <xdr:col>30</xdr:col>
      <xdr:colOff>25400</xdr:colOff>
      <xdr:row>20</xdr:row>
      <xdr:rowOff>107315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010150" y="352488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113665</xdr:rowOff>
    </xdr:from>
    <xdr:ext cx="762000" cy="2584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168900" y="18357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172,090</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27305</xdr:rowOff>
    </xdr:from>
    <xdr:to>
      <xdr:col>30</xdr:col>
      <xdr:colOff>25400</xdr:colOff>
      <xdr:row>12</xdr:row>
      <xdr:rowOff>27305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010150" y="209232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106680</xdr:rowOff>
    </xdr:from>
    <xdr:to>
      <xdr:col>29</xdr:col>
      <xdr:colOff>127000</xdr:colOff>
      <xdr:row>19</xdr:row>
      <xdr:rowOff>163830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508500" y="3356610"/>
          <a:ext cx="590550" cy="571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119380</xdr:rowOff>
    </xdr:from>
    <xdr:ext cx="762000" cy="25336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168900" y="303403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80,912</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18</xdr:row>
      <xdr:rowOff>104140</xdr:rowOff>
    </xdr:from>
    <xdr:to>
      <xdr:col>29</xdr:col>
      <xdr:colOff>171450</xdr:colOff>
      <xdr:row>19</xdr:row>
      <xdr:rowOff>35560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048250" y="3186430"/>
          <a:ext cx="952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163830</xdr:rowOff>
    </xdr:from>
    <xdr:to>
      <xdr:col>26</xdr:col>
      <xdr:colOff>50800</xdr:colOff>
      <xdr:row>20</xdr:row>
      <xdr:rowOff>29845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3886200" y="3413760"/>
          <a:ext cx="622300" cy="336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6985</xdr:rowOff>
    </xdr:from>
    <xdr:to>
      <xdr:col>26</xdr:col>
      <xdr:colOff>101600</xdr:colOff>
      <xdr:row>19</xdr:row>
      <xdr:rowOff>106680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457700" y="325691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116840</xdr:rowOff>
    </xdr:from>
    <xdr:ext cx="731520" cy="25336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165600" y="3031490"/>
          <a:ext cx="7315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75,147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20</xdr:row>
      <xdr:rowOff>29845</xdr:rowOff>
    </xdr:from>
    <xdr:to>
      <xdr:col>22</xdr:col>
      <xdr:colOff>114300</xdr:colOff>
      <xdr:row>20</xdr:row>
      <xdr:rowOff>39370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257550" y="3447415"/>
          <a:ext cx="628650" cy="95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36830</xdr:rowOff>
    </xdr:from>
    <xdr:to>
      <xdr:col>22</xdr:col>
      <xdr:colOff>165100</xdr:colOff>
      <xdr:row>19</xdr:row>
      <xdr:rowOff>135890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835400" y="3286760"/>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146050</xdr:rowOff>
    </xdr:from>
    <xdr:ext cx="762000" cy="24765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543300" y="306070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20</xdr:row>
      <xdr:rowOff>39370</xdr:rowOff>
    </xdr:from>
    <xdr:to>
      <xdr:col>18</xdr:col>
      <xdr:colOff>171450</xdr:colOff>
      <xdr:row>20</xdr:row>
      <xdr:rowOff>46990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622550" y="3456940"/>
          <a:ext cx="635000" cy="76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39370</xdr:rowOff>
    </xdr:from>
    <xdr:to>
      <xdr:col>19</xdr:col>
      <xdr:colOff>38100</xdr:colOff>
      <xdr:row>19</xdr:row>
      <xdr:rowOff>138430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213100" y="3289300"/>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17</xdr:row>
      <xdr:rowOff>148590</xdr:rowOff>
    </xdr:from>
    <xdr:ext cx="761365" cy="247650"/>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914650" y="306324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19</xdr:row>
      <xdr:rowOff>57150</xdr:rowOff>
    </xdr:from>
    <xdr:to>
      <xdr:col>15</xdr:col>
      <xdr:colOff>101600</xdr:colOff>
      <xdr:row>19</xdr:row>
      <xdr:rowOff>156210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571750" y="3307080"/>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166370</xdr:rowOff>
    </xdr:from>
    <xdr:ext cx="756920" cy="25336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79650" y="308102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71,148</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137160</xdr:rowOff>
    </xdr:from>
    <xdr:ext cx="761365" cy="25336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940300" y="389001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137160</xdr:rowOff>
    </xdr:from>
    <xdr:ext cx="762000" cy="25336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3497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137160</xdr:rowOff>
    </xdr:from>
    <xdr:ext cx="762000" cy="25336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7274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137160</xdr:rowOff>
    </xdr:from>
    <xdr:ext cx="762000" cy="25336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861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137160</xdr:rowOff>
    </xdr:from>
    <xdr:ext cx="762000" cy="25336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638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19</xdr:row>
      <xdr:rowOff>57150</xdr:rowOff>
    </xdr:from>
    <xdr:to>
      <xdr:col>29</xdr:col>
      <xdr:colOff>171450</xdr:colOff>
      <xdr:row>19</xdr:row>
      <xdr:rowOff>156210</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048250" y="3307080"/>
          <a:ext cx="952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29845</xdr:rowOff>
    </xdr:from>
    <xdr:ext cx="762000" cy="247650"/>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168900" y="327977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71,137</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19</xdr:row>
      <xdr:rowOff>114300</xdr:rowOff>
    </xdr:from>
    <xdr:to>
      <xdr:col>26</xdr:col>
      <xdr:colOff>101600</xdr:colOff>
      <xdr:row>20</xdr:row>
      <xdr:rowOff>45720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457700" y="336423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31115</xdr:rowOff>
    </xdr:from>
    <xdr:ext cx="731520" cy="24765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165600" y="3448685"/>
          <a:ext cx="7315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66,556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19</xdr:row>
      <xdr:rowOff>147955</xdr:rowOff>
    </xdr:from>
    <xdr:to>
      <xdr:col>22</xdr:col>
      <xdr:colOff>165100</xdr:colOff>
      <xdr:row>20</xdr:row>
      <xdr:rowOff>79375</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835400" y="339788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64135</xdr:rowOff>
    </xdr:from>
    <xdr:ext cx="762000" cy="25336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543300" y="34817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63,869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19</xdr:row>
      <xdr:rowOff>156845</xdr:rowOff>
    </xdr:from>
    <xdr:to>
      <xdr:col>19</xdr:col>
      <xdr:colOff>38100</xdr:colOff>
      <xdr:row>20</xdr:row>
      <xdr:rowOff>88900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213100" y="3406775"/>
          <a:ext cx="8255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20</xdr:row>
      <xdr:rowOff>73660</xdr:rowOff>
    </xdr:from>
    <xdr:ext cx="761365" cy="25273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914650" y="349123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63,102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19</xdr:row>
      <xdr:rowOff>164465</xdr:rowOff>
    </xdr:from>
    <xdr:to>
      <xdr:col>15</xdr:col>
      <xdr:colOff>101600</xdr:colOff>
      <xdr:row>20</xdr:row>
      <xdr:rowOff>95885</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571750" y="34143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81280</xdr:rowOff>
    </xdr:from>
    <xdr:ext cx="756920" cy="25336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79650" y="349885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62,509</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93345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171450</xdr:colOff>
      <xdr:row>30</xdr:row>
      <xdr:rowOff>18415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171450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171450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68580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31115</xdr:rowOff>
    </xdr:from>
    <xdr:ext cx="406400" cy="27241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524000" y="5166995"/>
          <a:ext cx="406400"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140335</xdr:rowOff>
    </xdr:from>
    <xdr:to>
      <xdr:col>33</xdr:col>
      <xdr:colOff>114300</xdr:colOff>
      <xdr:row>38</xdr:row>
      <xdr:rowOff>140335</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1949450" y="75012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49450" y="7178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56920" cy="25654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50950" y="7035800"/>
          <a:ext cx="756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49450" y="68510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56920" cy="25908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50950" y="670941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49450" y="65252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56920" cy="2584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50950" y="6382385"/>
          <a:ext cx="756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49450" y="61982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56920" cy="25400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50950" y="605599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949450" y="58718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56920" cy="25971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50950" y="572897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6920" cy="25336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50950" y="540321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1270</xdr:rowOff>
    </xdr:from>
    <xdr:to>
      <xdr:col>29</xdr:col>
      <xdr:colOff>127000</xdr:colOff>
      <xdr:row>37</xdr:row>
      <xdr:rowOff>290195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flipV="1">
          <a:off x="5099050" y="5819140"/>
          <a:ext cx="0" cy="14890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263525</xdr:rowOff>
    </xdr:from>
    <xdr:ext cx="762000" cy="255270"/>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168900" y="72815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-4,023</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290195</xdr:rowOff>
    </xdr:from>
    <xdr:to>
      <xdr:col>30</xdr:col>
      <xdr:colOff>25400</xdr:colOff>
      <xdr:row>37</xdr:row>
      <xdr:rowOff>290195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010150" y="730821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259715</xdr:rowOff>
    </xdr:from>
    <xdr:ext cx="762000" cy="251460"/>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168900" y="556323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41,574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1270</xdr:rowOff>
    </xdr:from>
    <xdr:to>
      <xdr:col>30</xdr:col>
      <xdr:colOff>25400</xdr:colOff>
      <xdr:row>33</xdr:row>
      <xdr:rowOff>1270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5010150" y="581914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30480</xdr:rowOff>
    </xdr:from>
    <xdr:to>
      <xdr:col>29</xdr:col>
      <xdr:colOff>127000</xdr:colOff>
      <xdr:row>36</xdr:row>
      <xdr:rowOff>62230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a:xfrm flipV="1">
          <a:off x="4508500" y="6877050"/>
          <a:ext cx="590550" cy="317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76835</xdr:rowOff>
    </xdr:from>
    <xdr:ext cx="762000" cy="255270"/>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168900" y="6580505"/>
          <a:ext cx="7620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11,979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231140</xdr:rowOff>
    </xdr:from>
    <xdr:to>
      <xdr:col>29</xdr:col>
      <xdr:colOff>171450</xdr:colOff>
      <xdr:row>35</xdr:row>
      <xdr:rowOff>333375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5048250" y="6734810"/>
          <a:ext cx="952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62230</xdr:rowOff>
    </xdr:from>
    <xdr:to>
      <xdr:col>26</xdr:col>
      <xdr:colOff>50800</xdr:colOff>
      <xdr:row>36</xdr:row>
      <xdr:rowOff>84455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flipV="1">
          <a:off x="3886200" y="6908800"/>
          <a:ext cx="622300" cy="222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226060</xdr:rowOff>
    </xdr:from>
    <xdr:to>
      <xdr:col>26</xdr:col>
      <xdr:colOff>101600</xdr:colOff>
      <xdr:row>35</xdr:row>
      <xdr:rowOff>327025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a:xfrm>
          <a:off x="4457700" y="672973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337820</xdr:rowOff>
    </xdr:from>
    <xdr:ext cx="731520" cy="256540"/>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165600" y="6498590"/>
          <a:ext cx="7315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12,179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36</xdr:row>
      <xdr:rowOff>18415</xdr:rowOff>
    </xdr:from>
    <xdr:to>
      <xdr:col>22</xdr:col>
      <xdr:colOff>114300</xdr:colOff>
      <xdr:row>36</xdr:row>
      <xdr:rowOff>84455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a:xfrm>
          <a:off x="3257550" y="6864985"/>
          <a:ext cx="628650" cy="660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219075</xdr:rowOff>
    </xdr:from>
    <xdr:to>
      <xdr:col>22</xdr:col>
      <xdr:colOff>165100</xdr:colOff>
      <xdr:row>35</xdr:row>
      <xdr:rowOff>321310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a:xfrm>
          <a:off x="3835400" y="67227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332105</xdr:rowOff>
    </xdr:from>
    <xdr:ext cx="762000" cy="25971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543300" y="649287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333375</xdr:rowOff>
    </xdr:from>
    <xdr:to>
      <xdr:col>18</xdr:col>
      <xdr:colOff>171450</xdr:colOff>
      <xdr:row>36</xdr:row>
      <xdr:rowOff>18415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a:xfrm>
          <a:off x="2622550" y="6837045"/>
          <a:ext cx="635000" cy="279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233680</xdr:rowOff>
    </xdr:from>
    <xdr:to>
      <xdr:col>19</xdr:col>
      <xdr:colOff>38100</xdr:colOff>
      <xdr:row>35</xdr:row>
      <xdr:rowOff>335915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3213100" y="6737350"/>
          <a:ext cx="825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35</xdr:row>
      <xdr:rowOff>2540</xdr:rowOff>
    </xdr:from>
    <xdr:ext cx="761365" cy="25971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914650" y="650621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239395</xdr:rowOff>
    </xdr:from>
    <xdr:to>
      <xdr:col>15</xdr:col>
      <xdr:colOff>101600</xdr:colOff>
      <xdr:row>35</xdr:row>
      <xdr:rowOff>340360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a:xfrm>
          <a:off x="2571750" y="674306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8255</xdr:rowOff>
    </xdr:from>
    <xdr:ext cx="756920" cy="25527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279650" y="6511925"/>
          <a:ext cx="7569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11,772</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1365" cy="25336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940300" y="7849870"/>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336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336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336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336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35</xdr:row>
      <xdr:rowOff>322580</xdr:rowOff>
    </xdr:from>
    <xdr:to>
      <xdr:col>29</xdr:col>
      <xdr:colOff>171450</xdr:colOff>
      <xdr:row>36</xdr:row>
      <xdr:rowOff>81280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5048250" y="6826250"/>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294640</xdr:rowOff>
    </xdr:from>
    <xdr:ext cx="762000" cy="25463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168900" y="67983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9,215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36</xdr:row>
      <xdr:rowOff>11430</xdr:rowOff>
    </xdr:from>
    <xdr:to>
      <xdr:col>26</xdr:col>
      <xdr:colOff>101600</xdr:colOff>
      <xdr:row>36</xdr:row>
      <xdr:rowOff>113030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457700" y="6858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97790</xdr:rowOff>
    </xdr:from>
    <xdr:ext cx="731520" cy="25654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165600" y="6944360"/>
          <a:ext cx="7315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8,236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36</xdr:row>
      <xdr:rowOff>33655</xdr:rowOff>
    </xdr:from>
    <xdr:to>
      <xdr:col>22</xdr:col>
      <xdr:colOff>165100</xdr:colOff>
      <xdr:row>36</xdr:row>
      <xdr:rowOff>135255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835400" y="6880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120650</xdr:rowOff>
    </xdr:from>
    <xdr:ext cx="762000" cy="25654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543300" y="696722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7,549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310515</xdr:rowOff>
    </xdr:from>
    <xdr:to>
      <xdr:col>19</xdr:col>
      <xdr:colOff>38100</xdr:colOff>
      <xdr:row>36</xdr:row>
      <xdr:rowOff>69215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3213100" y="6814185"/>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36</xdr:row>
      <xdr:rowOff>53975</xdr:rowOff>
    </xdr:from>
    <xdr:ext cx="761365" cy="25463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914650" y="690054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9,575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282575</xdr:rowOff>
    </xdr:from>
    <xdr:to>
      <xdr:col>15</xdr:col>
      <xdr:colOff>101600</xdr:colOff>
      <xdr:row>36</xdr:row>
      <xdr:rowOff>41275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2571750" y="6786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26035</xdr:rowOff>
    </xdr:from>
    <xdr:ext cx="756920" cy="25971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279650" y="6872605"/>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10,422</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79,244
77,683
73.47
37,364,578
36,530,970
741,810
18,244,748
24,007,311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13.5</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765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108325"/>
          <a:ext cx="60464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67,456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4805" cy="22034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109220</xdr:rowOff>
    </xdr:from>
    <xdr:ext cx="530860" cy="247650"/>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455" y="68186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96520</xdr:rowOff>
    </xdr:from>
    <xdr:to>
      <xdr:col>28</xdr:col>
      <xdr:colOff>114300</xdr:colOff>
      <xdr:row>39</xdr:row>
      <xdr:rowOff>96520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6382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125730</xdr:rowOff>
    </xdr:from>
    <xdr:ext cx="530860" cy="24765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455" y="649986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112395</xdr:rowOff>
    </xdr:from>
    <xdr:to>
      <xdr:col>28</xdr:col>
      <xdr:colOff>114300</xdr:colOff>
      <xdr:row>37</xdr:row>
      <xdr:rowOff>112395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3188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140970</xdr:rowOff>
    </xdr:from>
    <xdr:ext cx="530860" cy="247650"/>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455" y="61798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128905</xdr:rowOff>
    </xdr:from>
    <xdr:to>
      <xdr:col>28</xdr:col>
      <xdr:colOff>114300</xdr:colOff>
      <xdr:row>35</xdr:row>
      <xdr:rowOff>128905</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60001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156845</xdr:rowOff>
    </xdr:from>
    <xdr:ext cx="530860" cy="25336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1455" y="5860415"/>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144780</xdr:rowOff>
    </xdr:from>
    <xdr:to>
      <xdr:col>28</xdr:col>
      <xdr:colOff>114300</xdr:colOff>
      <xdr:row>33</xdr:row>
      <xdr:rowOff>144780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6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5715</xdr:rowOff>
    </xdr:from>
    <xdr:ext cx="595630" cy="25336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5416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161290</xdr:rowOff>
    </xdr:from>
    <xdr:to>
      <xdr:col>28</xdr:col>
      <xdr:colOff>114300</xdr:colOff>
      <xdr:row>31</xdr:row>
      <xdr:rowOff>161290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53619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21590</xdr:rowOff>
    </xdr:from>
    <xdr:ext cx="595630" cy="25273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52222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30</xdr:row>
      <xdr:rowOff>8255</xdr:rowOff>
    </xdr:from>
    <xdr:to>
      <xdr:col>28</xdr:col>
      <xdr:colOff>114300</xdr:colOff>
      <xdr:row>30</xdr:row>
      <xdr:rowOff>8255</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5800" y="5041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37465</xdr:rowOff>
    </xdr:from>
    <xdr:ext cx="595630" cy="25336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9028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53340</xdr:rowOff>
    </xdr:from>
    <xdr:ext cx="595630" cy="247650"/>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370" y="45834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114300</xdr:rowOff>
    </xdr:from>
    <xdr:to>
      <xdr:col>24</xdr:col>
      <xdr:colOff>62865</xdr:colOff>
      <xdr:row>38</xdr:row>
      <xdr:rowOff>143510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176395" y="5147310"/>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147320</xdr:rowOff>
    </xdr:from>
    <xdr:ext cx="534670" cy="247650"/>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229100" y="652145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47,583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143510</xdr:rowOff>
    </xdr:from>
    <xdr:to>
      <xdr:col>24</xdr:col>
      <xdr:colOff>152400</xdr:colOff>
      <xdr:row>38</xdr:row>
      <xdr:rowOff>143510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108450" y="6517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61595</xdr:rowOff>
    </xdr:from>
    <xdr:ext cx="598805" cy="25336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229100" y="492696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133,403</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114300</xdr:rowOff>
    </xdr:from>
    <xdr:to>
      <xdr:col>24</xdr:col>
      <xdr:colOff>152400</xdr:colOff>
      <xdr:row>30</xdr:row>
      <xdr:rowOff>114300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108450" y="51473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36</xdr:row>
      <xdr:rowOff>162560</xdr:rowOff>
    </xdr:from>
    <xdr:to>
      <xdr:col>24</xdr:col>
      <xdr:colOff>63500</xdr:colOff>
      <xdr:row>37</xdr:row>
      <xdr:rowOff>80645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429000" y="6201410"/>
          <a:ext cx="7493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55880</xdr:rowOff>
    </xdr:from>
    <xdr:ext cx="534670" cy="25336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229100" y="592709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72,348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33655</xdr:rowOff>
    </xdr:from>
    <xdr:to>
      <xdr:col>24</xdr:col>
      <xdr:colOff>114300</xdr:colOff>
      <xdr:row>36</xdr:row>
      <xdr:rowOff>132715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127500" y="60725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80645</xdr:rowOff>
    </xdr:from>
    <xdr:to>
      <xdr:col>19</xdr:col>
      <xdr:colOff>171450</xdr:colOff>
      <xdr:row>37</xdr:row>
      <xdr:rowOff>113030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622550" y="6287135"/>
          <a:ext cx="8064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127635</xdr:rowOff>
    </xdr:from>
    <xdr:to>
      <xdr:col>20</xdr:col>
      <xdr:colOff>38100</xdr:colOff>
      <xdr:row>37</xdr:row>
      <xdr:rowOff>59055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384550" y="61664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74930</xdr:rowOff>
    </xdr:from>
    <xdr:ext cx="528955" cy="25336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187065" y="59461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66,486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113030</xdr:rowOff>
    </xdr:from>
    <xdr:to>
      <xdr:col>15</xdr:col>
      <xdr:colOff>50800</xdr:colOff>
      <xdr:row>37</xdr:row>
      <xdr:rowOff>127635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828800" y="6319520"/>
          <a:ext cx="7937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146050</xdr:rowOff>
    </xdr:from>
    <xdr:to>
      <xdr:col>15</xdr:col>
      <xdr:colOff>101600</xdr:colOff>
      <xdr:row>37</xdr:row>
      <xdr:rowOff>77470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571750" y="61849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93980</xdr:rowOff>
    </xdr:from>
    <xdr:ext cx="528955" cy="25336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393315" y="59651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37</xdr:row>
      <xdr:rowOff>127635</xdr:rowOff>
    </xdr:from>
    <xdr:to>
      <xdr:col>10</xdr:col>
      <xdr:colOff>114300</xdr:colOff>
      <xdr:row>37</xdr:row>
      <xdr:rowOff>146685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028700" y="6334125"/>
          <a:ext cx="8001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150495</xdr:rowOff>
    </xdr:from>
    <xdr:to>
      <xdr:col>10</xdr:col>
      <xdr:colOff>165100</xdr:colOff>
      <xdr:row>37</xdr:row>
      <xdr:rowOff>81915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778000" y="6189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97790</xdr:rowOff>
    </xdr:from>
    <xdr:ext cx="534035" cy="25336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580515" y="596900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37</xdr:row>
      <xdr:rowOff>10160</xdr:rowOff>
    </xdr:from>
    <xdr:to>
      <xdr:col>6</xdr:col>
      <xdr:colOff>38100</xdr:colOff>
      <xdr:row>37</xdr:row>
      <xdr:rowOff>109220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984250" y="62166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125730</xdr:rowOff>
    </xdr:from>
    <xdr:ext cx="528955" cy="24765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786765" y="599694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63,314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1365" cy="25336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2575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6920" cy="25336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4511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1365" cy="25336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8572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113030</xdr:rowOff>
    </xdr:from>
    <xdr:to>
      <xdr:col>24</xdr:col>
      <xdr:colOff>114300</xdr:colOff>
      <xdr:row>37</xdr:row>
      <xdr:rowOff>44450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127500" y="61518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92075</xdr:rowOff>
    </xdr:from>
    <xdr:ext cx="534670" cy="247650"/>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229100" y="613092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67,375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31115</xdr:rowOff>
    </xdr:from>
    <xdr:to>
      <xdr:col>20</xdr:col>
      <xdr:colOff>38100</xdr:colOff>
      <xdr:row>37</xdr:row>
      <xdr:rowOff>130175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384550" y="62376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121920</xdr:rowOff>
    </xdr:from>
    <xdr:ext cx="528955" cy="247650"/>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187065" y="632841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62,006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62865</xdr:rowOff>
    </xdr:from>
    <xdr:to>
      <xdr:col>15</xdr:col>
      <xdr:colOff>101600</xdr:colOff>
      <xdr:row>37</xdr:row>
      <xdr:rowOff>162560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571750" y="62693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153670</xdr:rowOff>
    </xdr:from>
    <xdr:ext cx="528955" cy="25336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393315" y="63601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59,969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77470</xdr:rowOff>
    </xdr:from>
    <xdr:to>
      <xdr:col>10</xdr:col>
      <xdr:colOff>165100</xdr:colOff>
      <xdr:row>38</xdr:row>
      <xdr:rowOff>8890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778000" y="62839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635</xdr:rowOff>
    </xdr:from>
    <xdr:ext cx="534035" cy="25336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580515" y="637476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59,066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96520</xdr:rowOff>
    </xdr:from>
    <xdr:to>
      <xdr:col>6</xdr:col>
      <xdr:colOff>38100</xdr:colOff>
      <xdr:row>38</xdr:row>
      <xdr:rowOff>28575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984250" y="63030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19685</xdr:rowOff>
    </xdr:from>
    <xdr:ext cx="528955" cy="25336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786765" y="639381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57,885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90,811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4805" cy="2203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6667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96520</xdr:rowOff>
    </xdr:from>
    <xdr:to>
      <xdr:col>28</xdr:col>
      <xdr:colOff>114300</xdr:colOff>
      <xdr:row>59</xdr:row>
      <xdr:rowOff>96520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125730</xdr:rowOff>
    </xdr:from>
    <xdr:ext cx="243840" cy="247650"/>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474980" y="985266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140970</xdr:rowOff>
    </xdr:from>
    <xdr:ext cx="595630" cy="247650"/>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370" y="953262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156845</xdr:rowOff>
    </xdr:from>
    <xdr:ext cx="595630" cy="25336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370" y="921321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5630" cy="25336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370" y="88944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5630" cy="252730"/>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5630" cy="25336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7650"/>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370" y="7936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126365</xdr:rowOff>
    </xdr:from>
    <xdr:to>
      <xdr:col>24</xdr:col>
      <xdr:colOff>62865</xdr:colOff>
      <xdr:row>58</xdr:row>
      <xdr:rowOff>128905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176395" y="8512175"/>
          <a:ext cx="1270" cy="1343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132080</xdr:rowOff>
    </xdr:from>
    <xdr:ext cx="534670" cy="25336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229100" y="98590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42,454</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128905</xdr:rowOff>
    </xdr:from>
    <xdr:to>
      <xdr:col>24</xdr:col>
      <xdr:colOff>152400</xdr:colOff>
      <xdr:row>58</xdr:row>
      <xdr:rowOff>128905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108450" y="9855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73660</xdr:rowOff>
    </xdr:from>
    <xdr:ext cx="598805" cy="252730"/>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229100" y="829183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463,352</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126365</xdr:rowOff>
    </xdr:from>
    <xdr:to>
      <xdr:col>24</xdr:col>
      <xdr:colOff>152400</xdr:colOff>
      <xdr:row>50</xdr:row>
      <xdr:rowOff>126365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108450" y="85121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58</xdr:row>
      <xdr:rowOff>55880</xdr:rowOff>
    </xdr:from>
    <xdr:to>
      <xdr:col>24</xdr:col>
      <xdr:colOff>63500</xdr:colOff>
      <xdr:row>58</xdr:row>
      <xdr:rowOff>62230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429000" y="9782810"/>
          <a:ext cx="7493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5080</xdr:rowOff>
    </xdr:from>
    <xdr:ext cx="534670" cy="25336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229100" y="956437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72,732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150495</xdr:rowOff>
    </xdr:from>
    <xdr:to>
      <xdr:col>24</xdr:col>
      <xdr:colOff>114300</xdr:colOff>
      <xdr:row>58</xdr:row>
      <xdr:rowOff>81915</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127500" y="97097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53340</xdr:rowOff>
    </xdr:from>
    <xdr:to>
      <xdr:col>19</xdr:col>
      <xdr:colOff>171450</xdr:colOff>
      <xdr:row>58</xdr:row>
      <xdr:rowOff>62230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622550" y="9780270"/>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635</xdr:rowOff>
    </xdr:from>
    <xdr:to>
      <xdr:col>20</xdr:col>
      <xdr:colOff>38100</xdr:colOff>
      <xdr:row>58</xdr:row>
      <xdr:rowOff>99695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384550" y="97275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116205</xdr:rowOff>
    </xdr:from>
    <xdr:ext cx="528955" cy="25336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187065" y="95078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67,033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53340</xdr:rowOff>
    </xdr:from>
    <xdr:to>
      <xdr:col>15</xdr:col>
      <xdr:colOff>50800</xdr:colOff>
      <xdr:row>58</xdr:row>
      <xdr:rowOff>66040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828800" y="9780270"/>
          <a:ext cx="7937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160655</xdr:rowOff>
    </xdr:from>
    <xdr:to>
      <xdr:col>15</xdr:col>
      <xdr:colOff>101600</xdr:colOff>
      <xdr:row>58</xdr:row>
      <xdr:rowOff>92075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571750" y="97199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107950</xdr:rowOff>
    </xdr:from>
    <xdr:ext cx="528955" cy="247650"/>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393315" y="949960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58</xdr:row>
      <xdr:rowOff>66040</xdr:rowOff>
    </xdr:from>
    <xdr:to>
      <xdr:col>10</xdr:col>
      <xdr:colOff>114300</xdr:colOff>
      <xdr:row>58</xdr:row>
      <xdr:rowOff>76835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028700" y="9792970"/>
          <a:ext cx="8001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4445</xdr:rowOff>
    </xdr:from>
    <xdr:to>
      <xdr:col>10</xdr:col>
      <xdr:colOff>165100</xdr:colOff>
      <xdr:row>58</xdr:row>
      <xdr:rowOff>104140</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778000" y="97313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119380</xdr:rowOff>
    </xdr:from>
    <xdr:ext cx="534035" cy="25336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580515" y="951103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58</xdr:row>
      <xdr:rowOff>25400</xdr:rowOff>
    </xdr:from>
    <xdr:to>
      <xdr:col>6</xdr:col>
      <xdr:colOff>38100</xdr:colOff>
      <xdr:row>58</xdr:row>
      <xdr:rowOff>125095</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984250" y="975233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140970</xdr:rowOff>
    </xdr:from>
    <xdr:ext cx="528955" cy="24765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786765" y="953262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59,275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1365" cy="25336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2575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6920" cy="25336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4511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1365" cy="25336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8572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58</xdr:row>
      <xdr:rowOff>5715</xdr:rowOff>
    </xdr:from>
    <xdr:to>
      <xdr:col>24</xdr:col>
      <xdr:colOff>114300</xdr:colOff>
      <xdr:row>58</xdr:row>
      <xdr:rowOff>106045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127500" y="973264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128905</xdr:rowOff>
    </xdr:from>
    <xdr:ext cx="534670" cy="25336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229100" y="96881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65,207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13335</xdr:rowOff>
    </xdr:from>
    <xdr:to>
      <xdr:col>20</xdr:col>
      <xdr:colOff>38100</xdr:colOff>
      <xdr:row>58</xdr:row>
      <xdr:rowOff>112395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384550" y="97402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104140</xdr:rowOff>
    </xdr:from>
    <xdr:ext cx="528955" cy="247650"/>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187065" y="983107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63,138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3810</xdr:rowOff>
    </xdr:from>
    <xdr:to>
      <xdr:col>15</xdr:col>
      <xdr:colOff>101600</xdr:colOff>
      <xdr:row>58</xdr:row>
      <xdr:rowOff>103505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571750" y="97307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94615</xdr:rowOff>
    </xdr:from>
    <xdr:ext cx="528955" cy="25336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393315" y="98215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66,018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16510</xdr:rowOff>
    </xdr:from>
    <xdr:to>
      <xdr:col>10</xdr:col>
      <xdr:colOff>165100</xdr:colOff>
      <xdr:row>58</xdr:row>
      <xdr:rowOff>115570</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778000" y="97434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106680</xdr:rowOff>
    </xdr:from>
    <xdr:ext cx="534035" cy="247650"/>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580515" y="983361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62,242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27305</xdr:rowOff>
    </xdr:from>
    <xdr:to>
      <xdr:col>6</xdr:col>
      <xdr:colOff>38100</xdr:colOff>
      <xdr:row>58</xdr:row>
      <xdr:rowOff>127000</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984250" y="97542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117475</xdr:rowOff>
    </xdr:from>
    <xdr:ext cx="528955" cy="25336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86765" y="98444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58,667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4805" cy="2203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66675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43180</xdr:rowOff>
    </xdr:from>
    <xdr:to>
      <xdr:col>28</xdr:col>
      <xdr:colOff>114300</xdr:colOff>
      <xdr:row>79</xdr:row>
      <xdr:rowOff>43180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72390</xdr:rowOff>
    </xdr:from>
    <xdr:ext cx="243840" cy="247650"/>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474980" y="131521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34925</xdr:rowOff>
    </xdr:from>
    <xdr:ext cx="530860" cy="247650"/>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11455" y="127793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136525</xdr:rowOff>
    </xdr:from>
    <xdr:to>
      <xdr:col>28</xdr:col>
      <xdr:colOff>114300</xdr:colOff>
      <xdr:row>74</xdr:row>
      <xdr:rowOff>136525</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165100</xdr:rowOff>
    </xdr:from>
    <xdr:ext cx="530860" cy="247650"/>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11455" y="124066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99060</xdr:rowOff>
    </xdr:from>
    <xdr:to>
      <xdr:col>28</xdr:col>
      <xdr:colOff>114300</xdr:colOff>
      <xdr:row>72</xdr:row>
      <xdr:rowOff>99060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128270</xdr:rowOff>
    </xdr:from>
    <xdr:ext cx="530860" cy="247650"/>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11455" y="120345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61595</xdr:rowOff>
    </xdr:from>
    <xdr:to>
      <xdr:col>28</xdr:col>
      <xdr:colOff>114300</xdr:colOff>
      <xdr:row>70</xdr:row>
      <xdr:rowOff>61595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90805</xdr:rowOff>
    </xdr:from>
    <xdr:ext cx="530860" cy="247650"/>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11455" y="116617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53340</xdr:rowOff>
    </xdr:from>
    <xdr:ext cx="530860" cy="247650"/>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11455" y="112890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100330</xdr:rowOff>
    </xdr:from>
    <xdr:to>
      <xdr:col>24</xdr:col>
      <xdr:colOff>62865</xdr:colOff>
      <xdr:row>79</xdr:row>
      <xdr:rowOff>23495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176395" y="11838940"/>
          <a:ext cx="127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27305</xdr:rowOff>
    </xdr:from>
    <xdr:ext cx="378460" cy="25336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229100" y="1327467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528</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23495</xdr:rowOff>
    </xdr:from>
    <xdr:to>
      <xdr:col>24</xdr:col>
      <xdr:colOff>152400</xdr:colOff>
      <xdr:row>79</xdr:row>
      <xdr:rowOff>23495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108450" y="13270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48895</xdr:rowOff>
    </xdr:from>
    <xdr:ext cx="534670" cy="247650"/>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229100" y="1161986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38,962</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100330</xdr:rowOff>
    </xdr:from>
    <xdr:to>
      <xdr:col>24</xdr:col>
      <xdr:colOff>152400</xdr:colOff>
      <xdr:row>70</xdr:row>
      <xdr:rowOff>100330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108450" y="11838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78</xdr:row>
      <xdr:rowOff>167005</xdr:rowOff>
    </xdr:from>
    <xdr:to>
      <xdr:col>24</xdr:col>
      <xdr:colOff>63500</xdr:colOff>
      <xdr:row>79</xdr:row>
      <xdr:rowOff>6350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429000" y="13246735"/>
          <a:ext cx="7493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5715</xdr:rowOff>
    </xdr:from>
    <xdr:ext cx="469900" cy="25336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229100" y="1291780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4,760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151130</xdr:rowOff>
    </xdr:from>
    <xdr:to>
      <xdr:col>24</xdr:col>
      <xdr:colOff>114300</xdr:colOff>
      <xdr:row>78</xdr:row>
      <xdr:rowOff>83185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127500" y="13063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167005</xdr:rowOff>
    </xdr:from>
    <xdr:to>
      <xdr:col>19</xdr:col>
      <xdr:colOff>171450</xdr:colOff>
      <xdr:row>79</xdr:row>
      <xdr:rowOff>8255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622550" y="13246735"/>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162560</xdr:rowOff>
    </xdr:from>
    <xdr:to>
      <xdr:col>20</xdr:col>
      <xdr:colOff>38100</xdr:colOff>
      <xdr:row>78</xdr:row>
      <xdr:rowOff>93980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384550" y="130746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109855</xdr:rowOff>
    </xdr:from>
    <xdr:ext cx="469265" cy="247650"/>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219450" y="12854305"/>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8255</xdr:rowOff>
    </xdr:from>
    <xdr:to>
      <xdr:col>15</xdr:col>
      <xdr:colOff>50800</xdr:colOff>
      <xdr:row>79</xdr:row>
      <xdr:rowOff>12700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828800" y="13255625"/>
          <a:ext cx="7937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635</xdr:rowOff>
    </xdr:from>
    <xdr:to>
      <xdr:col>15</xdr:col>
      <xdr:colOff>101600</xdr:colOff>
      <xdr:row>78</xdr:row>
      <xdr:rowOff>99695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571750" y="13080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116205</xdr:rowOff>
    </xdr:from>
    <xdr:ext cx="469265" cy="25336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406650" y="1286065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79</xdr:row>
      <xdr:rowOff>12700</xdr:rowOff>
    </xdr:from>
    <xdr:to>
      <xdr:col>10</xdr:col>
      <xdr:colOff>114300</xdr:colOff>
      <xdr:row>79</xdr:row>
      <xdr:rowOff>19685</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028700" y="13260070"/>
          <a:ext cx="8001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167640</xdr:rowOff>
    </xdr:from>
    <xdr:to>
      <xdr:col>10</xdr:col>
      <xdr:colOff>165100</xdr:colOff>
      <xdr:row>78</xdr:row>
      <xdr:rowOff>99060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778000" y="130797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115570</xdr:rowOff>
    </xdr:from>
    <xdr:ext cx="469265" cy="25336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612900" y="1286002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163830</xdr:rowOff>
    </xdr:from>
    <xdr:to>
      <xdr:col>6</xdr:col>
      <xdr:colOff>38100</xdr:colOff>
      <xdr:row>78</xdr:row>
      <xdr:rowOff>95250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984250" y="130759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111760</xdr:rowOff>
    </xdr:from>
    <xdr:ext cx="469265" cy="25336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19150" y="1285621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1365" cy="25336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2575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6920" cy="25336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4511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1365" cy="25336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8572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78</xdr:row>
      <xdr:rowOff>125095</xdr:rowOff>
    </xdr:from>
    <xdr:to>
      <xdr:col>24</xdr:col>
      <xdr:colOff>114300</xdr:colOff>
      <xdr:row>79</xdr:row>
      <xdr:rowOff>56515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127500" y="132048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41275</xdr:rowOff>
    </xdr:from>
    <xdr:ext cx="378460" cy="25336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229100" y="1312100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117475</xdr:rowOff>
    </xdr:from>
    <xdr:to>
      <xdr:col>20</xdr:col>
      <xdr:colOff>38100</xdr:colOff>
      <xdr:row>79</xdr:row>
      <xdr:rowOff>49530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384550" y="131972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79</xdr:row>
      <xdr:rowOff>40005</xdr:rowOff>
    </xdr:from>
    <xdr:ext cx="469265" cy="25336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219450" y="1328737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127000</xdr:rowOff>
    </xdr:from>
    <xdr:to>
      <xdr:col>15</xdr:col>
      <xdr:colOff>101600</xdr:colOff>
      <xdr:row>79</xdr:row>
      <xdr:rowOff>58420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571750" y="132067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50165</xdr:rowOff>
    </xdr:from>
    <xdr:ext cx="377825" cy="247650"/>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452370" y="13297535"/>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130175</xdr:rowOff>
    </xdr:from>
    <xdr:to>
      <xdr:col>10</xdr:col>
      <xdr:colOff>165100</xdr:colOff>
      <xdr:row>79</xdr:row>
      <xdr:rowOff>61595</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778000" y="132099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53340</xdr:rowOff>
    </xdr:from>
    <xdr:ext cx="377825" cy="247650"/>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658620" y="13300710"/>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137795</xdr:rowOff>
    </xdr:from>
    <xdr:to>
      <xdr:col>6</xdr:col>
      <xdr:colOff>38100</xdr:colOff>
      <xdr:row>79</xdr:row>
      <xdr:rowOff>69850</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984250" y="132175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171450</xdr:colOff>
      <xdr:row>79</xdr:row>
      <xdr:rowOff>60960</xdr:rowOff>
    </xdr:from>
    <xdr:ext cx="377825" cy="25336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57250" y="13308330"/>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154,697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4805" cy="2203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66675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0860" cy="25336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11455" y="16913860"/>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0860" cy="259080"/>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11455" y="165874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144145</xdr:rowOff>
    </xdr:from>
    <xdr:ext cx="595630" cy="25336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370" y="162604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5630" cy="259080"/>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5630" cy="25336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370" y="1560830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5630" cy="2584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90</xdr:row>
      <xdr:rowOff>8255</xdr:rowOff>
    </xdr:from>
    <xdr:to>
      <xdr:col>28</xdr:col>
      <xdr:colOff>114300</xdr:colOff>
      <xdr:row>90</xdr:row>
      <xdr:rowOff>8255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37465</xdr:rowOff>
    </xdr:from>
    <xdr:ext cx="595630" cy="25336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7650"/>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37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126365</xdr:rowOff>
    </xdr:from>
    <xdr:to>
      <xdr:col>24</xdr:col>
      <xdr:colOff>62865</xdr:colOff>
      <xdr:row>99</xdr:row>
      <xdr:rowOff>168910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176395" y="15217775"/>
          <a:ext cx="1270" cy="1581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1270</xdr:rowOff>
    </xdr:from>
    <xdr:ext cx="534670" cy="259080"/>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229100" y="16803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83,586</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168910</xdr:rowOff>
    </xdr:from>
    <xdr:to>
      <xdr:col>24</xdr:col>
      <xdr:colOff>152400</xdr:colOff>
      <xdr:row>99</xdr:row>
      <xdr:rowOff>168910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108450" y="167995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73660</xdr:rowOff>
    </xdr:from>
    <xdr:ext cx="598805" cy="252730"/>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229100" y="1499743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228,982</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126365</xdr:rowOff>
    </xdr:from>
    <xdr:to>
      <xdr:col>24</xdr:col>
      <xdr:colOff>152400</xdr:colOff>
      <xdr:row>90</xdr:row>
      <xdr:rowOff>126365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108450" y="152177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95</xdr:row>
      <xdr:rowOff>160655</xdr:rowOff>
    </xdr:from>
    <xdr:to>
      <xdr:col>24</xdr:col>
      <xdr:colOff>63500</xdr:colOff>
      <xdr:row>96</xdr:row>
      <xdr:rowOff>89535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429000" y="16105505"/>
          <a:ext cx="7493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85090</xdr:rowOff>
    </xdr:from>
    <xdr:ext cx="598805" cy="259080"/>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229100" y="1620139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131,896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106045</xdr:rowOff>
    </xdr:from>
    <xdr:to>
      <xdr:col>24</xdr:col>
      <xdr:colOff>114300</xdr:colOff>
      <xdr:row>97</xdr:row>
      <xdr:rowOff>36195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127500" y="162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89535</xdr:rowOff>
    </xdr:from>
    <xdr:to>
      <xdr:col>19</xdr:col>
      <xdr:colOff>171450</xdr:colOff>
      <xdr:row>97</xdr:row>
      <xdr:rowOff>58420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622550" y="16205835"/>
          <a:ext cx="806450" cy="140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40640</xdr:rowOff>
    </xdr:from>
    <xdr:to>
      <xdr:col>20</xdr:col>
      <xdr:colOff>38100</xdr:colOff>
      <xdr:row>97</xdr:row>
      <xdr:rowOff>142240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384550" y="16328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97</xdr:row>
      <xdr:rowOff>133350</xdr:rowOff>
    </xdr:from>
    <xdr:ext cx="593725" cy="25336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154680" y="1642110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122,194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57785</xdr:rowOff>
    </xdr:from>
    <xdr:to>
      <xdr:col>15</xdr:col>
      <xdr:colOff>50800</xdr:colOff>
      <xdr:row>97</xdr:row>
      <xdr:rowOff>58420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828800" y="16174085"/>
          <a:ext cx="79375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130810</xdr:rowOff>
    </xdr:from>
    <xdr:to>
      <xdr:col>15</xdr:col>
      <xdr:colOff>101600</xdr:colOff>
      <xdr:row>98</xdr:row>
      <xdr:rowOff>60960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571750" y="1641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98</xdr:row>
      <xdr:rowOff>52070</xdr:rowOff>
    </xdr:from>
    <xdr:ext cx="593725" cy="25336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360930" y="1651127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96</xdr:row>
      <xdr:rowOff>57785</xdr:rowOff>
    </xdr:from>
    <xdr:to>
      <xdr:col>10</xdr:col>
      <xdr:colOff>114300</xdr:colOff>
      <xdr:row>97</xdr:row>
      <xdr:rowOff>151130</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028700" y="16174085"/>
          <a:ext cx="800100" cy="264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165100</xdr:rowOff>
    </xdr:from>
    <xdr:to>
      <xdr:col>10</xdr:col>
      <xdr:colOff>165100</xdr:colOff>
      <xdr:row>97</xdr:row>
      <xdr:rowOff>95250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778000" y="1628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97</xdr:row>
      <xdr:rowOff>86360</xdr:rowOff>
    </xdr:from>
    <xdr:ext cx="593725" cy="25336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548130" y="1637411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104775</xdr:rowOff>
    </xdr:from>
    <xdr:to>
      <xdr:col>6</xdr:col>
      <xdr:colOff>38100</xdr:colOff>
      <xdr:row>99</xdr:row>
      <xdr:rowOff>34925</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984250" y="165639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99</xdr:row>
      <xdr:rowOff>26035</xdr:rowOff>
    </xdr:from>
    <xdr:ext cx="593725"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754380" y="1665668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100,554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1365"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2575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920" cy="259080"/>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4511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1365" cy="259080"/>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572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95</xdr:row>
      <xdr:rowOff>109855</xdr:rowOff>
    </xdr:from>
    <xdr:to>
      <xdr:col>24</xdr:col>
      <xdr:colOff>114300</xdr:colOff>
      <xdr:row>96</xdr:row>
      <xdr:rowOff>40640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127500" y="160547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132715</xdr:rowOff>
    </xdr:from>
    <xdr:ext cx="598805" cy="25336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229100" y="1590611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147,351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96</xdr:row>
      <xdr:rowOff>38735</xdr:rowOff>
    </xdr:from>
    <xdr:to>
      <xdr:col>20</xdr:col>
      <xdr:colOff>38100</xdr:colOff>
      <xdr:row>96</xdr:row>
      <xdr:rowOff>140335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384550" y="161550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94</xdr:row>
      <xdr:rowOff>156845</xdr:rowOff>
    </xdr:from>
    <xdr:ext cx="593725" cy="25336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154680" y="1593024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138,103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7620</xdr:rowOff>
    </xdr:from>
    <xdr:to>
      <xdr:col>15</xdr:col>
      <xdr:colOff>101600</xdr:colOff>
      <xdr:row>97</xdr:row>
      <xdr:rowOff>109220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571750" y="1629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125730</xdr:rowOff>
    </xdr:from>
    <xdr:ext cx="593725" cy="259080"/>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360930" y="1607058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125,192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6985</xdr:rowOff>
    </xdr:from>
    <xdr:to>
      <xdr:col>10</xdr:col>
      <xdr:colOff>165100</xdr:colOff>
      <xdr:row>96</xdr:row>
      <xdr:rowOff>109220</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778000" y="161232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94</xdr:row>
      <xdr:rowOff>125095</xdr:rowOff>
    </xdr:from>
    <xdr:ext cx="593725" cy="2584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548130" y="1589849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141,009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100330</xdr:rowOff>
    </xdr:from>
    <xdr:to>
      <xdr:col>6</xdr:col>
      <xdr:colOff>38100</xdr:colOff>
      <xdr:row>98</xdr:row>
      <xdr:rowOff>30480</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984250" y="16388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96</xdr:row>
      <xdr:rowOff>46990</xdr:rowOff>
    </xdr:from>
    <xdr:ext cx="593725" cy="259080"/>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754380" y="1616329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116,726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4805" cy="2203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91820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3840" cy="247650"/>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726430" y="64465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34925</xdr:rowOff>
    </xdr:from>
    <xdr:ext cx="525780" cy="247650"/>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481955" y="60737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165100</xdr:rowOff>
    </xdr:from>
    <xdr:ext cx="595630" cy="247650"/>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417820" y="57010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128270</xdr:rowOff>
    </xdr:from>
    <xdr:ext cx="595630" cy="247650"/>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417820" y="532892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90805</xdr:rowOff>
    </xdr:from>
    <xdr:ext cx="595630" cy="247650"/>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5417820" y="4956175"/>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53340</xdr:rowOff>
    </xdr:from>
    <xdr:ext cx="595630" cy="247650"/>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417820" y="45834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29</xdr:row>
      <xdr:rowOff>164465</xdr:rowOff>
    </xdr:from>
    <xdr:to>
      <xdr:col>54</xdr:col>
      <xdr:colOff>171450</xdr:colOff>
      <xdr:row>38</xdr:row>
      <xdr:rowOff>75565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429750" y="5029835"/>
          <a:ext cx="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79375</xdr:rowOff>
    </xdr:from>
    <xdr:ext cx="529590" cy="25336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9480550" y="645350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18,130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75565</xdr:rowOff>
    </xdr:from>
    <xdr:to>
      <xdr:col>55</xdr:col>
      <xdr:colOff>88900</xdr:colOff>
      <xdr:row>38</xdr:row>
      <xdr:rowOff>75565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359900" y="64496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112395</xdr:rowOff>
    </xdr:from>
    <xdr:ext cx="593725" cy="25336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9480550" y="481012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208,767</a:t>
          </a:r>
          <a:endParaRPr kumimoji="1" lang="ja-JP" altLang="en-US" sz="1000" b="1">
            <a:latin typeface="ＭＳ Ｐゴシック"/>
            <a:ea typeface="ＭＳ Ｐゴシック"/>
          </a:endParaRPr>
        </a:p>
      </xdr:txBody>
    </xdr:sp>
    <xdr:clientData/>
  </xdr:oneCellAnchor>
  <xdr:twoCellAnchor>
    <xdr:from>
      <xdr:col>54</xdr:col>
      <xdr:colOff>101600</xdr:colOff>
      <xdr:row>29</xdr:row>
      <xdr:rowOff>164465</xdr:rowOff>
    </xdr:from>
    <xdr:to>
      <xdr:col>55</xdr:col>
      <xdr:colOff>88900</xdr:colOff>
      <xdr:row>29</xdr:row>
      <xdr:rowOff>164465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359900" y="5029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99695</xdr:rowOff>
    </xdr:from>
    <xdr:to>
      <xdr:col>55</xdr:col>
      <xdr:colOff>0</xdr:colOff>
      <xdr:row>36</xdr:row>
      <xdr:rowOff>107950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686800" y="6138545"/>
          <a:ext cx="74295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62230</xdr:rowOff>
    </xdr:from>
    <xdr:ext cx="529590" cy="25336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9480550" y="6101080"/>
          <a:ext cx="529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55,413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84455</xdr:rowOff>
    </xdr:from>
    <xdr:to>
      <xdr:col>55</xdr:col>
      <xdr:colOff>50800</xdr:colOff>
      <xdr:row>37</xdr:row>
      <xdr:rowOff>15875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398000" y="61233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36</xdr:row>
      <xdr:rowOff>20320</xdr:rowOff>
    </xdr:from>
    <xdr:to>
      <xdr:col>50</xdr:col>
      <xdr:colOff>114300</xdr:colOff>
      <xdr:row>36</xdr:row>
      <xdr:rowOff>107950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86700" y="6059170"/>
          <a:ext cx="800100"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82550</xdr:rowOff>
    </xdr:from>
    <xdr:to>
      <xdr:col>50</xdr:col>
      <xdr:colOff>165100</xdr:colOff>
      <xdr:row>37</xdr:row>
      <xdr:rowOff>14605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36000" y="61214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5715</xdr:rowOff>
    </xdr:from>
    <xdr:ext cx="534035" cy="25336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38515" y="621220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55,597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36</xdr:row>
      <xdr:rowOff>20320</xdr:rowOff>
    </xdr:from>
    <xdr:to>
      <xdr:col>45</xdr:col>
      <xdr:colOff>171450</xdr:colOff>
      <xdr:row>36</xdr:row>
      <xdr:rowOff>76200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080250" y="6059170"/>
          <a:ext cx="80645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72390</xdr:rowOff>
    </xdr:from>
    <xdr:to>
      <xdr:col>46</xdr:col>
      <xdr:colOff>38100</xdr:colOff>
      <xdr:row>37</xdr:row>
      <xdr:rowOff>3810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42250" y="61112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36</xdr:row>
      <xdr:rowOff>162560</xdr:rowOff>
    </xdr:from>
    <xdr:ext cx="528955" cy="247650"/>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44765" y="620141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31</xdr:row>
      <xdr:rowOff>144145</xdr:rowOff>
    </xdr:from>
    <xdr:to>
      <xdr:col>41</xdr:col>
      <xdr:colOff>50800</xdr:colOff>
      <xdr:row>36</xdr:row>
      <xdr:rowOff>76200</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286500" y="5344795"/>
          <a:ext cx="793750" cy="770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111125</xdr:rowOff>
    </xdr:from>
    <xdr:to>
      <xdr:col>41</xdr:col>
      <xdr:colOff>101600</xdr:colOff>
      <xdr:row>37</xdr:row>
      <xdr:rowOff>42545</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029450" y="61499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34290</xdr:rowOff>
    </xdr:from>
    <xdr:ext cx="528955" cy="247650"/>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851015" y="624078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32</xdr:row>
      <xdr:rowOff>15875</xdr:rowOff>
    </xdr:from>
    <xdr:to>
      <xdr:col>36</xdr:col>
      <xdr:colOff>165100</xdr:colOff>
      <xdr:row>32</xdr:row>
      <xdr:rowOff>114935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235700" y="53841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32</xdr:row>
      <xdr:rowOff>106680</xdr:rowOff>
    </xdr:from>
    <xdr:ext cx="593725" cy="24765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005830" y="5474970"/>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154,560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1365" cy="25336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7152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6920" cy="25336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908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50800</xdr:rowOff>
    </xdr:from>
    <xdr:to>
      <xdr:col>55</xdr:col>
      <xdr:colOff>50800</xdr:colOff>
      <xdr:row>36</xdr:row>
      <xdr:rowOff>149860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398000" y="60896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73025</xdr:rowOff>
    </xdr:from>
    <xdr:ext cx="529590" cy="25336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9480550" y="594423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59,888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58420</xdr:rowOff>
    </xdr:from>
    <xdr:to>
      <xdr:col>50</xdr:col>
      <xdr:colOff>165100</xdr:colOff>
      <xdr:row>36</xdr:row>
      <xdr:rowOff>157480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36000" y="60972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5715</xdr:rowOff>
    </xdr:from>
    <xdr:ext cx="534035" cy="25336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38515" y="587692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58,796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35</xdr:row>
      <xdr:rowOff>138430</xdr:rowOff>
    </xdr:from>
    <xdr:to>
      <xdr:col>46</xdr:col>
      <xdr:colOff>38100</xdr:colOff>
      <xdr:row>36</xdr:row>
      <xdr:rowOff>70485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42250" y="60096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34</xdr:row>
      <xdr:rowOff>86360</xdr:rowOff>
    </xdr:from>
    <xdr:ext cx="528955" cy="247650"/>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644765" y="578993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70,592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26670</xdr:rowOff>
    </xdr:from>
    <xdr:to>
      <xdr:col>41</xdr:col>
      <xdr:colOff>101600</xdr:colOff>
      <xdr:row>36</xdr:row>
      <xdr:rowOff>126365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029450" y="60655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34</xdr:row>
      <xdr:rowOff>142240</xdr:rowOff>
    </xdr:from>
    <xdr:ext cx="528955" cy="247650"/>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851015" y="584581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63,054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31</xdr:row>
      <xdr:rowOff>94615</xdr:rowOff>
    </xdr:from>
    <xdr:to>
      <xdr:col>36</xdr:col>
      <xdr:colOff>165100</xdr:colOff>
      <xdr:row>32</xdr:row>
      <xdr:rowOff>26035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235700" y="52952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30</xdr:row>
      <xdr:rowOff>41910</xdr:rowOff>
    </xdr:from>
    <xdr:ext cx="593725" cy="25336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005830" y="507492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166,519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55,581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4805" cy="2203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20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96520</xdr:rowOff>
    </xdr:from>
    <xdr:to>
      <xdr:col>59</xdr:col>
      <xdr:colOff>50800</xdr:colOff>
      <xdr:row>59</xdr:row>
      <xdr:rowOff>96520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5956300" y="99910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125730</xdr:rowOff>
    </xdr:from>
    <xdr:ext cx="243840" cy="247650"/>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726430" y="985266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112395</xdr:rowOff>
    </xdr:from>
    <xdr:to>
      <xdr:col>59</xdr:col>
      <xdr:colOff>50800</xdr:colOff>
      <xdr:row>57</xdr:row>
      <xdr:rowOff>112395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956300" y="9671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140970</xdr:rowOff>
    </xdr:from>
    <xdr:ext cx="525780" cy="247650"/>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481955" y="953262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128905</xdr:rowOff>
    </xdr:from>
    <xdr:to>
      <xdr:col>59</xdr:col>
      <xdr:colOff>50800</xdr:colOff>
      <xdr:row>55</xdr:row>
      <xdr:rowOff>128905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5956300" y="93529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156845</xdr:rowOff>
    </xdr:from>
    <xdr:ext cx="525780" cy="25336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481955" y="921321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144780</xdr:rowOff>
    </xdr:from>
    <xdr:to>
      <xdr:col>59</xdr:col>
      <xdr:colOff>50800</xdr:colOff>
      <xdr:row>53</xdr:row>
      <xdr:rowOff>144780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5956300" y="90335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5715</xdr:rowOff>
    </xdr:from>
    <xdr:ext cx="525780" cy="25336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481955" y="889444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161290</xdr:rowOff>
    </xdr:from>
    <xdr:to>
      <xdr:col>59</xdr:col>
      <xdr:colOff>50800</xdr:colOff>
      <xdr:row>51</xdr:row>
      <xdr:rowOff>161290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5956300" y="87147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21590</xdr:rowOff>
    </xdr:from>
    <xdr:ext cx="595630" cy="252730"/>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41782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8255</xdr:rowOff>
    </xdr:from>
    <xdr:to>
      <xdr:col>59</xdr:col>
      <xdr:colOff>50800</xdr:colOff>
      <xdr:row>50</xdr:row>
      <xdr:rowOff>8255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5956300" y="8394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37465</xdr:rowOff>
    </xdr:from>
    <xdr:ext cx="595630" cy="25336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541782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53340</xdr:rowOff>
    </xdr:from>
    <xdr:ext cx="595630" cy="247650"/>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5417820" y="7936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49</xdr:row>
      <xdr:rowOff>127635</xdr:rowOff>
    </xdr:from>
    <xdr:to>
      <xdr:col>54</xdr:col>
      <xdr:colOff>171450</xdr:colOff>
      <xdr:row>59</xdr:row>
      <xdr:rowOff>11430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429750" y="8345805"/>
          <a:ext cx="0" cy="1560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15240</xdr:rowOff>
    </xdr:from>
    <xdr:ext cx="464820" cy="247650"/>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9480550" y="9909810"/>
          <a:ext cx="4648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8,047</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11430</xdr:rowOff>
    </xdr:from>
    <xdr:to>
      <xdr:col>55</xdr:col>
      <xdr:colOff>88900</xdr:colOff>
      <xdr:row>59</xdr:row>
      <xdr:rowOff>11430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359900" y="9906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74930</xdr:rowOff>
    </xdr:from>
    <xdr:ext cx="593725" cy="25336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9480550" y="812546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154,629</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127635</xdr:rowOff>
    </xdr:from>
    <xdr:to>
      <xdr:col>55</xdr:col>
      <xdr:colOff>88900</xdr:colOff>
      <xdr:row>49</xdr:row>
      <xdr:rowOff>127635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359900" y="83458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10160</xdr:rowOff>
    </xdr:from>
    <xdr:to>
      <xdr:col>55</xdr:col>
      <xdr:colOff>0</xdr:colOff>
      <xdr:row>57</xdr:row>
      <xdr:rowOff>93345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686800" y="9569450"/>
          <a:ext cx="74295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34290</xdr:rowOff>
    </xdr:from>
    <xdr:ext cx="529590" cy="247650"/>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9480550" y="9258300"/>
          <a:ext cx="52959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50,538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12065</xdr:rowOff>
    </xdr:from>
    <xdr:to>
      <xdr:col>55</xdr:col>
      <xdr:colOff>50800</xdr:colOff>
      <xdr:row>56</xdr:row>
      <xdr:rowOff>111125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398000" y="94037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57</xdr:row>
      <xdr:rowOff>6985</xdr:rowOff>
    </xdr:from>
    <xdr:to>
      <xdr:col>50</xdr:col>
      <xdr:colOff>114300</xdr:colOff>
      <xdr:row>57</xdr:row>
      <xdr:rowOff>93345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86700" y="9566275"/>
          <a:ext cx="8001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60325</xdr:rowOff>
    </xdr:from>
    <xdr:to>
      <xdr:col>50</xdr:col>
      <xdr:colOff>165100</xdr:colOff>
      <xdr:row>56</xdr:row>
      <xdr:rowOff>160020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36000" y="94519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7620</xdr:rowOff>
    </xdr:from>
    <xdr:ext cx="534035" cy="25336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38515" y="923163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45,982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6985</xdr:rowOff>
    </xdr:from>
    <xdr:to>
      <xdr:col>45</xdr:col>
      <xdr:colOff>171450</xdr:colOff>
      <xdr:row>57</xdr:row>
      <xdr:rowOff>43815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080250" y="9566275"/>
          <a:ext cx="8064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76200</xdr:rowOff>
    </xdr:from>
    <xdr:to>
      <xdr:col>46</xdr:col>
      <xdr:colOff>38100</xdr:colOff>
      <xdr:row>57</xdr:row>
      <xdr:rowOff>7620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42250" y="94678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24130</xdr:rowOff>
    </xdr:from>
    <xdr:ext cx="528955" cy="25336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44765" y="92481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43815</xdr:rowOff>
    </xdr:from>
    <xdr:to>
      <xdr:col>41</xdr:col>
      <xdr:colOff>50800</xdr:colOff>
      <xdr:row>57</xdr:row>
      <xdr:rowOff>85725</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286500" y="9603105"/>
          <a:ext cx="79375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60960</xdr:rowOff>
    </xdr:from>
    <xdr:to>
      <xdr:col>41</xdr:col>
      <xdr:colOff>101600</xdr:colOff>
      <xdr:row>56</xdr:row>
      <xdr:rowOff>160655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029450" y="94526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8255</xdr:rowOff>
    </xdr:from>
    <xdr:ext cx="528955" cy="25336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851015" y="92322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66040</xdr:rowOff>
    </xdr:from>
    <xdr:to>
      <xdr:col>36</xdr:col>
      <xdr:colOff>165100</xdr:colOff>
      <xdr:row>56</xdr:row>
      <xdr:rowOff>165100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235700" y="94576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13970</xdr:rowOff>
    </xdr:from>
    <xdr:ext cx="534035" cy="24765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038215" y="923798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1365" cy="25336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7152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6920" cy="25336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908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128270</xdr:rowOff>
    </xdr:from>
    <xdr:to>
      <xdr:col>55</xdr:col>
      <xdr:colOff>50800</xdr:colOff>
      <xdr:row>57</xdr:row>
      <xdr:rowOff>59690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398000" y="95199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106680</xdr:rowOff>
    </xdr:from>
    <xdr:ext cx="529590" cy="247650"/>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9480550" y="9498330"/>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39,665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43180</xdr:rowOff>
    </xdr:from>
    <xdr:to>
      <xdr:col>50</xdr:col>
      <xdr:colOff>165100</xdr:colOff>
      <xdr:row>57</xdr:row>
      <xdr:rowOff>142875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36000" y="96024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133985</xdr:rowOff>
    </xdr:from>
    <xdr:ext cx="534035" cy="25336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38515" y="969327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31,861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125730</xdr:rowOff>
    </xdr:from>
    <xdr:to>
      <xdr:col>46</xdr:col>
      <xdr:colOff>38100</xdr:colOff>
      <xdr:row>57</xdr:row>
      <xdr:rowOff>57150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42250" y="95173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48895</xdr:rowOff>
    </xdr:from>
    <xdr:ext cx="528955" cy="247650"/>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644765" y="9608185"/>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39,900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162560</xdr:rowOff>
    </xdr:from>
    <xdr:to>
      <xdr:col>41</xdr:col>
      <xdr:colOff>101600</xdr:colOff>
      <xdr:row>57</xdr:row>
      <xdr:rowOff>93980</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029450" y="95542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85090</xdr:rowOff>
    </xdr:from>
    <xdr:ext cx="528955" cy="247650"/>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851015" y="964438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36,434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36195</xdr:rowOff>
    </xdr:from>
    <xdr:to>
      <xdr:col>36</xdr:col>
      <xdr:colOff>165100</xdr:colOff>
      <xdr:row>57</xdr:row>
      <xdr:rowOff>135255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235700" y="95954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127000</xdr:rowOff>
    </xdr:from>
    <xdr:ext cx="534035" cy="247650"/>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38215" y="968629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32,541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4805" cy="2203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20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43180</xdr:rowOff>
    </xdr:from>
    <xdr:to>
      <xdr:col>59</xdr:col>
      <xdr:colOff>50800</xdr:colOff>
      <xdr:row>79</xdr:row>
      <xdr:rowOff>43180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72390</xdr:rowOff>
    </xdr:from>
    <xdr:ext cx="243840" cy="247650"/>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726430" y="131521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25780" cy="247650"/>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481955" y="127793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136525</xdr:rowOff>
    </xdr:from>
    <xdr:to>
      <xdr:col>59</xdr:col>
      <xdr:colOff>50800</xdr:colOff>
      <xdr:row>74</xdr:row>
      <xdr:rowOff>136525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5780" cy="247650"/>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481955" y="124066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99060</xdr:rowOff>
    </xdr:from>
    <xdr:to>
      <xdr:col>59</xdr:col>
      <xdr:colOff>50800</xdr:colOff>
      <xdr:row>72</xdr:row>
      <xdr:rowOff>99060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128270</xdr:rowOff>
    </xdr:from>
    <xdr:ext cx="525780" cy="247650"/>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481955" y="1203452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61595</xdr:rowOff>
    </xdr:from>
    <xdr:to>
      <xdr:col>59</xdr:col>
      <xdr:colOff>50800</xdr:colOff>
      <xdr:row>70</xdr:row>
      <xdr:rowOff>61595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90805</xdr:rowOff>
    </xdr:from>
    <xdr:ext cx="525780" cy="247650"/>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5481955" y="116617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53340</xdr:rowOff>
    </xdr:from>
    <xdr:ext cx="595630" cy="247650"/>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5417820" y="112890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2540</xdr:rowOff>
    </xdr:from>
    <xdr:to>
      <xdr:col>54</xdr:col>
      <xdr:colOff>171450</xdr:colOff>
      <xdr:row>79</xdr:row>
      <xdr:rowOff>43180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429750" y="11741150"/>
          <a:ext cx="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47625</xdr:rowOff>
    </xdr:from>
    <xdr:ext cx="244475" cy="247650"/>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9480550" y="13294995"/>
          <a:ext cx="24447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43180</xdr:rowOff>
    </xdr:from>
    <xdr:to>
      <xdr:col>55</xdr:col>
      <xdr:colOff>88900</xdr:colOff>
      <xdr:row>79</xdr:row>
      <xdr:rowOff>43180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359900" y="132905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117475</xdr:rowOff>
    </xdr:from>
    <xdr:ext cx="529590" cy="25336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9480550" y="1152080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83,187</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2540</xdr:rowOff>
    </xdr:from>
    <xdr:to>
      <xdr:col>55</xdr:col>
      <xdr:colOff>88900</xdr:colOff>
      <xdr:row>70</xdr:row>
      <xdr:rowOff>2540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359900" y="117411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40640</xdr:rowOff>
    </xdr:from>
    <xdr:to>
      <xdr:col>55</xdr:col>
      <xdr:colOff>0</xdr:colOff>
      <xdr:row>77</xdr:row>
      <xdr:rowOff>139065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686800" y="12952730"/>
          <a:ext cx="74295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50800</xdr:rowOff>
    </xdr:from>
    <xdr:ext cx="529590" cy="247650"/>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9480550" y="12962890"/>
          <a:ext cx="52959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13,840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71755</xdr:rowOff>
    </xdr:from>
    <xdr:to>
      <xdr:col>55</xdr:col>
      <xdr:colOff>50800</xdr:colOff>
      <xdr:row>78</xdr:row>
      <xdr:rowOff>3175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398000" y="129838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76</xdr:row>
      <xdr:rowOff>78105</xdr:rowOff>
    </xdr:from>
    <xdr:to>
      <xdr:col>50</xdr:col>
      <xdr:colOff>114300</xdr:colOff>
      <xdr:row>77</xdr:row>
      <xdr:rowOff>139065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86700" y="12822555"/>
          <a:ext cx="8001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117475</xdr:rowOff>
    </xdr:from>
    <xdr:to>
      <xdr:col>50</xdr:col>
      <xdr:colOff>165100</xdr:colOff>
      <xdr:row>78</xdr:row>
      <xdr:rowOff>49530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36000" y="130295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78</xdr:row>
      <xdr:rowOff>40005</xdr:rowOff>
    </xdr:from>
    <xdr:ext cx="534035" cy="25336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38515" y="1311973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11,374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76</xdr:row>
      <xdr:rowOff>78105</xdr:rowOff>
    </xdr:from>
    <xdr:to>
      <xdr:col>45</xdr:col>
      <xdr:colOff>171450</xdr:colOff>
      <xdr:row>77</xdr:row>
      <xdr:rowOff>29210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080250" y="12822555"/>
          <a:ext cx="806450" cy="118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140335</xdr:rowOff>
    </xdr:from>
    <xdr:to>
      <xdr:col>46</xdr:col>
      <xdr:colOff>38100</xdr:colOff>
      <xdr:row>78</xdr:row>
      <xdr:rowOff>72390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42250" y="130524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78</xdr:row>
      <xdr:rowOff>62865</xdr:rowOff>
    </xdr:from>
    <xdr:ext cx="528955" cy="25336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44765" y="1314259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29210</xdr:rowOff>
    </xdr:from>
    <xdr:to>
      <xdr:col>41</xdr:col>
      <xdr:colOff>50800</xdr:colOff>
      <xdr:row>78</xdr:row>
      <xdr:rowOff>41910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286500" y="12941300"/>
          <a:ext cx="793750" cy="180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118110</xdr:rowOff>
    </xdr:from>
    <xdr:to>
      <xdr:col>41</xdr:col>
      <xdr:colOff>101600</xdr:colOff>
      <xdr:row>78</xdr:row>
      <xdr:rowOff>50800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029450" y="1303020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78</xdr:row>
      <xdr:rowOff>41275</xdr:rowOff>
    </xdr:from>
    <xdr:ext cx="528955" cy="25336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851015" y="131210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127635</xdr:rowOff>
    </xdr:from>
    <xdr:to>
      <xdr:col>36</xdr:col>
      <xdr:colOff>165100</xdr:colOff>
      <xdr:row>78</xdr:row>
      <xdr:rowOff>59055</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235700" y="130397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74930</xdr:rowOff>
    </xdr:from>
    <xdr:ext cx="534035" cy="25336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038215" y="1281938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10,844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1365" cy="25336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7152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6920" cy="25336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908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76</xdr:row>
      <xdr:rowOff>159385</xdr:rowOff>
    </xdr:from>
    <xdr:to>
      <xdr:col>55</xdr:col>
      <xdr:colOff>50800</xdr:colOff>
      <xdr:row>77</xdr:row>
      <xdr:rowOff>90805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398000" y="129038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13970</xdr:rowOff>
    </xdr:from>
    <xdr:ext cx="529590" cy="247650"/>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9480550" y="12758420"/>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18,132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89535</xdr:rowOff>
    </xdr:from>
    <xdr:to>
      <xdr:col>50</xdr:col>
      <xdr:colOff>165100</xdr:colOff>
      <xdr:row>78</xdr:row>
      <xdr:rowOff>20955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36000" y="130016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37465</xdr:rowOff>
    </xdr:from>
    <xdr:ext cx="534035" cy="25336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38515" y="1278191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12,855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76</xdr:row>
      <xdr:rowOff>28575</xdr:rowOff>
    </xdr:from>
    <xdr:to>
      <xdr:col>46</xdr:col>
      <xdr:colOff>38100</xdr:colOff>
      <xdr:row>76</xdr:row>
      <xdr:rowOff>128270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42250" y="127730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144145</xdr:rowOff>
    </xdr:from>
    <xdr:ext cx="528955" cy="24765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44765" y="12553315"/>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25,122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76</xdr:row>
      <xdr:rowOff>147320</xdr:rowOff>
    </xdr:from>
    <xdr:to>
      <xdr:col>41</xdr:col>
      <xdr:colOff>101600</xdr:colOff>
      <xdr:row>77</xdr:row>
      <xdr:rowOff>78740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029450" y="128917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95250</xdr:rowOff>
    </xdr:from>
    <xdr:ext cx="528955" cy="25336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851015" y="126720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18,754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160655</xdr:rowOff>
    </xdr:from>
    <xdr:to>
      <xdr:col>36</xdr:col>
      <xdr:colOff>165100</xdr:colOff>
      <xdr:row>78</xdr:row>
      <xdr:rowOff>92075</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235700" y="130727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83185</xdr:rowOff>
    </xdr:from>
    <xdr:ext cx="469265" cy="25336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0600" y="1316291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9,064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31,294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4805" cy="2203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91820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3840" cy="259080"/>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726430" y="165328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5780" cy="259080"/>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481955" y="161518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5780" cy="25336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481955" y="157708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5780" cy="259080"/>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5481955" y="153898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90805</xdr:rowOff>
    </xdr:from>
    <xdr:ext cx="595630" cy="25082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7650"/>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541782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114300</xdr:rowOff>
    </xdr:from>
    <xdr:to>
      <xdr:col>54</xdr:col>
      <xdr:colOff>171450</xdr:colOff>
      <xdr:row>98</xdr:row>
      <xdr:rowOff>167640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429750" y="15205710"/>
          <a:ext cx="0" cy="1421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171450</xdr:rowOff>
    </xdr:from>
    <xdr:ext cx="464820" cy="259080"/>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9480550" y="166306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3,819</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167640</xdr:rowOff>
    </xdr:from>
    <xdr:to>
      <xdr:col>55</xdr:col>
      <xdr:colOff>88900</xdr:colOff>
      <xdr:row>98</xdr:row>
      <xdr:rowOff>167640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359900" y="16626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61595</xdr:rowOff>
    </xdr:from>
    <xdr:ext cx="593725" cy="25336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9480550" y="1498536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115,790</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114300</xdr:rowOff>
    </xdr:from>
    <xdr:to>
      <xdr:col>55</xdr:col>
      <xdr:colOff>88900</xdr:colOff>
      <xdr:row>90</xdr:row>
      <xdr:rowOff>114300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359900" y="15205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1270</xdr:rowOff>
    </xdr:from>
    <xdr:to>
      <xdr:col>55</xdr:col>
      <xdr:colOff>0</xdr:colOff>
      <xdr:row>98</xdr:row>
      <xdr:rowOff>29845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686800" y="16460470"/>
          <a:ext cx="7429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161925</xdr:rowOff>
    </xdr:from>
    <xdr:ext cx="529590" cy="259080"/>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9480550" y="16106775"/>
          <a:ext cx="529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29,028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139065</xdr:rowOff>
    </xdr:from>
    <xdr:to>
      <xdr:col>55</xdr:col>
      <xdr:colOff>50800</xdr:colOff>
      <xdr:row>97</xdr:row>
      <xdr:rowOff>69215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398000" y="162553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98</xdr:row>
      <xdr:rowOff>29845</xdr:rowOff>
    </xdr:from>
    <xdr:to>
      <xdr:col>50</xdr:col>
      <xdr:colOff>114300</xdr:colOff>
      <xdr:row>98</xdr:row>
      <xdr:rowOff>57150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86700" y="16489045"/>
          <a:ext cx="8001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168910</xdr:rowOff>
    </xdr:from>
    <xdr:to>
      <xdr:col>50</xdr:col>
      <xdr:colOff>165100</xdr:colOff>
      <xdr:row>97</xdr:row>
      <xdr:rowOff>99060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36000" y="16285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115570</xdr:rowOff>
    </xdr:from>
    <xdr:ext cx="534035"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38515" y="160604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26,694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7620</xdr:rowOff>
    </xdr:from>
    <xdr:to>
      <xdr:col>45</xdr:col>
      <xdr:colOff>171450</xdr:colOff>
      <xdr:row>98</xdr:row>
      <xdr:rowOff>57150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080250" y="16466820"/>
          <a:ext cx="8064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2540</xdr:rowOff>
    </xdr:from>
    <xdr:to>
      <xdr:col>46</xdr:col>
      <xdr:colOff>38100</xdr:colOff>
      <xdr:row>97</xdr:row>
      <xdr:rowOff>104140</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42250" y="162902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120650</xdr:rowOff>
    </xdr:from>
    <xdr:ext cx="528955" cy="25336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44765" y="160655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123190</xdr:rowOff>
    </xdr:from>
    <xdr:to>
      <xdr:col>41</xdr:col>
      <xdr:colOff>50800</xdr:colOff>
      <xdr:row>98</xdr:row>
      <xdr:rowOff>7620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286500" y="16410940"/>
          <a:ext cx="79375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6350</xdr:rowOff>
    </xdr:from>
    <xdr:to>
      <xdr:col>41</xdr:col>
      <xdr:colOff>101600</xdr:colOff>
      <xdr:row>97</xdr:row>
      <xdr:rowOff>107315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029450" y="162941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123825</xdr:rowOff>
    </xdr:from>
    <xdr:ext cx="528955" cy="25336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851015" y="1606867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635</xdr:rowOff>
    </xdr:from>
    <xdr:to>
      <xdr:col>36</xdr:col>
      <xdr:colOff>165100</xdr:colOff>
      <xdr:row>97</xdr:row>
      <xdr:rowOff>102235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235700" y="162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118745</xdr:rowOff>
    </xdr:from>
    <xdr:ext cx="534035"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038215" y="160635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26,466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1365" cy="259080"/>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7152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920" cy="25908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908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121920</xdr:rowOff>
    </xdr:from>
    <xdr:to>
      <xdr:col>55</xdr:col>
      <xdr:colOff>50800</xdr:colOff>
      <xdr:row>98</xdr:row>
      <xdr:rowOff>52070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398000" y="164096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100330</xdr:rowOff>
    </xdr:from>
    <xdr:ext cx="529590" cy="25336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9480550" y="1638808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16,915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150495</xdr:rowOff>
    </xdr:from>
    <xdr:to>
      <xdr:col>50</xdr:col>
      <xdr:colOff>165100</xdr:colOff>
      <xdr:row>98</xdr:row>
      <xdr:rowOff>80645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36000" y="1643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71755</xdr:rowOff>
    </xdr:from>
    <xdr:ext cx="534035" cy="259080"/>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38515" y="165309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14,633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6350</xdr:rowOff>
    </xdr:from>
    <xdr:to>
      <xdr:col>46</xdr:col>
      <xdr:colOff>38100</xdr:colOff>
      <xdr:row>98</xdr:row>
      <xdr:rowOff>107950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42250" y="16465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99060</xdr:rowOff>
    </xdr:from>
    <xdr:ext cx="528955" cy="25336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644765" y="165582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12,520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128270</xdr:rowOff>
    </xdr:from>
    <xdr:to>
      <xdr:col>41</xdr:col>
      <xdr:colOff>101600</xdr:colOff>
      <xdr:row>98</xdr:row>
      <xdr:rowOff>58420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029450" y="1641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49530</xdr:rowOff>
    </xdr:from>
    <xdr:ext cx="528955" cy="259080"/>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851015" y="165087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16,383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72390</xdr:rowOff>
    </xdr:from>
    <xdr:to>
      <xdr:col>36</xdr:col>
      <xdr:colOff>165100</xdr:colOff>
      <xdr:row>98</xdr:row>
      <xdr:rowOff>2540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235700" y="1636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165100</xdr:rowOff>
    </xdr:from>
    <xdr:ext cx="534035" cy="259080"/>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038215" y="164528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20,821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96520</xdr:rowOff>
    </xdr:from>
    <xdr:to>
      <xdr:col>89</xdr:col>
      <xdr:colOff>171450</xdr:colOff>
      <xdr:row>39</xdr:row>
      <xdr:rowOff>96520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1207750" y="66382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125730</xdr:rowOff>
    </xdr:from>
    <xdr:ext cx="243840" cy="247650"/>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0977880" y="649986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112395</xdr:rowOff>
    </xdr:from>
    <xdr:to>
      <xdr:col>89</xdr:col>
      <xdr:colOff>171450</xdr:colOff>
      <xdr:row>37</xdr:row>
      <xdr:rowOff>112395</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1207750" y="63188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140970</xdr:rowOff>
    </xdr:from>
    <xdr:ext cx="530860" cy="247650"/>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0733405" y="61798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128905</xdr:rowOff>
    </xdr:from>
    <xdr:to>
      <xdr:col>89</xdr:col>
      <xdr:colOff>171450</xdr:colOff>
      <xdr:row>35</xdr:row>
      <xdr:rowOff>128905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1207750" y="60001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156845</xdr:rowOff>
    </xdr:from>
    <xdr:ext cx="530860" cy="25336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0733405" y="5860415"/>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144780</xdr:rowOff>
    </xdr:from>
    <xdr:to>
      <xdr:col>89</xdr:col>
      <xdr:colOff>171450</xdr:colOff>
      <xdr:row>33</xdr:row>
      <xdr:rowOff>144780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1207750" y="56807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5715</xdr:rowOff>
    </xdr:from>
    <xdr:ext cx="530860" cy="25336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0733405" y="5541645"/>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161290</xdr:rowOff>
    </xdr:from>
    <xdr:to>
      <xdr:col>89</xdr:col>
      <xdr:colOff>171450</xdr:colOff>
      <xdr:row>31</xdr:row>
      <xdr:rowOff>161290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1207750" y="53619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31</xdr:row>
      <xdr:rowOff>21590</xdr:rowOff>
    </xdr:from>
    <xdr:ext cx="595630" cy="252730"/>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0669270" y="52222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8255</xdr:rowOff>
    </xdr:from>
    <xdr:to>
      <xdr:col>89</xdr:col>
      <xdr:colOff>171450</xdr:colOff>
      <xdr:row>30</xdr:row>
      <xdr:rowOff>8255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1207750" y="5041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37465</xdr:rowOff>
    </xdr:from>
    <xdr:ext cx="595630" cy="25336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0669270" y="49028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53340</xdr:rowOff>
    </xdr:from>
    <xdr:ext cx="595630" cy="247650"/>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0669270" y="45834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30480</xdr:rowOff>
    </xdr:from>
    <xdr:to>
      <xdr:col>85</xdr:col>
      <xdr:colOff>126365</xdr:colOff>
      <xdr:row>39</xdr:row>
      <xdr:rowOff>96520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698345" y="523113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132715</xdr:rowOff>
    </xdr:from>
    <xdr:ext cx="248920" cy="25336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4744700" y="6674485"/>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96520</xdr:rowOff>
    </xdr:from>
    <xdr:to>
      <xdr:col>86</xdr:col>
      <xdr:colOff>25400</xdr:colOff>
      <xdr:row>39</xdr:row>
      <xdr:rowOff>96520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61135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146050</xdr:rowOff>
    </xdr:from>
    <xdr:ext cx="598170" cy="247650"/>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4744700" y="5011420"/>
          <a:ext cx="5981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132,254</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30480</xdr:rowOff>
    </xdr:from>
    <xdr:to>
      <xdr:col>86</xdr:col>
      <xdr:colOff>25400</xdr:colOff>
      <xdr:row>31</xdr:row>
      <xdr:rowOff>30480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611350" y="5231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81280</xdr:rowOff>
    </xdr:from>
    <xdr:to>
      <xdr:col>85</xdr:col>
      <xdr:colOff>127000</xdr:colOff>
      <xdr:row>39</xdr:row>
      <xdr:rowOff>92075</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938250" y="6623050"/>
          <a:ext cx="762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52070</xdr:rowOff>
    </xdr:from>
    <xdr:ext cx="469265" cy="247650"/>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4744700" y="6426200"/>
          <a:ext cx="46926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39</xdr:row>
      <xdr:rowOff>29845</xdr:rowOff>
    </xdr:from>
    <xdr:to>
      <xdr:col>85</xdr:col>
      <xdr:colOff>171450</xdr:colOff>
      <xdr:row>39</xdr:row>
      <xdr:rowOff>128905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649450" y="657161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76835</xdr:rowOff>
    </xdr:from>
    <xdr:to>
      <xdr:col>81</xdr:col>
      <xdr:colOff>50800</xdr:colOff>
      <xdr:row>39</xdr:row>
      <xdr:rowOff>81280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144500" y="6618605"/>
          <a:ext cx="7937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36830</xdr:rowOff>
    </xdr:from>
    <xdr:to>
      <xdr:col>81</xdr:col>
      <xdr:colOff>101600</xdr:colOff>
      <xdr:row>39</xdr:row>
      <xdr:rowOff>135890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887450" y="6578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39</xdr:row>
      <xdr:rowOff>127635</xdr:rowOff>
    </xdr:from>
    <xdr:ext cx="377825" cy="247650"/>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768070" y="6669405"/>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39</xdr:row>
      <xdr:rowOff>33020</xdr:rowOff>
    </xdr:from>
    <xdr:to>
      <xdr:col>76</xdr:col>
      <xdr:colOff>114300</xdr:colOff>
      <xdr:row>39</xdr:row>
      <xdr:rowOff>76835</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344400" y="6574790"/>
          <a:ext cx="8001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36195</xdr:rowOff>
    </xdr:from>
    <xdr:to>
      <xdr:col>76</xdr:col>
      <xdr:colOff>165100</xdr:colOff>
      <xdr:row>39</xdr:row>
      <xdr:rowOff>135255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093700" y="65779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39</xdr:row>
      <xdr:rowOff>127000</xdr:rowOff>
    </xdr:from>
    <xdr:ext cx="469265" cy="247650"/>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928600" y="666877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33020</xdr:rowOff>
    </xdr:from>
    <xdr:to>
      <xdr:col>71</xdr:col>
      <xdr:colOff>171450</xdr:colOff>
      <xdr:row>39</xdr:row>
      <xdr:rowOff>35560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1537950" y="6574790"/>
          <a:ext cx="8064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35560</xdr:rowOff>
    </xdr:from>
    <xdr:to>
      <xdr:col>72</xdr:col>
      <xdr:colOff>38100</xdr:colOff>
      <xdr:row>39</xdr:row>
      <xdr:rowOff>134620</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299950" y="65773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39</xdr:row>
      <xdr:rowOff>126365</xdr:rowOff>
    </xdr:from>
    <xdr:ext cx="469265" cy="247650"/>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134850" y="6668135"/>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39</xdr:row>
      <xdr:rowOff>36830</xdr:rowOff>
    </xdr:from>
    <xdr:to>
      <xdr:col>67</xdr:col>
      <xdr:colOff>101600</xdr:colOff>
      <xdr:row>39</xdr:row>
      <xdr:rowOff>135890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1487150" y="6578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39</xdr:row>
      <xdr:rowOff>127635</xdr:rowOff>
    </xdr:from>
    <xdr:ext cx="377825" cy="247650"/>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1367770" y="6669405"/>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6920" cy="25336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766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1365" cy="25336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729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6920" cy="25336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1366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39</xdr:row>
      <xdr:rowOff>41910</xdr:rowOff>
    </xdr:from>
    <xdr:to>
      <xdr:col>85</xdr:col>
      <xdr:colOff>171450</xdr:colOff>
      <xdr:row>39</xdr:row>
      <xdr:rowOff>141605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649450" y="658368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39</xdr:row>
      <xdr:rowOff>8255</xdr:rowOff>
    </xdr:from>
    <xdr:ext cx="377825" cy="25336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4744700" y="6550025"/>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31750</xdr:rowOff>
    </xdr:from>
    <xdr:to>
      <xdr:col>81</xdr:col>
      <xdr:colOff>101600</xdr:colOff>
      <xdr:row>39</xdr:row>
      <xdr:rowOff>130810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887450" y="65735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37</xdr:row>
      <xdr:rowOff>147320</xdr:rowOff>
    </xdr:from>
    <xdr:ext cx="469265" cy="247650"/>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722350" y="635381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27305</xdr:rowOff>
    </xdr:from>
    <xdr:to>
      <xdr:col>76</xdr:col>
      <xdr:colOff>165100</xdr:colOff>
      <xdr:row>39</xdr:row>
      <xdr:rowOff>127000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093700" y="65690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142875</xdr:rowOff>
    </xdr:from>
    <xdr:ext cx="469265" cy="247650"/>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928600" y="6349365"/>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151130</xdr:rowOff>
    </xdr:from>
    <xdr:to>
      <xdr:col>72</xdr:col>
      <xdr:colOff>38100</xdr:colOff>
      <xdr:row>39</xdr:row>
      <xdr:rowOff>82550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299950" y="65252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98425</xdr:rowOff>
    </xdr:from>
    <xdr:ext cx="469265" cy="25336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34850" y="630491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153035</xdr:rowOff>
    </xdr:from>
    <xdr:to>
      <xdr:col>67</xdr:col>
      <xdr:colOff>101600</xdr:colOff>
      <xdr:row>39</xdr:row>
      <xdr:rowOff>85090</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1487150" y="65271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100965</xdr:rowOff>
    </xdr:from>
    <xdr:ext cx="469265" cy="25336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322050" y="630745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136525</xdr:rowOff>
    </xdr:from>
    <xdr:to>
      <xdr:col>89</xdr:col>
      <xdr:colOff>171450</xdr:colOff>
      <xdr:row>54</xdr:row>
      <xdr:rowOff>136525</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165100</xdr:rowOff>
    </xdr:from>
    <xdr:ext cx="243840" cy="247650"/>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0977880" y="90538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53340</xdr:rowOff>
    </xdr:from>
    <xdr:ext cx="243840" cy="247650"/>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0977880" y="79362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136525</xdr:rowOff>
    </xdr:from>
    <xdr:to>
      <xdr:col>85</xdr:col>
      <xdr:colOff>126365</xdr:colOff>
      <xdr:row>54</xdr:row>
      <xdr:rowOff>136525</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69834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10160</xdr:rowOff>
    </xdr:from>
    <xdr:ext cx="248920" cy="247650"/>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4744700" y="9234170"/>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53</xdr:row>
      <xdr:rowOff>10160</xdr:rowOff>
    </xdr:from>
    <xdr:ext cx="248920" cy="247650"/>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4744700" y="8898890"/>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136525</xdr:rowOff>
    </xdr:from>
    <xdr:to>
      <xdr:col>85</xdr:col>
      <xdr:colOff>127000</xdr:colOff>
      <xdr:row>54</xdr:row>
      <xdr:rowOff>136525</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938250" y="91928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54</xdr:row>
      <xdr:rowOff>66040</xdr:rowOff>
    </xdr:from>
    <xdr:ext cx="248920" cy="247650"/>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4744700" y="9122410"/>
          <a:ext cx="24892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649450" y="9143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136525</xdr:rowOff>
    </xdr:from>
    <xdr:to>
      <xdr:col>81</xdr:col>
      <xdr:colOff>50800</xdr:colOff>
      <xdr:row>54</xdr:row>
      <xdr:rowOff>136525</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1445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86995</xdr:rowOff>
    </xdr:from>
    <xdr:to>
      <xdr:col>81</xdr:col>
      <xdr:colOff>101600</xdr:colOff>
      <xdr:row>55</xdr:row>
      <xdr:rowOff>18415</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8874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3840" cy="24765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832840" y="923417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54</xdr:row>
      <xdr:rowOff>136525</xdr:rowOff>
    </xdr:from>
    <xdr:to>
      <xdr:col>76</xdr:col>
      <xdr:colOff>114300</xdr:colOff>
      <xdr:row>54</xdr:row>
      <xdr:rowOff>136525</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3444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86995</xdr:rowOff>
    </xdr:from>
    <xdr:to>
      <xdr:col>76</xdr:col>
      <xdr:colOff>165100</xdr:colOff>
      <xdr:row>55</xdr:row>
      <xdr:rowOff>18415</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0937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55</xdr:row>
      <xdr:rowOff>10160</xdr:rowOff>
    </xdr:from>
    <xdr:ext cx="248920" cy="247650"/>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030200" y="9234170"/>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136525</xdr:rowOff>
    </xdr:from>
    <xdr:to>
      <xdr:col>71</xdr:col>
      <xdr:colOff>171450</xdr:colOff>
      <xdr:row>54</xdr:row>
      <xdr:rowOff>136525</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1537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86995</xdr:rowOff>
    </xdr:from>
    <xdr:to>
      <xdr:col>72</xdr:col>
      <xdr:colOff>38100</xdr:colOff>
      <xdr:row>55</xdr:row>
      <xdr:rowOff>18415</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299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3840" cy="24765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226290" y="923417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1487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3840" cy="247650"/>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1432540" y="923417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6920" cy="25336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766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1365" cy="25336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1729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6920" cy="25336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366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649450" y="91433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53</xdr:row>
      <xdr:rowOff>121920</xdr:rowOff>
    </xdr:from>
    <xdr:ext cx="248920" cy="247650"/>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4744700" y="9010650"/>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86995</xdr:rowOff>
    </xdr:from>
    <xdr:to>
      <xdr:col>81</xdr:col>
      <xdr:colOff>101600</xdr:colOff>
      <xdr:row>55</xdr:row>
      <xdr:rowOff>18415</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8874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34925</xdr:rowOff>
    </xdr:from>
    <xdr:ext cx="243840" cy="247650"/>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832840" y="8923655"/>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86995</xdr:rowOff>
    </xdr:from>
    <xdr:to>
      <xdr:col>76</xdr:col>
      <xdr:colOff>165100</xdr:colOff>
      <xdr:row>55</xdr:row>
      <xdr:rowOff>18415</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0937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53</xdr:row>
      <xdr:rowOff>34925</xdr:rowOff>
    </xdr:from>
    <xdr:ext cx="248920" cy="247650"/>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030200" y="8923655"/>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86995</xdr:rowOff>
    </xdr:from>
    <xdr:to>
      <xdr:col>72</xdr:col>
      <xdr:colOff>38100</xdr:colOff>
      <xdr:row>55</xdr:row>
      <xdr:rowOff>18415</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299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34925</xdr:rowOff>
    </xdr:from>
    <xdr:ext cx="243840" cy="247650"/>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226290" y="8923655"/>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1487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34925</xdr:rowOff>
    </xdr:from>
    <xdr:ext cx="243840" cy="247650"/>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432540" y="8923655"/>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43180</xdr:rowOff>
    </xdr:from>
    <xdr:to>
      <xdr:col>89</xdr:col>
      <xdr:colOff>171450</xdr:colOff>
      <xdr:row>79</xdr:row>
      <xdr:rowOff>43180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1207750" y="132905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72390</xdr:rowOff>
    </xdr:from>
    <xdr:ext cx="243840" cy="247650"/>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0977880" y="131521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171450</xdr:colOff>
      <xdr:row>77</xdr:row>
      <xdr:rowOff>5715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34925</xdr:rowOff>
    </xdr:from>
    <xdr:ext cx="530860" cy="247650"/>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0733405" y="127793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136525</xdr:rowOff>
    </xdr:from>
    <xdr:to>
      <xdr:col>89</xdr:col>
      <xdr:colOff>171450</xdr:colOff>
      <xdr:row>74</xdr:row>
      <xdr:rowOff>136525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165100</xdr:rowOff>
    </xdr:from>
    <xdr:ext cx="530860" cy="247650"/>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0733405" y="124066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99060</xdr:rowOff>
    </xdr:from>
    <xdr:to>
      <xdr:col>89</xdr:col>
      <xdr:colOff>171450</xdr:colOff>
      <xdr:row>72</xdr:row>
      <xdr:rowOff>99060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1207750" y="12172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128270</xdr:rowOff>
    </xdr:from>
    <xdr:ext cx="530860" cy="247650"/>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0733405" y="120345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61595</xdr:rowOff>
    </xdr:from>
    <xdr:to>
      <xdr:col>89</xdr:col>
      <xdr:colOff>171450</xdr:colOff>
      <xdr:row>70</xdr:row>
      <xdr:rowOff>61595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1207750" y="11800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90805</xdr:rowOff>
    </xdr:from>
    <xdr:ext cx="595630" cy="247650"/>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0669270" y="11661775"/>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5630" cy="247650"/>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0669270" y="112890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88900</xdr:rowOff>
    </xdr:from>
    <xdr:to>
      <xdr:col>85</xdr:col>
      <xdr:colOff>126365</xdr:colOff>
      <xdr:row>78</xdr:row>
      <xdr:rowOff>81280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698345" y="11827510"/>
          <a:ext cx="1270" cy="1333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85090</xdr:rowOff>
    </xdr:from>
    <xdr:ext cx="534035" cy="247650"/>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4744700" y="1316482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10,435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81280</xdr:rowOff>
    </xdr:from>
    <xdr:to>
      <xdr:col>86</xdr:col>
      <xdr:colOff>25400</xdr:colOff>
      <xdr:row>78</xdr:row>
      <xdr:rowOff>81280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611350" y="13161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36830</xdr:rowOff>
    </xdr:from>
    <xdr:ext cx="598170" cy="247650"/>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4744700" y="11607800"/>
          <a:ext cx="5981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117,875</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88900</xdr:rowOff>
    </xdr:from>
    <xdr:to>
      <xdr:col>86</xdr:col>
      <xdr:colOff>25400</xdr:colOff>
      <xdr:row>70</xdr:row>
      <xdr:rowOff>88900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611350" y="118275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13335</xdr:rowOff>
    </xdr:from>
    <xdr:to>
      <xdr:col>85</xdr:col>
      <xdr:colOff>127000</xdr:colOff>
      <xdr:row>77</xdr:row>
      <xdr:rowOff>30480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938250" y="12925425"/>
          <a:ext cx="762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75</xdr:row>
      <xdr:rowOff>81280</xdr:rowOff>
    </xdr:from>
    <xdr:ext cx="534035" cy="25336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4744700" y="12658090"/>
          <a:ext cx="53403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35,255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59055</xdr:rowOff>
    </xdr:from>
    <xdr:to>
      <xdr:col>85</xdr:col>
      <xdr:colOff>171450</xdr:colOff>
      <xdr:row>76</xdr:row>
      <xdr:rowOff>158750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649450" y="1280350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30480</xdr:rowOff>
    </xdr:from>
    <xdr:to>
      <xdr:col>81</xdr:col>
      <xdr:colOff>50800</xdr:colOff>
      <xdr:row>77</xdr:row>
      <xdr:rowOff>45720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3144500" y="12942570"/>
          <a:ext cx="79375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54610</xdr:rowOff>
    </xdr:from>
    <xdr:to>
      <xdr:col>81</xdr:col>
      <xdr:colOff>101600</xdr:colOff>
      <xdr:row>76</xdr:row>
      <xdr:rowOff>153670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887450" y="12799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2540</xdr:rowOff>
    </xdr:from>
    <xdr:ext cx="528955" cy="25336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709015" y="125793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35,590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77</xdr:row>
      <xdr:rowOff>19685</xdr:rowOff>
    </xdr:from>
    <xdr:to>
      <xdr:col>76</xdr:col>
      <xdr:colOff>114300</xdr:colOff>
      <xdr:row>77</xdr:row>
      <xdr:rowOff>45720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344400" y="12931775"/>
          <a:ext cx="8001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48260</xdr:rowOff>
    </xdr:from>
    <xdr:to>
      <xdr:col>76</xdr:col>
      <xdr:colOff>165100</xdr:colOff>
      <xdr:row>76</xdr:row>
      <xdr:rowOff>147320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093700" y="127927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163195</xdr:rowOff>
    </xdr:from>
    <xdr:ext cx="534035" cy="247650"/>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896215" y="12572365"/>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4445</xdr:rowOff>
    </xdr:from>
    <xdr:to>
      <xdr:col>71</xdr:col>
      <xdr:colOff>171450</xdr:colOff>
      <xdr:row>77</xdr:row>
      <xdr:rowOff>19685</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1537950" y="12916535"/>
          <a:ext cx="80645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52070</xdr:rowOff>
    </xdr:from>
    <xdr:to>
      <xdr:col>72</xdr:col>
      <xdr:colOff>38100</xdr:colOff>
      <xdr:row>76</xdr:row>
      <xdr:rowOff>151130</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299950" y="127965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167640</xdr:rowOff>
    </xdr:from>
    <xdr:ext cx="528955" cy="25336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102465" y="125768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48895</xdr:rowOff>
    </xdr:from>
    <xdr:to>
      <xdr:col>67</xdr:col>
      <xdr:colOff>101600</xdr:colOff>
      <xdr:row>76</xdr:row>
      <xdr:rowOff>147955</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1487150" y="12793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163830</xdr:rowOff>
    </xdr:from>
    <xdr:ext cx="528955" cy="24765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1308715" y="1257300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6920" cy="25336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766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1365" cy="25336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1729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6920" cy="25336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3665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76</xdr:row>
      <xdr:rowOff>130810</xdr:rowOff>
    </xdr:from>
    <xdr:to>
      <xdr:col>85</xdr:col>
      <xdr:colOff>171450</xdr:colOff>
      <xdr:row>77</xdr:row>
      <xdr:rowOff>62230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649450" y="1287526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76</xdr:row>
      <xdr:rowOff>109855</xdr:rowOff>
    </xdr:from>
    <xdr:ext cx="534035" cy="247650"/>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4744700" y="12854305"/>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29,469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148590</xdr:rowOff>
    </xdr:from>
    <xdr:to>
      <xdr:col>81</xdr:col>
      <xdr:colOff>101600</xdr:colOff>
      <xdr:row>77</xdr:row>
      <xdr:rowOff>80010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887450" y="128930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71755</xdr:rowOff>
    </xdr:from>
    <xdr:ext cx="528955" cy="247650"/>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709015" y="12983845"/>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28,064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163830</xdr:rowOff>
    </xdr:from>
    <xdr:to>
      <xdr:col>76</xdr:col>
      <xdr:colOff>165100</xdr:colOff>
      <xdr:row>77</xdr:row>
      <xdr:rowOff>95250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093700" y="129082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87630</xdr:rowOff>
    </xdr:from>
    <xdr:ext cx="534035" cy="247650"/>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896215" y="1299972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26,775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137795</xdr:rowOff>
    </xdr:from>
    <xdr:to>
      <xdr:col>72</xdr:col>
      <xdr:colOff>38100</xdr:colOff>
      <xdr:row>77</xdr:row>
      <xdr:rowOff>69850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299950" y="1288224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60960</xdr:rowOff>
    </xdr:from>
    <xdr:ext cx="528955" cy="25336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02465" y="129730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122555</xdr:rowOff>
    </xdr:from>
    <xdr:to>
      <xdr:col>67</xdr:col>
      <xdr:colOff>101600</xdr:colOff>
      <xdr:row>77</xdr:row>
      <xdr:rowOff>53975</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1487150" y="128670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45720</xdr:rowOff>
    </xdr:from>
    <xdr:ext cx="528955" cy="25336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308715" y="129578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24,452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171450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1207750" y="165989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3840" cy="25336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0977880" y="16456660"/>
          <a:ext cx="243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171450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1207750" y="161417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30860" cy="25336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0733405" y="15999460"/>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171450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1207750" y="156845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95630" cy="25336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0669270" y="1554226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136525</xdr:rowOff>
    </xdr:from>
    <xdr:to>
      <xdr:col>89</xdr:col>
      <xdr:colOff>171450</xdr:colOff>
      <xdr:row>90</xdr:row>
      <xdr:rowOff>136525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1207750" y="15227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165100</xdr:rowOff>
    </xdr:from>
    <xdr:ext cx="595630" cy="24955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0669270" y="1508887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7650"/>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066927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49530</xdr:rowOff>
    </xdr:from>
    <xdr:to>
      <xdr:col>85</xdr:col>
      <xdr:colOff>126365</xdr:colOff>
      <xdr:row>98</xdr:row>
      <xdr:rowOff>136525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698345" y="15140940"/>
          <a:ext cx="127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140335</xdr:rowOff>
    </xdr:from>
    <xdr:ext cx="377825" cy="259080"/>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4744700" y="1659953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343</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136525</xdr:rowOff>
    </xdr:from>
    <xdr:to>
      <xdr:col>86</xdr:col>
      <xdr:colOff>25400</xdr:colOff>
      <xdr:row>98</xdr:row>
      <xdr:rowOff>136525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611350" y="165957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88</xdr:row>
      <xdr:rowOff>164465</xdr:rowOff>
    </xdr:from>
    <xdr:ext cx="598170" cy="247650"/>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4744700" y="14920595"/>
          <a:ext cx="5981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159,826</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49530</xdr:rowOff>
    </xdr:from>
    <xdr:to>
      <xdr:col>86</xdr:col>
      <xdr:colOff>25400</xdr:colOff>
      <xdr:row>90</xdr:row>
      <xdr:rowOff>49530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611350" y="15140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81280</xdr:rowOff>
    </xdr:from>
    <xdr:to>
      <xdr:col>85</xdr:col>
      <xdr:colOff>127000</xdr:colOff>
      <xdr:row>98</xdr:row>
      <xdr:rowOff>116840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938250" y="16540480"/>
          <a:ext cx="762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96</xdr:row>
      <xdr:rowOff>82550</xdr:rowOff>
    </xdr:from>
    <xdr:ext cx="534035" cy="259080"/>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4744700" y="1619885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21,952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59690</xdr:rowOff>
    </xdr:from>
    <xdr:to>
      <xdr:col>85</xdr:col>
      <xdr:colOff>171450</xdr:colOff>
      <xdr:row>97</xdr:row>
      <xdr:rowOff>161290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649450" y="163474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81280</xdr:rowOff>
    </xdr:from>
    <xdr:to>
      <xdr:col>81</xdr:col>
      <xdr:colOff>50800</xdr:colOff>
      <xdr:row>98</xdr:row>
      <xdr:rowOff>84455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144500" y="16540480"/>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84455</xdr:rowOff>
    </xdr:from>
    <xdr:to>
      <xdr:col>81</xdr:col>
      <xdr:colOff>101600</xdr:colOff>
      <xdr:row>98</xdr:row>
      <xdr:rowOff>14605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887450" y="1637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31115</xdr:rowOff>
    </xdr:from>
    <xdr:ext cx="528955" cy="25336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709015" y="1614741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19,226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98</xdr:row>
      <xdr:rowOff>72390</xdr:rowOff>
    </xdr:from>
    <xdr:to>
      <xdr:col>76</xdr:col>
      <xdr:colOff>114300</xdr:colOff>
      <xdr:row>98</xdr:row>
      <xdr:rowOff>84455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2344400" y="16531590"/>
          <a:ext cx="8001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69850</xdr:rowOff>
    </xdr:from>
    <xdr:to>
      <xdr:col>76</xdr:col>
      <xdr:colOff>165100</xdr:colOff>
      <xdr:row>98</xdr:row>
      <xdr:rowOff>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093700" y="163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16510</xdr:rowOff>
    </xdr:from>
    <xdr:ext cx="534035"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896215" y="161328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72390</xdr:rowOff>
    </xdr:from>
    <xdr:to>
      <xdr:col>71</xdr:col>
      <xdr:colOff>171450</xdr:colOff>
      <xdr:row>98</xdr:row>
      <xdr:rowOff>81280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1537950" y="16531590"/>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52705</xdr:rowOff>
    </xdr:from>
    <xdr:to>
      <xdr:col>72</xdr:col>
      <xdr:colOff>38100</xdr:colOff>
      <xdr:row>97</xdr:row>
      <xdr:rowOff>154940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299950" y="1634045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170815</xdr:rowOff>
    </xdr:from>
    <xdr:ext cx="528955" cy="2584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102465" y="1611566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120650</xdr:rowOff>
    </xdr:from>
    <xdr:to>
      <xdr:col>67</xdr:col>
      <xdr:colOff>101600</xdr:colOff>
      <xdr:row>98</xdr:row>
      <xdr:rowOff>50800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1487150" y="1640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67310</xdr:rowOff>
    </xdr:from>
    <xdr:ext cx="528955" cy="25908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1308715" y="161836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15,280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920"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766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1365" cy="25908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1729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920" cy="259080"/>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1366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98</xdr:row>
      <xdr:rowOff>66040</xdr:rowOff>
    </xdr:from>
    <xdr:to>
      <xdr:col>85</xdr:col>
      <xdr:colOff>171450</xdr:colOff>
      <xdr:row>98</xdr:row>
      <xdr:rowOff>167640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649450" y="1652524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152400</xdr:rowOff>
    </xdr:from>
    <xdr:ext cx="469265" cy="259080"/>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4744700" y="164401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2,505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30480</xdr:rowOff>
    </xdr:from>
    <xdr:to>
      <xdr:col>81</xdr:col>
      <xdr:colOff>101600</xdr:colOff>
      <xdr:row>98</xdr:row>
      <xdr:rowOff>132080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887450" y="1648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98</xdr:row>
      <xdr:rowOff>123190</xdr:rowOff>
    </xdr:from>
    <xdr:ext cx="469265" cy="25336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722350" y="1658239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33655</xdr:rowOff>
    </xdr:from>
    <xdr:to>
      <xdr:col>76</xdr:col>
      <xdr:colOff>165100</xdr:colOff>
      <xdr:row>98</xdr:row>
      <xdr:rowOff>135255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093700" y="1649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98</xdr:row>
      <xdr:rowOff>126365</xdr:rowOff>
    </xdr:from>
    <xdr:ext cx="469265" cy="259080"/>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928600" y="165855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21590</xdr:rowOff>
    </xdr:from>
    <xdr:to>
      <xdr:col>72</xdr:col>
      <xdr:colOff>38100</xdr:colOff>
      <xdr:row>98</xdr:row>
      <xdr:rowOff>123190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299950" y="164807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98</xdr:row>
      <xdr:rowOff>114300</xdr:rowOff>
    </xdr:from>
    <xdr:ext cx="469265" cy="259080"/>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134850" y="165735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7,331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30480</xdr:rowOff>
    </xdr:from>
    <xdr:to>
      <xdr:col>67</xdr:col>
      <xdr:colOff>101600</xdr:colOff>
      <xdr:row>98</xdr:row>
      <xdr:rowOff>132080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1487150" y="1648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123190</xdr:rowOff>
    </xdr:from>
    <xdr:ext cx="469265" cy="25336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1322050" y="1658239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6,376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4805" cy="2203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64401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43180</xdr:rowOff>
    </xdr:from>
    <xdr:to>
      <xdr:col>120</xdr:col>
      <xdr:colOff>114300</xdr:colOff>
      <xdr:row>39</xdr:row>
      <xdr:rowOff>43180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64592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72390</xdr:rowOff>
    </xdr:from>
    <xdr:ext cx="243840" cy="247650"/>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6248380" y="64465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34925</xdr:rowOff>
    </xdr:from>
    <xdr:ext cx="461645" cy="247650"/>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6048990" y="6073775"/>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136525</xdr:rowOff>
    </xdr:from>
    <xdr:to>
      <xdr:col>120</xdr:col>
      <xdr:colOff>114300</xdr:colOff>
      <xdr:row>34</xdr:row>
      <xdr:rowOff>136525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64592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165100</xdr:rowOff>
    </xdr:from>
    <xdr:ext cx="461645" cy="247650"/>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6048990" y="570103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32</xdr:row>
      <xdr:rowOff>99060</xdr:rowOff>
    </xdr:from>
    <xdr:to>
      <xdr:col>120</xdr:col>
      <xdr:colOff>114300</xdr:colOff>
      <xdr:row>32</xdr:row>
      <xdr:rowOff>99060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64592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128270</xdr:rowOff>
    </xdr:from>
    <xdr:ext cx="461645" cy="247650"/>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6048990" y="532892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30</xdr:row>
      <xdr:rowOff>61595</xdr:rowOff>
    </xdr:from>
    <xdr:to>
      <xdr:col>120</xdr:col>
      <xdr:colOff>114300</xdr:colOff>
      <xdr:row>30</xdr:row>
      <xdr:rowOff>61595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64592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90805</xdr:rowOff>
    </xdr:from>
    <xdr:ext cx="530860" cy="247650"/>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5984855" y="49561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0860" cy="247650"/>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5984855" y="45834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87630</xdr:rowOff>
    </xdr:from>
    <xdr:to>
      <xdr:col>116</xdr:col>
      <xdr:colOff>62865</xdr:colOff>
      <xdr:row>39</xdr:row>
      <xdr:rowOff>43180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949795" y="5288280"/>
          <a:ext cx="1270" cy="1296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47625</xdr:rowOff>
    </xdr:from>
    <xdr:ext cx="249555" cy="247650"/>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0002500" y="6589395"/>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43180</xdr:rowOff>
    </xdr:from>
    <xdr:to>
      <xdr:col>116</xdr:col>
      <xdr:colOff>152400</xdr:colOff>
      <xdr:row>39</xdr:row>
      <xdr:rowOff>43180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88185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35560</xdr:rowOff>
    </xdr:from>
    <xdr:ext cx="534670" cy="247650"/>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0002500" y="506857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10,447</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87630</xdr:rowOff>
    </xdr:from>
    <xdr:to>
      <xdr:col>116</xdr:col>
      <xdr:colOff>152400</xdr:colOff>
      <xdr:row>31</xdr:row>
      <xdr:rowOff>87630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881850" y="52882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33</xdr:row>
      <xdr:rowOff>149860</xdr:rowOff>
    </xdr:from>
    <xdr:to>
      <xdr:col>116</xdr:col>
      <xdr:colOff>63500</xdr:colOff>
      <xdr:row>36</xdr:row>
      <xdr:rowOff>67945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202400" y="5685790"/>
          <a:ext cx="749300" cy="421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5715</xdr:rowOff>
    </xdr:from>
    <xdr:ext cx="469900" cy="25336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0002500" y="637984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1,087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26670</xdr:rowOff>
    </xdr:from>
    <xdr:to>
      <xdr:col>116</xdr:col>
      <xdr:colOff>114300</xdr:colOff>
      <xdr:row>38</xdr:row>
      <xdr:rowOff>126365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900900" y="64008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149860</xdr:rowOff>
    </xdr:from>
    <xdr:to>
      <xdr:col>111</xdr:col>
      <xdr:colOff>171450</xdr:colOff>
      <xdr:row>34</xdr:row>
      <xdr:rowOff>68580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395950" y="5685790"/>
          <a:ext cx="80645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5715</xdr:rowOff>
    </xdr:from>
    <xdr:to>
      <xdr:col>112</xdr:col>
      <xdr:colOff>38100</xdr:colOff>
      <xdr:row>38</xdr:row>
      <xdr:rowOff>106045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157950" y="637984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38</xdr:row>
      <xdr:rowOff>96520</xdr:rowOff>
    </xdr:from>
    <xdr:ext cx="469265" cy="25336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992850" y="647065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34</xdr:row>
      <xdr:rowOff>7620</xdr:rowOff>
    </xdr:from>
    <xdr:to>
      <xdr:col>107</xdr:col>
      <xdr:colOff>50800</xdr:colOff>
      <xdr:row>34</xdr:row>
      <xdr:rowOff>68580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7602200" y="5711190"/>
          <a:ext cx="79375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4445</xdr:rowOff>
    </xdr:from>
    <xdr:to>
      <xdr:col>107</xdr:col>
      <xdr:colOff>101600</xdr:colOff>
      <xdr:row>38</xdr:row>
      <xdr:rowOff>104140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345150" y="63785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38</xdr:row>
      <xdr:rowOff>95250</xdr:rowOff>
    </xdr:from>
    <xdr:ext cx="469265" cy="25336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180050" y="646938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34</xdr:row>
      <xdr:rowOff>7620</xdr:rowOff>
    </xdr:from>
    <xdr:to>
      <xdr:col>102</xdr:col>
      <xdr:colOff>114300</xdr:colOff>
      <xdr:row>35</xdr:row>
      <xdr:rowOff>14605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6802100" y="5711190"/>
          <a:ext cx="800100" cy="174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159385</xdr:rowOff>
    </xdr:from>
    <xdr:to>
      <xdr:col>102</xdr:col>
      <xdr:colOff>165100</xdr:colOff>
      <xdr:row>38</xdr:row>
      <xdr:rowOff>90805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7551400" y="63658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38</xdr:row>
      <xdr:rowOff>81915</xdr:rowOff>
    </xdr:from>
    <xdr:ext cx="469265" cy="25336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7386300" y="645604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5080</xdr:rowOff>
    </xdr:from>
    <xdr:to>
      <xdr:col>98</xdr:col>
      <xdr:colOff>38100</xdr:colOff>
      <xdr:row>38</xdr:row>
      <xdr:rowOff>104775</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6757650" y="637921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38</xdr:row>
      <xdr:rowOff>95250</xdr:rowOff>
    </xdr:from>
    <xdr:ext cx="469265" cy="25336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6592550" y="646938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1365" cy="25336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0309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6920" cy="25336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24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1365" cy="25336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66306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36</xdr:row>
      <xdr:rowOff>17780</xdr:rowOff>
    </xdr:from>
    <xdr:to>
      <xdr:col>116</xdr:col>
      <xdr:colOff>114300</xdr:colOff>
      <xdr:row>36</xdr:row>
      <xdr:rowOff>117475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900900" y="60566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40005</xdr:rowOff>
    </xdr:from>
    <xdr:ext cx="469900" cy="25336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0002500" y="59112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3,853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33</xdr:row>
      <xdr:rowOff>99695</xdr:rowOff>
    </xdr:from>
    <xdr:to>
      <xdr:col>112</xdr:col>
      <xdr:colOff>38100</xdr:colOff>
      <xdr:row>34</xdr:row>
      <xdr:rowOff>31750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157950" y="56356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32</xdr:row>
      <xdr:rowOff>48260</xdr:rowOff>
    </xdr:from>
    <xdr:ext cx="469265" cy="247650"/>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992850" y="541655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7,246</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34</xdr:row>
      <xdr:rowOff>18415</xdr:rowOff>
    </xdr:from>
    <xdr:to>
      <xdr:col>107</xdr:col>
      <xdr:colOff>101600</xdr:colOff>
      <xdr:row>34</xdr:row>
      <xdr:rowOff>117475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345150" y="57219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32</xdr:row>
      <xdr:rowOff>133985</xdr:rowOff>
    </xdr:from>
    <xdr:ext cx="469265" cy="25336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180050" y="550227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33</xdr:row>
      <xdr:rowOff>126365</xdr:rowOff>
    </xdr:from>
    <xdr:to>
      <xdr:col>102</xdr:col>
      <xdr:colOff>165100</xdr:colOff>
      <xdr:row>34</xdr:row>
      <xdr:rowOff>57785</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7551400" y="56622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32</xdr:row>
      <xdr:rowOff>73660</xdr:rowOff>
    </xdr:from>
    <xdr:ext cx="469265" cy="252730"/>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386300" y="544195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34</xdr:row>
      <xdr:rowOff>132080</xdr:rowOff>
    </xdr:from>
    <xdr:to>
      <xdr:col>98</xdr:col>
      <xdr:colOff>38100</xdr:colOff>
      <xdr:row>35</xdr:row>
      <xdr:rowOff>63500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6757650" y="58356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33</xdr:row>
      <xdr:rowOff>80010</xdr:rowOff>
    </xdr:from>
    <xdr:ext cx="469265" cy="25336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6592550" y="561594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4805" cy="2203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64401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136525</xdr:rowOff>
    </xdr:from>
    <xdr:to>
      <xdr:col>120</xdr:col>
      <xdr:colOff>114300</xdr:colOff>
      <xdr:row>58</xdr:row>
      <xdr:rowOff>136525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6459200" y="98634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165100</xdr:rowOff>
    </xdr:from>
    <xdr:ext cx="243840" cy="247650"/>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6248380" y="972439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24765</xdr:rowOff>
    </xdr:from>
    <xdr:to>
      <xdr:col>120</xdr:col>
      <xdr:colOff>114300</xdr:colOff>
      <xdr:row>56</xdr:row>
      <xdr:rowOff>24765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6459200" y="9416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55</xdr:row>
      <xdr:rowOff>53340</xdr:rowOff>
    </xdr:from>
    <xdr:ext cx="530860" cy="247650"/>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5984855" y="927735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53</xdr:row>
      <xdr:rowOff>80645</xdr:rowOff>
    </xdr:from>
    <xdr:to>
      <xdr:col>120</xdr:col>
      <xdr:colOff>114300</xdr:colOff>
      <xdr:row>53</xdr:row>
      <xdr:rowOff>80645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6459200" y="89693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109220</xdr:rowOff>
    </xdr:from>
    <xdr:ext cx="530860" cy="247650"/>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5984855" y="883031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136525</xdr:rowOff>
    </xdr:from>
    <xdr:to>
      <xdr:col>120</xdr:col>
      <xdr:colOff>114300</xdr:colOff>
      <xdr:row>50</xdr:row>
      <xdr:rowOff>136525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6459200" y="8522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165100</xdr:rowOff>
    </xdr:from>
    <xdr:ext cx="530860" cy="247650"/>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5984855" y="838327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53340</xdr:rowOff>
    </xdr:from>
    <xdr:ext cx="530860" cy="247650"/>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5984855" y="79362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110490</xdr:rowOff>
    </xdr:from>
    <xdr:to>
      <xdr:col>116</xdr:col>
      <xdr:colOff>62865</xdr:colOff>
      <xdr:row>58</xdr:row>
      <xdr:rowOff>136525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9949795" y="866394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140970</xdr:rowOff>
    </xdr:from>
    <xdr:ext cx="249555" cy="247650"/>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0002500" y="9867900"/>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136525</xdr:rowOff>
    </xdr:from>
    <xdr:to>
      <xdr:col>116</xdr:col>
      <xdr:colOff>152400</xdr:colOff>
      <xdr:row>58</xdr:row>
      <xdr:rowOff>136525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881850" y="9863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58420</xdr:rowOff>
    </xdr:from>
    <xdr:ext cx="534670" cy="25336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0002500" y="84442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53,676</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110490</xdr:rowOff>
    </xdr:from>
    <xdr:to>
      <xdr:col>116</xdr:col>
      <xdr:colOff>152400</xdr:colOff>
      <xdr:row>51</xdr:row>
      <xdr:rowOff>110490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881850" y="866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58</xdr:row>
      <xdr:rowOff>128905</xdr:rowOff>
    </xdr:from>
    <xdr:to>
      <xdr:col>116</xdr:col>
      <xdr:colOff>63500</xdr:colOff>
      <xdr:row>58</xdr:row>
      <xdr:rowOff>128905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202400" y="985583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60325</xdr:rowOff>
    </xdr:from>
    <xdr:ext cx="469900" cy="25336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0002500" y="961961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38100</xdr:rowOff>
    </xdr:from>
    <xdr:to>
      <xdr:col>116</xdr:col>
      <xdr:colOff>114300</xdr:colOff>
      <xdr:row>58</xdr:row>
      <xdr:rowOff>137160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900900" y="97650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128905</xdr:rowOff>
    </xdr:from>
    <xdr:to>
      <xdr:col>111</xdr:col>
      <xdr:colOff>171450</xdr:colOff>
      <xdr:row>58</xdr:row>
      <xdr:rowOff>129540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395950" y="9855835"/>
          <a:ext cx="8064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39370</xdr:rowOff>
    </xdr:from>
    <xdr:to>
      <xdr:col>112</xdr:col>
      <xdr:colOff>38100</xdr:colOff>
      <xdr:row>58</xdr:row>
      <xdr:rowOff>138430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157950" y="97663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154305</xdr:rowOff>
    </xdr:from>
    <xdr:ext cx="469265" cy="25336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992850" y="954595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129540</xdr:rowOff>
    </xdr:from>
    <xdr:to>
      <xdr:col>107</xdr:col>
      <xdr:colOff>50800</xdr:colOff>
      <xdr:row>58</xdr:row>
      <xdr:rowOff>129540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7602200" y="985647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40005</xdr:rowOff>
    </xdr:from>
    <xdr:to>
      <xdr:col>107</xdr:col>
      <xdr:colOff>101600</xdr:colOff>
      <xdr:row>58</xdr:row>
      <xdr:rowOff>140335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345150" y="976693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155575</xdr:rowOff>
    </xdr:from>
    <xdr:ext cx="469265" cy="252730"/>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180050" y="954722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58</xdr:row>
      <xdr:rowOff>50800</xdr:rowOff>
    </xdr:from>
    <xdr:to>
      <xdr:col>102</xdr:col>
      <xdr:colOff>114300</xdr:colOff>
      <xdr:row>58</xdr:row>
      <xdr:rowOff>129540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6802100" y="9777730"/>
          <a:ext cx="8001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36195</xdr:rowOff>
    </xdr:from>
    <xdr:to>
      <xdr:col>102</xdr:col>
      <xdr:colOff>165100</xdr:colOff>
      <xdr:row>58</xdr:row>
      <xdr:rowOff>135255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7551400" y="97631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151130</xdr:rowOff>
    </xdr:from>
    <xdr:ext cx="469265" cy="25336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7386300" y="954278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24765</xdr:rowOff>
    </xdr:from>
    <xdr:to>
      <xdr:col>98</xdr:col>
      <xdr:colOff>38100</xdr:colOff>
      <xdr:row>58</xdr:row>
      <xdr:rowOff>124460</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6757650" y="97516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58</xdr:row>
      <xdr:rowOff>115570</xdr:rowOff>
    </xdr:from>
    <xdr:ext cx="469265" cy="25336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6592550" y="984250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2,773</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1365" cy="25336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0309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6920" cy="25336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224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1365" cy="25336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66306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79375</xdr:rowOff>
    </xdr:from>
    <xdr:to>
      <xdr:col>116</xdr:col>
      <xdr:colOff>114300</xdr:colOff>
      <xdr:row>59</xdr:row>
      <xdr:rowOff>11430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900900" y="98063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17145</xdr:rowOff>
    </xdr:from>
    <xdr:ext cx="378460" cy="25336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0002500" y="974407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79375</xdr:rowOff>
    </xdr:from>
    <xdr:to>
      <xdr:col>112</xdr:col>
      <xdr:colOff>38100</xdr:colOff>
      <xdr:row>59</xdr:row>
      <xdr:rowOff>11430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157950" y="98063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171450</xdr:colOff>
      <xdr:row>59</xdr:row>
      <xdr:rowOff>2540</xdr:rowOff>
    </xdr:from>
    <xdr:ext cx="377825" cy="25336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030950" y="9897110"/>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80010</xdr:rowOff>
    </xdr:from>
    <xdr:to>
      <xdr:col>107</xdr:col>
      <xdr:colOff>101600</xdr:colOff>
      <xdr:row>59</xdr:row>
      <xdr:rowOff>12065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345150" y="98069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59</xdr:row>
      <xdr:rowOff>3175</xdr:rowOff>
    </xdr:from>
    <xdr:ext cx="377825" cy="25336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25770" y="9897745"/>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302</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80010</xdr:rowOff>
    </xdr:from>
    <xdr:to>
      <xdr:col>102</xdr:col>
      <xdr:colOff>165100</xdr:colOff>
      <xdr:row>59</xdr:row>
      <xdr:rowOff>12065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7551400" y="98069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3175</xdr:rowOff>
    </xdr:from>
    <xdr:ext cx="377825" cy="25336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432020" y="9897745"/>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635</xdr:rowOff>
    </xdr:from>
    <xdr:to>
      <xdr:col>98</xdr:col>
      <xdr:colOff>38100</xdr:colOff>
      <xdr:row>58</xdr:row>
      <xdr:rowOff>99695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6757650" y="97275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116205</xdr:rowOff>
    </xdr:from>
    <xdr:ext cx="469265" cy="25336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6592550" y="950785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55880</xdr:rowOff>
    </xdr:from>
    <xdr:to>
      <xdr:col>120</xdr:col>
      <xdr:colOff>114300</xdr:colOff>
      <xdr:row>65</xdr:row>
      <xdr:rowOff>31115</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64592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55880</xdr:rowOff>
    </xdr:from>
    <xdr:to>
      <xdr:col>104</xdr:col>
      <xdr:colOff>127000</xdr:colOff>
      <xdr:row>66</xdr:row>
      <xdr:rowOff>136525</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6586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86995</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586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55880</xdr:rowOff>
    </xdr:from>
    <xdr:to>
      <xdr:col>110</xdr:col>
      <xdr:colOff>0</xdr:colOff>
      <xdr:row>66</xdr:row>
      <xdr:rowOff>136525</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74879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86995</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74879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55880</xdr:rowOff>
    </xdr:from>
    <xdr:to>
      <xdr:col>116</xdr:col>
      <xdr:colOff>0</xdr:colOff>
      <xdr:row>66</xdr:row>
      <xdr:rowOff>136525</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5166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86995</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5166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37,717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24765</xdr:rowOff>
    </xdr:from>
    <xdr:to>
      <xdr:col>120</xdr:col>
      <xdr:colOff>114300</xdr:colOff>
      <xdr:row>81</xdr:row>
      <xdr:rowOff>80645</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64592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4805" cy="2203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644015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80645</xdr:rowOff>
    </xdr:from>
    <xdr:to>
      <xdr:col>120</xdr:col>
      <xdr:colOff>114300</xdr:colOff>
      <xdr:row>81</xdr:row>
      <xdr:rowOff>80645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64592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109220</xdr:rowOff>
    </xdr:from>
    <xdr:ext cx="530860" cy="247650"/>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5984855" y="135242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43180</xdr:rowOff>
    </xdr:from>
    <xdr:to>
      <xdr:col>120</xdr:col>
      <xdr:colOff>114300</xdr:colOff>
      <xdr:row>79</xdr:row>
      <xdr:rowOff>43180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64592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72390</xdr:rowOff>
    </xdr:from>
    <xdr:ext cx="530860" cy="247650"/>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5984855" y="131521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5715</xdr:rowOff>
    </xdr:from>
    <xdr:to>
      <xdr:col>120</xdr:col>
      <xdr:colOff>114300</xdr:colOff>
      <xdr:row>77</xdr:row>
      <xdr:rowOff>5715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64592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34925</xdr:rowOff>
    </xdr:from>
    <xdr:ext cx="530860" cy="247650"/>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5984855" y="127793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136525</xdr:rowOff>
    </xdr:from>
    <xdr:to>
      <xdr:col>120</xdr:col>
      <xdr:colOff>114300</xdr:colOff>
      <xdr:row>74</xdr:row>
      <xdr:rowOff>136525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64592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165100</xdr:rowOff>
    </xdr:from>
    <xdr:ext cx="530860" cy="247650"/>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5984855" y="124066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99060</xdr:rowOff>
    </xdr:from>
    <xdr:to>
      <xdr:col>120</xdr:col>
      <xdr:colOff>114300</xdr:colOff>
      <xdr:row>72</xdr:row>
      <xdr:rowOff>99060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64592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128270</xdr:rowOff>
    </xdr:from>
    <xdr:ext cx="530860" cy="247650"/>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5984855" y="120345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61595</xdr:rowOff>
    </xdr:from>
    <xdr:to>
      <xdr:col>120</xdr:col>
      <xdr:colOff>114300</xdr:colOff>
      <xdr:row>70</xdr:row>
      <xdr:rowOff>61595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64592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90805</xdr:rowOff>
    </xdr:from>
    <xdr:ext cx="530860" cy="247650"/>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5984855" y="116617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68</xdr:row>
      <xdr:rowOff>24765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64592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53340</xdr:rowOff>
    </xdr:from>
    <xdr:ext cx="530860" cy="247650"/>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5984855" y="112890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81</xdr:row>
      <xdr:rowOff>80645</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64592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117475</xdr:rowOff>
    </xdr:from>
    <xdr:to>
      <xdr:col>116</xdr:col>
      <xdr:colOff>62865</xdr:colOff>
      <xdr:row>79</xdr:row>
      <xdr:rowOff>81915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949795" y="11856085"/>
          <a:ext cx="1270" cy="1473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85725</xdr:rowOff>
    </xdr:from>
    <xdr:ext cx="534670" cy="247650"/>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0002500" y="1333309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18,961</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81915</xdr:rowOff>
    </xdr:from>
    <xdr:to>
      <xdr:col>116</xdr:col>
      <xdr:colOff>152400</xdr:colOff>
      <xdr:row>79</xdr:row>
      <xdr:rowOff>81915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881850" y="133292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64770</xdr:rowOff>
    </xdr:from>
    <xdr:ext cx="534670" cy="25336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0002500" y="116357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58,509</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117475</xdr:rowOff>
    </xdr:from>
    <xdr:to>
      <xdr:col>116</xdr:col>
      <xdr:colOff>152400</xdr:colOff>
      <xdr:row>70</xdr:row>
      <xdr:rowOff>117475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881850" y="118560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73</xdr:row>
      <xdr:rowOff>158750</xdr:rowOff>
    </xdr:from>
    <xdr:to>
      <xdr:col>116</xdr:col>
      <xdr:colOff>63500</xdr:colOff>
      <xdr:row>74</xdr:row>
      <xdr:rowOff>13970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202400" y="12400280"/>
          <a:ext cx="7493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89535</xdr:rowOff>
    </xdr:from>
    <xdr:ext cx="534670" cy="247650"/>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0002500" y="12498705"/>
          <a:ext cx="53467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39,361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74</xdr:row>
      <xdr:rowOff>110490</xdr:rowOff>
    </xdr:from>
    <xdr:to>
      <xdr:col>116</xdr:col>
      <xdr:colOff>114300</xdr:colOff>
      <xdr:row>75</xdr:row>
      <xdr:rowOff>41910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900900" y="125196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13970</xdr:rowOff>
    </xdr:from>
    <xdr:to>
      <xdr:col>111</xdr:col>
      <xdr:colOff>171450</xdr:colOff>
      <xdr:row>74</xdr:row>
      <xdr:rowOff>147955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395950" y="12423140"/>
          <a:ext cx="80645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135255</xdr:rowOff>
    </xdr:from>
    <xdr:to>
      <xdr:col>112</xdr:col>
      <xdr:colOff>38100</xdr:colOff>
      <xdr:row>75</xdr:row>
      <xdr:rowOff>67310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157950" y="125444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58420</xdr:rowOff>
    </xdr:from>
    <xdr:ext cx="528955" cy="25336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960465" y="126352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38,699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74</xdr:row>
      <xdr:rowOff>147955</xdr:rowOff>
    </xdr:from>
    <xdr:to>
      <xdr:col>107</xdr:col>
      <xdr:colOff>50800</xdr:colOff>
      <xdr:row>75</xdr:row>
      <xdr:rowOff>112395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7602200" y="12557125"/>
          <a:ext cx="793750" cy="132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45085</xdr:rowOff>
    </xdr:from>
    <xdr:to>
      <xdr:col>107</xdr:col>
      <xdr:colOff>101600</xdr:colOff>
      <xdr:row>75</xdr:row>
      <xdr:rowOff>144780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345150" y="126218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135890</xdr:rowOff>
    </xdr:from>
    <xdr:ext cx="528955" cy="25336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166715" y="127127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75</xdr:row>
      <xdr:rowOff>112395</xdr:rowOff>
    </xdr:from>
    <xdr:to>
      <xdr:col>102</xdr:col>
      <xdr:colOff>114300</xdr:colOff>
      <xdr:row>75</xdr:row>
      <xdr:rowOff>125095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6802100" y="12689205"/>
          <a:ext cx="8001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78105</xdr:rowOff>
    </xdr:from>
    <xdr:to>
      <xdr:col>102</xdr:col>
      <xdr:colOff>165100</xdr:colOff>
      <xdr:row>76</xdr:row>
      <xdr:rowOff>10160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7551400" y="126549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1270</xdr:rowOff>
    </xdr:from>
    <xdr:ext cx="534035" cy="25336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7353915" y="1274572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112395</xdr:rowOff>
    </xdr:from>
    <xdr:to>
      <xdr:col>98</xdr:col>
      <xdr:colOff>38100</xdr:colOff>
      <xdr:row>76</xdr:row>
      <xdr:rowOff>43815</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6757650" y="126892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76</xdr:row>
      <xdr:rowOff>35560</xdr:rowOff>
    </xdr:from>
    <xdr:ext cx="528955" cy="247650"/>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6560165" y="1278001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34,824</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78105</xdr:rowOff>
    </xdr:from>
    <xdr:ext cx="762000" cy="25336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780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81</xdr:row>
      <xdr:rowOff>78105</xdr:rowOff>
    </xdr:from>
    <xdr:ext cx="761365" cy="25336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0309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78105</xdr:rowOff>
    </xdr:from>
    <xdr:ext cx="756920" cy="25336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2245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78105</xdr:rowOff>
    </xdr:from>
    <xdr:ext cx="762000" cy="25336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74307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81</xdr:row>
      <xdr:rowOff>78105</xdr:rowOff>
    </xdr:from>
    <xdr:ext cx="761365" cy="25336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66306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108585</xdr:rowOff>
    </xdr:from>
    <xdr:to>
      <xdr:col>116</xdr:col>
      <xdr:colOff>114300</xdr:colOff>
      <xdr:row>74</xdr:row>
      <xdr:rowOff>40005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900900" y="123501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130810</xdr:rowOff>
    </xdr:from>
    <xdr:ext cx="534670" cy="25336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0002500" y="122047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43,909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73</xdr:row>
      <xdr:rowOff>131445</xdr:rowOff>
    </xdr:from>
    <xdr:to>
      <xdr:col>112</xdr:col>
      <xdr:colOff>38100</xdr:colOff>
      <xdr:row>74</xdr:row>
      <xdr:rowOff>62865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157950" y="123729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72</xdr:row>
      <xdr:rowOff>79375</xdr:rowOff>
    </xdr:from>
    <xdr:ext cx="528955" cy="25336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960465" y="121532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43,303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97790</xdr:rowOff>
    </xdr:from>
    <xdr:to>
      <xdr:col>107</xdr:col>
      <xdr:colOff>101600</xdr:colOff>
      <xdr:row>75</xdr:row>
      <xdr:rowOff>29845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345150" y="125069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73</xdr:row>
      <xdr:rowOff>45720</xdr:rowOff>
    </xdr:from>
    <xdr:ext cx="528955" cy="25336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166715" y="122872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39,699</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62230</xdr:rowOff>
    </xdr:from>
    <xdr:to>
      <xdr:col>102</xdr:col>
      <xdr:colOff>165100</xdr:colOff>
      <xdr:row>75</xdr:row>
      <xdr:rowOff>162560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7551400" y="1263904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10795</xdr:rowOff>
    </xdr:from>
    <xdr:ext cx="534035" cy="24701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7353915" y="12419965"/>
          <a:ext cx="53403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36,156</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75</xdr:row>
      <xdr:rowOff>74930</xdr:rowOff>
    </xdr:from>
    <xdr:to>
      <xdr:col>98</xdr:col>
      <xdr:colOff>38100</xdr:colOff>
      <xdr:row>76</xdr:row>
      <xdr:rowOff>6350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6757650" y="126517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22860</xdr:rowOff>
    </xdr:from>
    <xdr:ext cx="528955" cy="25336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6560165" y="124320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35,818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55880</xdr:rowOff>
    </xdr:from>
    <xdr:to>
      <xdr:col>120</xdr:col>
      <xdr:colOff>114300</xdr:colOff>
      <xdr:row>85</xdr:row>
      <xdr:rowOff>31115</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64592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55880</xdr:rowOff>
    </xdr:from>
    <xdr:to>
      <xdr:col>104</xdr:col>
      <xdr:colOff>127000</xdr:colOff>
      <xdr:row>86</xdr:row>
      <xdr:rowOff>136525</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6586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86995</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6586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55880</xdr:rowOff>
    </xdr:from>
    <xdr:to>
      <xdr:col>110</xdr:col>
      <xdr:colOff>0</xdr:colOff>
      <xdr:row>86</xdr:row>
      <xdr:rowOff>136525</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74879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86995</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74879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55880</xdr:rowOff>
    </xdr:from>
    <xdr:to>
      <xdr:col>116</xdr:col>
      <xdr:colOff>0</xdr:colOff>
      <xdr:row>86</xdr:row>
      <xdr:rowOff>136525</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5166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86995</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5166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24765</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64592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5715</xdr:rowOff>
    </xdr:from>
    <xdr:ext cx="344805" cy="2203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644015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3840" cy="25336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6248380" y="15770860"/>
          <a:ext cx="243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88</xdr:row>
      <xdr:rowOff>24765</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64592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53340</xdr:rowOff>
    </xdr:from>
    <xdr:ext cx="243840" cy="247650"/>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6248380" y="146418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64592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171450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3840"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084290" y="159550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3840"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290540" y="159550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95</xdr:row>
      <xdr:rowOff>10160</xdr:rowOff>
    </xdr:from>
    <xdr:ext cx="24892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487900" y="15955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384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6683990" y="159550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101</xdr:row>
      <xdr:rowOff>80010</xdr:rowOff>
    </xdr:from>
    <xdr:ext cx="761365"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0309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6920" cy="259080"/>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224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101</xdr:row>
      <xdr:rowOff>80010</xdr:rowOff>
    </xdr:from>
    <xdr:ext cx="761365" cy="259080"/>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66306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3840" cy="259080"/>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084290" y="156375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3840" cy="259080"/>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290540" y="156375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93</xdr:row>
      <xdr:rowOff>35560</xdr:rowOff>
    </xdr:from>
    <xdr:ext cx="248920" cy="259080"/>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7487900" y="156375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3840" cy="259080"/>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6683990" y="156375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決算総額は、住民一人当たり460,994円となっている。全体としては、物価高騰などの影響により、特に扶助費、人件費が増となった。個別に見ていくと、人件費は住民一人当たり67,375円となった。給与改定や期末勤勉手当の支給月数の増などにより前年度から5,369円の増となったが、他団体平均を下回っており、指定管理者制度の導入や職員数の適正管理を図ってきたことが要因となっている。物件費は学童クラブ運営業務委託料、学校給食賄材料費、予防接種個別接種委託料の増などにより、前年度比で住民一人当たり2,069円の増加となった。今後も事務経費の削減に務め、負担の圧縮を図る。扶助費は住民一人当たりの負担が最も多い項目であり、類似団体の平均と比較すると高い傾向が続いている。私立保育園運営費や障害者自立支援給付費などは引き続き高い水準で推移することが見込まれるため、市単独事業の適正化に努める。普通建設事業は住民一人当たりで前年度から7,804円の増加となった。これは武蔵五日市駅前施設建設工事や中学校屋上等防水改修工事の増などによるものである。災害復旧費は、令和元年東日本台風による災害復旧事業が進み、事業規模が縮小傾向となっている。公債費は武蔵引田駅北口土地区画整理事業債や阿伎留病院貸付事業債の増などにより住民一人当たりのコストが増加している。今後も借入抑制に努めるなどして、将来負担の縮減を図る。繰出金は住民一人当たりで前年度から606円の増加となった。高齢化に伴う後期高齢者医療特別会計への繰出金などの増加は今後も予想されるため、高水準での推移が見込まれる。</a:t>
          </a:r>
        </a:p>
        <a:p>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79,244
77,683
73.47
37,364,578
36,530,970
741,810
18,244,748
24,007,311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4.2
13.5</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765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108325"/>
          <a:ext cx="60464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4805" cy="22034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109220</xdr:rowOff>
    </xdr:from>
    <xdr:ext cx="461645" cy="24765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5590" y="681863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136525</xdr:rowOff>
    </xdr:from>
    <xdr:to>
      <xdr:col>28</xdr:col>
      <xdr:colOff>114300</xdr:colOff>
      <xdr:row>38</xdr:row>
      <xdr:rowOff>136525</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165100</xdr:rowOff>
    </xdr:from>
    <xdr:ext cx="461645" cy="24765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590" y="637159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53340</xdr:rowOff>
    </xdr:from>
    <xdr:ext cx="461645" cy="24765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590" y="592455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80645</xdr:rowOff>
    </xdr:from>
    <xdr:to>
      <xdr:col>28</xdr:col>
      <xdr:colOff>114300</xdr:colOff>
      <xdr:row>33</xdr:row>
      <xdr:rowOff>80645</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109220</xdr:rowOff>
    </xdr:from>
    <xdr:ext cx="461645" cy="24765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590" y="547751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136525</xdr:rowOff>
    </xdr:from>
    <xdr:to>
      <xdr:col>28</xdr:col>
      <xdr:colOff>114300</xdr:colOff>
      <xdr:row>30</xdr:row>
      <xdr:rowOff>136525</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165100</xdr:rowOff>
    </xdr:from>
    <xdr:ext cx="461645" cy="24765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590" y="503047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53340</xdr:rowOff>
    </xdr:from>
    <xdr:ext cx="461645" cy="24765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5590" y="458343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100330</xdr:rowOff>
    </xdr:from>
    <xdr:to>
      <xdr:col>24</xdr:col>
      <xdr:colOff>62865</xdr:colOff>
      <xdr:row>38</xdr:row>
      <xdr:rowOff>10160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176395" y="5133340"/>
          <a:ext cx="1270" cy="1250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13970</xdr:rowOff>
    </xdr:from>
    <xdr:ext cx="469900" cy="247650"/>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229100" y="638810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10160</xdr:rowOff>
    </xdr:from>
    <xdr:to>
      <xdr:col>24</xdr:col>
      <xdr:colOff>152400</xdr:colOff>
      <xdr:row>38</xdr:row>
      <xdr:rowOff>10160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108450" y="6384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48895</xdr:rowOff>
    </xdr:from>
    <xdr:ext cx="469900" cy="247650"/>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229100" y="491426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5,080</a:t>
          </a:r>
          <a:endParaRPr kumimoji="1" lang="ja-JP" altLang="en-US" sz="1000" b="1">
            <a:latin typeface="ＭＳ Ｐゴシック"/>
          </a:endParaRPr>
        </a:p>
      </xdr:txBody>
    </xdr:sp>
    <xdr:clientData/>
  </xdr:oneCellAnchor>
  <xdr:twoCellAnchor>
    <xdr:from>
      <xdr:col>23</xdr:col>
      <xdr:colOff>165100</xdr:colOff>
      <xdr:row>30</xdr:row>
      <xdr:rowOff>100330</xdr:rowOff>
    </xdr:from>
    <xdr:to>
      <xdr:col>24</xdr:col>
      <xdr:colOff>152400</xdr:colOff>
      <xdr:row>30</xdr:row>
      <xdr:rowOff>100330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51333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34</xdr:row>
      <xdr:rowOff>112395</xdr:rowOff>
    </xdr:from>
    <xdr:to>
      <xdr:col>24</xdr:col>
      <xdr:colOff>63500</xdr:colOff>
      <xdr:row>34</xdr:row>
      <xdr:rowOff>118745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429000" y="5815965"/>
          <a:ext cx="7493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137795</xdr:rowOff>
    </xdr:from>
    <xdr:ext cx="469900" cy="25336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229100" y="584136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3,339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159385</xdr:rowOff>
    </xdr:from>
    <xdr:to>
      <xdr:col>24</xdr:col>
      <xdr:colOff>114300</xdr:colOff>
      <xdr:row>35</xdr:row>
      <xdr:rowOff>90805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127500" y="58629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118745</xdr:rowOff>
    </xdr:from>
    <xdr:to>
      <xdr:col>19</xdr:col>
      <xdr:colOff>171450</xdr:colOff>
      <xdr:row>35</xdr:row>
      <xdr:rowOff>90170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622550" y="5822315"/>
          <a:ext cx="80645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3810</xdr:rowOff>
    </xdr:from>
    <xdr:to>
      <xdr:col>20</xdr:col>
      <xdr:colOff>38100</xdr:colOff>
      <xdr:row>35</xdr:row>
      <xdr:rowOff>103505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84550" y="58750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94615</xdr:rowOff>
    </xdr:from>
    <xdr:ext cx="469265" cy="25336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219450" y="596582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161925</xdr:rowOff>
    </xdr:from>
    <xdr:to>
      <xdr:col>15</xdr:col>
      <xdr:colOff>50800</xdr:colOff>
      <xdr:row>35</xdr:row>
      <xdr:rowOff>90170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1828800" y="5865495"/>
          <a:ext cx="79375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28575</xdr:rowOff>
    </xdr:from>
    <xdr:to>
      <xdr:col>15</xdr:col>
      <xdr:colOff>101600</xdr:colOff>
      <xdr:row>35</xdr:row>
      <xdr:rowOff>128270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71750" y="58997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33</xdr:row>
      <xdr:rowOff>144145</xdr:rowOff>
    </xdr:from>
    <xdr:ext cx="469265" cy="247650"/>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406650" y="5680075"/>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34</xdr:row>
      <xdr:rowOff>161925</xdr:rowOff>
    </xdr:from>
    <xdr:to>
      <xdr:col>10</xdr:col>
      <xdr:colOff>114300</xdr:colOff>
      <xdr:row>35</xdr:row>
      <xdr:rowOff>27305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028700" y="5865495"/>
          <a:ext cx="8001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16510</xdr:rowOff>
    </xdr:from>
    <xdr:to>
      <xdr:col>10</xdr:col>
      <xdr:colOff>165100</xdr:colOff>
      <xdr:row>35</xdr:row>
      <xdr:rowOff>115570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78000" y="58877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106680</xdr:rowOff>
    </xdr:from>
    <xdr:ext cx="469265" cy="247650"/>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612900" y="597789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36195</xdr:rowOff>
    </xdr:from>
    <xdr:to>
      <xdr:col>6</xdr:col>
      <xdr:colOff>38100</xdr:colOff>
      <xdr:row>35</xdr:row>
      <xdr:rowOff>135255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84250" y="59074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127000</xdr:rowOff>
    </xdr:from>
    <xdr:ext cx="469265" cy="24765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19150" y="599821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3,239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1365" cy="25336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2575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6920" cy="25336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4511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1365" cy="25336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572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34</xdr:row>
      <xdr:rowOff>62230</xdr:rowOff>
    </xdr:from>
    <xdr:to>
      <xdr:col>24</xdr:col>
      <xdr:colOff>114300</xdr:colOff>
      <xdr:row>34</xdr:row>
      <xdr:rowOff>162560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127500" y="576580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85090</xdr:rowOff>
    </xdr:from>
    <xdr:ext cx="469900" cy="247650"/>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229100" y="562102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3,554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69850</xdr:rowOff>
    </xdr:from>
    <xdr:to>
      <xdr:col>20</xdr:col>
      <xdr:colOff>38100</xdr:colOff>
      <xdr:row>35</xdr:row>
      <xdr:rowOff>1270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84550" y="57734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17145</xdr:rowOff>
    </xdr:from>
    <xdr:ext cx="469265" cy="25336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219450" y="555307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3,539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40005</xdr:rowOff>
    </xdr:from>
    <xdr:to>
      <xdr:col>15</xdr:col>
      <xdr:colOff>101600</xdr:colOff>
      <xdr:row>35</xdr:row>
      <xdr:rowOff>140335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71750" y="591121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130810</xdr:rowOff>
    </xdr:from>
    <xdr:ext cx="469265" cy="25336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406650" y="600202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111760</xdr:rowOff>
    </xdr:from>
    <xdr:to>
      <xdr:col>10</xdr:col>
      <xdr:colOff>165100</xdr:colOff>
      <xdr:row>35</xdr:row>
      <xdr:rowOff>43180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78000" y="58153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33</xdr:row>
      <xdr:rowOff>59690</xdr:rowOff>
    </xdr:from>
    <xdr:ext cx="469265" cy="25336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612900" y="559562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145415</xdr:rowOff>
    </xdr:from>
    <xdr:to>
      <xdr:col>6</xdr:col>
      <xdr:colOff>38100</xdr:colOff>
      <xdr:row>35</xdr:row>
      <xdr:rowOff>76835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84250" y="58489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33</xdr:row>
      <xdr:rowOff>93345</xdr:rowOff>
    </xdr:from>
    <xdr:ext cx="469265" cy="25336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19150" y="562927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61,968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4805" cy="220345"/>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667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96520</xdr:rowOff>
    </xdr:from>
    <xdr:to>
      <xdr:col>28</xdr:col>
      <xdr:colOff>114300</xdr:colOff>
      <xdr:row>59</xdr:row>
      <xdr:rowOff>96520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125730</xdr:rowOff>
    </xdr:from>
    <xdr:ext cx="243840" cy="247650"/>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74980" y="985266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140970</xdr:rowOff>
    </xdr:from>
    <xdr:ext cx="530860" cy="247650"/>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11455" y="95326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156845</xdr:rowOff>
    </xdr:from>
    <xdr:ext cx="595630" cy="25336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21321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5630" cy="25336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8944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5630" cy="25273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5630" cy="25336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7650"/>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370" y="7936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61595</xdr:rowOff>
    </xdr:from>
    <xdr:to>
      <xdr:col>24</xdr:col>
      <xdr:colOff>62865</xdr:colOff>
      <xdr:row>58</xdr:row>
      <xdr:rowOff>62865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176395" y="8615045"/>
          <a:ext cx="1270" cy="1174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67310</xdr:rowOff>
    </xdr:from>
    <xdr:ext cx="534670" cy="247650"/>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229100" y="979424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31,461</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62865</xdr:rowOff>
    </xdr:from>
    <xdr:to>
      <xdr:col>24</xdr:col>
      <xdr:colOff>152400</xdr:colOff>
      <xdr:row>58</xdr:row>
      <xdr:rowOff>62865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108450" y="97897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10160</xdr:rowOff>
    </xdr:from>
    <xdr:ext cx="598805" cy="247650"/>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229100" y="8395970"/>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215,413</a:t>
          </a:r>
          <a:endParaRPr kumimoji="1" lang="ja-JP" altLang="en-US" sz="1000" b="1">
            <a:latin typeface="ＭＳ Ｐゴシック"/>
          </a:endParaRPr>
        </a:p>
      </xdr:txBody>
    </xdr:sp>
    <xdr:clientData/>
  </xdr:oneCellAnchor>
  <xdr:twoCellAnchor>
    <xdr:from>
      <xdr:col>23</xdr:col>
      <xdr:colOff>165100</xdr:colOff>
      <xdr:row>51</xdr:row>
      <xdr:rowOff>61595</xdr:rowOff>
    </xdr:from>
    <xdr:to>
      <xdr:col>24</xdr:col>
      <xdr:colOff>152400</xdr:colOff>
      <xdr:row>51</xdr:row>
      <xdr:rowOff>61595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108450" y="86150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57</xdr:row>
      <xdr:rowOff>151765</xdr:rowOff>
    </xdr:from>
    <xdr:to>
      <xdr:col>24</xdr:col>
      <xdr:colOff>63500</xdr:colOff>
      <xdr:row>57</xdr:row>
      <xdr:rowOff>163830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429000" y="9711055"/>
          <a:ext cx="7493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125730</xdr:rowOff>
    </xdr:from>
    <xdr:ext cx="534670" cy="247650"/>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229100" y="9349740"/>
          <a:ext cx="53467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69,946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103505</xdr:rowOff>
    </xdr:from>
    <xdr:to>
      <xdr:col>24</xdr:col>
      <xdr:colOff>114300</xdr:colOff>
      <xdr:row>57</xdr:row>
      <xdr:rowOff>34925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127500" y="9495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151765</xdr:rowOff>
    </xdr:from>
    <xdr:to>
      <xdr:col>19</xdr:col>
      <xdr:colOff>171450</xdr:colOff>
      <xdr:row>57</xdr:row>
      <xdr:rowOff>157480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622550" y="9711055"/>
          <a:ext cx="80645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144780</xdr:rowOff>
    </xdr:from>
    <xdr:to>
      <xdr:col>20</xdr:col>
      <xdr:colOff>38100</xdr:colOff>
      <xdr:row>57</xdr:row>
      <xdr:rowOff>76200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384550" y="95364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92710</xdr:rowOff>
    </xdr:from>
    <xdr:ext cx="528955" cy="247650"/>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187065" y="931672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143510</xdr:rowOff>
    </xdr:from>
    <xdr:to>
      <xdr:col>15</xdr:col>
      <xdr:colOff>50800</xdr:colOff>
      <xdr:row>57</xdr:row>
      <xdr:rowOff>157480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828800" y="9702800"/>
          <a:ext cx="79375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123825</xdr:rowOff>
    </xdr:from>
    <xdr:to>
      <xdr:col>15</xdr:col>
      <xdr:colOff>101600</xdr:colOff>
      <xdr:row>57</xdr:row>
      <xdr:rowOff>55245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571750" y="95154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71755</xdr:rowOff>
    </xdr:from>
    <xdr:ext cx="528955" cy="247650"/>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393315" y="9295765"/>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54</xdr:row>
      <xdr:rowOff>12700</xdr:rowOff>
    </xdr:from>
    <xdr:to>
      <xdr:col>10</xdr:col>
      <xdr:colOff>114300</xdr:colOff>
      <xdr:row>57</xdr:row>
      <xdr:rowOff>143510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028700" y="9069070"/>
          <a:ext cx="800100" cy="633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118745</xdr:rowOff>
    </xdr:from>
    <xdr:to>
      <xdr:col>10</xdr:col>
      <xdr:colOff>165100</xdr:colOff>
      <xdr:row>57</xdr:row>
      <xdr:rowOff>50800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778000" y="95103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67310</xdr:rowOff>
    </xdr:from>
    <xdr:ext cx="534035" cy="24765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580515" y="929132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53</xdr:row>
      <xdr:rowOff>52070</xdr:rowOff>
    </xdr:from>
    <xdr:to>
      <xdr:col>6</xdr:col>
      <xdr:colOff>38100</xdr:colOff>
      <xdr:row>53</xdr:row>
      <xdr:rowOff>151130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984250" y="89408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51</xdr:row>
      <xdr:rowOff>167640</xdr:rowOff>
    </xdr:from>
    <xdr:ext cx="593725" cy="25336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754380" y="872109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156,726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1365" cy="25336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2575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6920" cy="25336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4511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1365" cy="25336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572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114300</xdr:rowOff>
    </xdr:from>
    <xdr:to>
      <xdr:col>24</xdr:col>
      <xdr:colOff>114300</xdr:colOff>
      <xdr:row>58</xdr:row>
      <xdr:rowOff>45720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127500" y="96735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31115</xdr:rowOff>
    </xdr:from>
    <xdr:ext cx="534670" cy="247650"/>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229100" y="959040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41,973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102870</xdr:rowOff>
    </xdr:from>
    <xdr:to>
      <xdr:col>20</xdr:col>
      <xdr:colOff>38100</xdr:colOff>
      <xdr:row>58</xdr:row>
      <xdr:rowOff>34290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384550" y="96621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25400</xdr:rowOff>
    </xdr:from>
    <xdr:ext cx="528955" cy="25336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187065" y="97523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43,778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107950</xdr:rowOff>
    </xdr:from>
    <xdr:to>
      <xdr:col>15</xdr:col>
      <xdr:colOff>101600</xdr:colOff>
      <xdr:row>58</xdr:row>
      <xdr:rowOff>39370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571750" y="96672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31115</xdr:rowOff>
    </xdr:from>
    <xdr:ext cx="528955" cy="24765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393315" y="9758045"/>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42,927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93980</xdr:rowOff>
    </xdr:from>
    <xdr:to>
      <xdr:col>10</xdr:col>
      <xdr:colOff>165100</xdr:colOff>
      <xdr:row>58</xdr:row>
      <xdr:rowOff>25400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778000" y="96532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17145</xdr:rowOff>
    </xdr:from>
    <xdr:ext cx="534035" cy="25336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580515" y="974407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45,195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53</xdr:row>
      <xdr:rowOff>130175</xdr:rowOff>
    </xdr:from>
    <xdr:to>
      <xdr:col>6</xdr:col>
      <xdr:colOff>38100</xdr:colOff>
      <xdr:row>54</xdr:row>
      <xdr:rowOff>61595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984250" y="90189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54</xdr:row>
      <xdr:rowOff>53340</xdr:rowOff>
    </xdr:from>
    <xdr:ext cx="593725" cy="247650"/>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754380" y="9109710"/>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144,443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245,745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4805" cy="2203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66675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109220</xdr:rowOff>
    </xdr:from>
    <xdr:ext cx="595630" cy="24765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524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78</xdr:row>
      <xdr:rowOff>136525</xdr:rowOff>
    </xdr:from>
    <xdr:to>
      <xdr:col>28</xdr:col>
      <xdr:colOff>114300</xdr:colOff>
      <xdr:row>78</xdr:row>
      <xdr:rowOff>136525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5800" y="132162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165100</xdr:rowOff>
    </xdr:from>
    <xdr:ext cx="595630" cy="24765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07719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24765</xdr:rowOff>
    </xdr:from>
    <xdr:to>
      <xdr:col>28</xdr:col>
      <xdr:colOff>114300</xdr:colOff>
      <xdr:row>76</xdr:row>
      <xdr:rowOff>24765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5800" y="127692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53340</xdr:rowOff>
    </xdr:from>
    <xdr:ext cx="595630" cy="24765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63015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73</xdr:row>
      <xdr:rowOff>80645</xdr:rowOff>
    </xdr:from>
    <xdr:to>
      <xdr:col>28</xdr:col>
      <xdr:colOff>114300</xdr:colOff>
      <xdr:row>73</xdr:row>
      <xdr:rowOff>80645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5800" y="12322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109220</xdr:rowOff>
    </xdr:from>
    <xdr:ext cx="595630" cy="24765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18311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136525</xdr:rowOff>
    </xdr:from>
    <xdr:to>
      <xdr:col>28</xdr:col>
      <xdr:colOff>114300</xdr:colOff>
      <xdr:row>70</xdr:row>
      <xdr:rowOff>136525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5800" y="11875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165100</xdr:rowOff>
    </xdr:from>
    <xdr:ext cx="595630" cy="24765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73607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53340</xdr:rowOff>
    </xdr:from>
    <xdr:ext cx="595630" cy="247650"/>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2890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107315</xdr:rowOff>
    </xdr:from>
    <xdr:to>
      <xdr:col>24</xdr:col>
      <xdr:colOff>62865</xdr:colOff>
      <xdr:row>78</xdr:row>
      <xdr:rowOff>132715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176395" y="11845925"/>
          <a:ext cx="127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136525</xdr:rowOff>
    </xdr:from>
    <xdr:ext cx="598805" cy="25336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229100" y="1321625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150,446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132715</xdr:rowOff>
    </xdr:from>
    <xdr:to>
      <xdr:col>24</xdr:col>
      <xdr:colOff>152400</xdr:colOff>
      <xdr:row>78</xdr:row>
      <xdr:rowOff>132715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108450" y="132124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55245</xdr:rowOff>
    </xdr:from>
    <xdr:ext cx="598805" cy="252730"/>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229100" y="1162621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303,239</a:t>
          </a:r>
          <a:endParaRPr kumimoji="1" lang="ja-JP" altLang="en-US" sz="1000" b="1">
            <a:latin typeface="ＭＳ Ｐゴシック"/>
          </a:endParaRPr>
        </a:p>
      </xdr:txBody>
    </xdr:sp>
    <xdr:clientData/>
  </xdr:oneCellAnchor>
  <xdr:twoCellAnchor>
    <xdr:from>
      <xdr:col>23</xdr:col>
      <xdr:colOff>165100</xdr:colOff>
      <xdr:row>70</xdr:row>
      <xdr:rowOff>107315</xdr:rowOff>
    </xdr:from>
    <xdr:to>
      <xdr:col>24</xdr:col>
      <xdr:colOff>152400</xdr:colOff>
      <xdr:row>70</xdr:row>
      <xdr:rowOff>107315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108450" y="11845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75</xdr:row>
      <xdr:rowOff>38100</xdr:rowOff>
    </xdr:from>
    <xdr:to>
      <xdr:col>24</xdr:col>
      <xdr:colOff>63500</xdr:colOff>
      <xdr:row>75</xdr:row>
      <xdr:rowOff>142875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429000" y="12614910"/>
          <a:ext cx="7493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96520</xdr:rowOff>
    </xdr:from>
    <xdr:ext cx="598805" cy="25336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229100" y="12673330"/>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202,793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117475</xdr:rowOff>
    </xdr:from>
    <xdr:to>
      <xdr:col>24</xdr:col>
      <xdr:colOff>114300</xdr:colOff>
      <xdr:row>76</xdr:row>
      <xdr:rowOff>50165</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127500" y="1269428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142875</xdr:rowOff>
    </xdr:from>
    <xdr:to>
      <xdr:col>19</xdr:col>
      <xdr:colOff>171450</xdr:colOff>
      <xdr:row>76</xdr:row>
      <xdr:rowOff>57785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622550" y="12719685"/>
          <a:ext cx="80645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68580</xdr:rowOff>
    </xdr:from>
    <xdr:to>
      <xdr:col>20</xdr:col>
      <xdr:colOff>38100</xdr:colOff>
      <xdr:row>76</xdr:row>
      <xdr:rowOff>167640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384550" y="128130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159385</xdr:rowOff>
    </xdr:from>
    <xdr:ext cx="593725" cy="247650"/>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154680" y="12903835"/>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189,587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76</xdr:row>
      <xdr:rowOff>38100</xdr:rowOff>
    </xdr:from>
    <xdr:to>
      <xdr:col>15</xdr:col>
      <xdr:colOff>50800</xdr:colOff>
      <xdr:row>76</xdr:row>
      <xdr:rowOff>57785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1828800" y="12782550"/>
          <a:ext cx="79375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160020</xdr:rowOff>
    </xdr:from>
    <xdr:to>
      <xdr:col>15</xdr:col>
      <xdr:colOff>101600</xdr:colOff>
      <xdr:row>77</xdr:row>
      <xdr:rowOff>91440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571750" y="129044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82550</xdr:rowOff>
    </xdr:from>
    <xdr:ext cx="593725" cy="25336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360930" y="1299464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76</xdr:row>
      <xdr:rowOff>38100</xdr:rowOff>
    </xdr:from>
    <xdr:to>
      <xdr:col>10</xdr:col>
      <xdr:colOff>114300</xdr:colOff>
      <xdr:row>77</xdr:row>
      <xdr:rowOff>84455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028700" y="12782550"/>
          <a:ext cx="800100" cy="213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84455</xdr:rowOff>
    </xdr:from>
    <xdr:to>
      <xdr:col>10</xdr:col>
      <xdr:colOff>165100</xdr:colOff>
      <xdr:row>77</xdr:row>
      <xdr:rowOff>15875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78000" y="12828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6350</xdr:rowOff>
    </xdr:from>
    <xdr:ext cx="593725" cy="25336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48130" y="1291844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161290</xdr:rowOff>
    </xdr:from>
    <xdr:to>
      <xdr:col>6</xdr:col>
      <xdr:colOff>38100</xdr:colOff>
      <xdr:row>78</xdr:row>
      <xdr:rowOff>92710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84250" y="130733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84455</xdr:rowOff>
    </xdr:from>
    <xdr:ext cx="593725" cy="247650"/>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54380" y="13164185"/>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160,509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1365" cy="25336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2575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6920" cy="25336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4511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1365" cy="25336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572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74</xdr:row>
      <xdr:rowOff>155575</xdr:rowOff>
    </xdr:from>
    <xdr:to>
      <xdr:col>24</xdr:col>
      <xdr:colOff>114300</xdr:colOff>
      <xdr:row>75</xdr:row>
      <xdr:rowOff>87630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127500" y="125647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10795</xdr:rowOff>
    </xdr:from>
    <xdr:ext cx="598805" cy="24701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229100" y="1241996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217,325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75</xdr:row>
      <xdr:rowOff>93345</xdr:rowOff>
    </xdr:from>
    <xdr:to>
      <xdr:col>20</xdr:col>
      <xdr:colOff>38100</xdr:colOff>
      <xdr:row>76</xdr:row>
      <xdr:rowOff>24765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384550" y="126701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74</xdr:row>
      <xdr:rowOff>40640</xdr:rowOff>
    </xdr:from>
    <xdr:ext cx="593725" cy="25336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154680" y="1244981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205,585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7620</xdr:rowOff>
    </xdr:from>
    <xdr:to>
      <xdr:col>15</xdr:col>
      <xdr:colOff>101600</xdr:colOff>
      <xdr:row>76</xdr:row>
      <xdr:rowOff>107315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571750" y="127520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124460</xdr:rowOff>
    </xdr:from>
    <xdr:ext cx="593725" cy="247650"/>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360930" y="12533630"/>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196,286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155575</xdr:rowOff>
    </xdr:from>
    <xdr:to>
      <xdr:col>10</xdr:col>
      <xdr:colOff>165100</xdr:colOff>
      <xdr:row>76</xdr:row>
      <xdr:rowOff>87630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78000" y="127323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104140</xdr:rowOff>
    </xdr:from>
    <xdr:ext cx="593725" cy="24765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48130" y="12513310"/>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198,544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34925</xdr:rowOff>
    </xdr:from>
    <xdr:to>
      <xdr:col>6</xdr:col>
      <xdr:colOff>38100</xdr:colOff>
      <xdr:row>77</xdr:row>
      <xdr:rowOff>133985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84250" y="129470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75</xdr:row>
      <xdr:rowOff>150495</xdr:rowOff>
    </xdr:from>
    <xdr:ext cx="593725" cy="25336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54380" y="1272730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174,584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38,001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4805" cy="2203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6675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685800" y="1667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73660</xdr:rowOff>
    </xdr:from>
    <xdr:ext cx="243840" cy="259080"/>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474980" y="165328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685800" y="1629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5630" cy="25908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370" y="16151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6858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5630" cy="25336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370" y="1577086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685800" y="1553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37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90</xdr:row>
      <xdr:rowOff>61595</xdr:rowOff>
    </xdr:from>
    <xdr:to>
      <xdr:col>28</xdr:col>
      <xdr:colOff>114300</xdr:colOff>
      <xdr:row>90</xdr:row>
      <xdr:rowOff>61595</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685800" y="15153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90805</xdr:rowOff>
    </xdr:from>
    <xdr:ext cx="595630" cy="25082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3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7650"/>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37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141605</xdr:rowOff>
    </xdr:from>
    <xdr:to>
      <xdr:col>24</xdr:col>
      <xdr:colOff>62865</xdr:colOff>
      <xdr:row>98</xdr:row>
      <xdr:rowOff>127635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176395" y="15065375"/>
          <a:ext cx="1270" cy="1521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132080</xdr:rowOff>
    </xdr:from>
    <xdr:ext cx="534670" cy="25336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229100" y="165912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23,104</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127635</xdr:rowOff>
    </xdr:from>
    <xdr:to>
      <xdr:col>24</xdr:col>
      <xdr:colOff>152400</xdr:colOff>
      <xdr:row>98</xdr:row>
      <xdr:rowOff>127635</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108450" y="16586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89535</xdr:rowOff>
    </xdr:from>
    <xdr:ext cx="598805" cy="247650"/>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229100" y="14845665"/>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423,706</a:t>
          </a:r>
          <a:endParaRPr kumimoji="1" lang="ja-JP" altLang="en-US" sz="1000" b="1">
            <a:latin typeface="ＭＳ Ｐゴシック"/>
          </a:endParaRPr>
        </a:p>
      </xdr:txBody>
    </xdr:sp>
    <xdr:clientData/>
  </xdr:oneCellAnchor>
  <xdr:twoCellAnchor>
    <xdr:from>
      <xdr:col>23</xdr:col>
      <xdr:colOff>165100</xdr:colOff>
      <xdr:row>89</xdr:row>
      <xdr:rowOff>141605</xdr:rowOff>
    </xdr:from>
    <xdr:to>
      <xdr:col>24</xdr:col>
      <xdr:colOff>152400</xdr:colOff>
      <xdr:row>89</xdr:row>
      <xdr:rowOff>141605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108450" y="150653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98</xdr:row>
      <xdr:rowOff>40640</xdr:rowOff>
    </xdr:from>
    <xdr:to>
      <xdr:col>24</xdr:col>
      <xdr:colOff>63500</xdr:colOff>
      <xdr:row>98</xdr:row>
      <xdr:rowOff>41910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429000" y="16499840"/>
          <a:ext cx="7493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142240</xdr:rowOff>
    </xdr:from>
    <xdr:ext cx="534670" cy="259080"/>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229100" y="164299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45,410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97</xdr:row>
      <xdr:rowOff>163830</xdr:rowOff>
    </xdr:from>
    <xdr:to>
      <xdr:col>24</xdr:col>
      <xdr:colOff>114300</xdr:colOff>
      <xdr:row>98</xdr:row>
      <xdr:rowOff>93980</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127500" y="1645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18415</xdr:rowOff>
    </xdr:from>
    <xdr:to>
      <xdr:col>19</xdr:col>
      <xdr:colOff>171450</xdr:colOff>
      <xdr:row>98</xdr:row>
      <xdr:rowOff>40640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622550" y="16477615"/>
          <a:ext cx="8064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635</xdr:rowOff>
    </xdr:from>
    <xdr:to>
      <xdr:col>20</xdr:col>
      <xdr:colOff>38100</xdr:colOff>
      <xdr:row>98</xdr:row>
      <xdr:rowOff>102235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384550" y="164598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93345</xdr:rowOff>
    </xdr:from>
    <xdr:ext cx="528955" cy="259080"/>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187065" y="165525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43,095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14605</xdr:rowOff>
    </xdr:from>
    <xdr:to>
      <xdr:col>15</xdr:col>
      <xdr:colOff>50800</xdr:colOff>
      <xdr:row>98</xdr:row>
      <xdr:rowOff>18415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1828800" y="16473805"/>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166370</xdr:rowOff>
    </xdr:from>
    <xdr:to>
      <xdr:col>15</xdr:col>
      <xdr:colOff>101600</xdr:colOff>
      <xdr:row>98</xdr:row>
      <xdr:rowOff>95885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571750" y="16454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86995</xdr:rowOff>
    </xdr:from>
    <xdr:ext cx="528955" cy="25336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393315" y="1654619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98</xdr:row>
      <xdr:rowOff>14605</xdr:rowOff>
    </xdr:from>
    <xdr:to>
      <xdr:col>10</xdr:col>
      <xdr:colOff>114300</xdr:colOff>
      <xdr:row>98</xdr:row>
      <xdr:rowOff>41275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028700" y="16473805"/>
          <a:ext cx="8001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170815</xdr:rowOff>
    </xdr:from>
    <xdr:to>
      <xdr:col>10</xdr:col>
      <xdr:colOff>165100</xdr:colOff>
      <xdr:row>98</xdr:row>
      <xdr:rowOff>100965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7780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92075</xdr:rowOff>
    </xdr:from>
    <xdr:ext cx="534035" cy="259080"/>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580515" y="165512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29210</xdr:rowOff>
    </xdr:from>
    <xdr:to>
      <xdr:col>6</xdr:col>
      <xdr:colOff>38100</xdr:colOff>
      <xdr:row>98</xdr:row>
      <xdr:rowOff>130810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984250" y="16488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121920</xdr:rowOff>
    </xdr:from>
    <xdr:ext cx="528955" cy="25336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786765" y="165811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1365"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2575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920"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4511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1365"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572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97</xdr:row>
      <xdr:rowOff>162560</xdr:rowOff>
    </xdr:from>
    <xdr:to>
      <xdr:col>24</xdr:col>
      <xdr:colOff>114300</xdr:colOff>
      <xdr:row>98</xdr:row>
      <xdr:rowOff>92710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127500" y="1645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121920</xdr:rowOff>
    </xdr:from>
    <xdr:ext cx="534670" cy="25336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229100" y="162382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45,631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161290</xdr:rowOff>
    </xdr:from>
    <xdr:to>
      <xdr:col>20</xdr:col>
      <xdr:colOff>38100</xdr:colOff>
      <xdr:row>98</xdr:row>
      <xdr:rowOff>91440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384550" y="164490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107950</xdr:rowOff>
    </xdr:from>
    <xdr:ext cx="528955" cy="25908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187065" y="162242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45,975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139065</xdr:rowOff>
    </xdr:from>
    <xdr:to>
      <xdr:col>15</xdr:col>
      <xdr:colOff>101600</xdr:colOff>
      <xdr:row>98</xdr:row>
      <xdr:rowOff>69215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571750" y="1642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86360</xdr:rowOff>
    </xdr:from>
    <xdr:ext cx="528955" cy="25336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393315" y="1620266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51,889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135255</xdr:rowOff>
    </xdr:from>
    <xdr:to>
      <xdr:col>10</xdr:col>
      <xdr:colOff>165100</xdr:colOff>
      <xdr:row>98</xdr:row>
      <xdr:rowOff>65405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778000" y="1642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81915</xdr:rowOff>
    </xdr:from>
    <xdr:ext cx="534035"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580515" y="161982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52,757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161925</xdr:rowOff>
    </xdr:from>
    <xdr:to>
      <xdr:col>6</xdr:col>
      <xdr:colOff>38100</xdr:colOff>
      <xdr:row>98</xdr:row>
      <xdr:rowOff>92075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984250" y="164496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109220</xdr:rowOff>
    </xdr:from>
    <xdr:ext cx="528955" cy="25336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786765" y="162255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45,883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4805" cy="2203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591820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3840" cy="247650"/>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5726430" y="64465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34925</xdr:rowOff>
    </xdr:from>
    <xdr:ext cx="461645" cy="247650"/>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5527040" y="6073775"/>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165100</xdr:rowOff>
    </xdr:from>
    <xdr:ext cx="461645" cy="247650"/>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5527040" y="570103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128270</xdr:rowOff>
    </xdr:from>
    <xdr:ext cx="461645" cy="247650"/>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5527040" y="532892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29</xdr:row>
      <xdr:rowOff>90805</xdr:rowOff>
    </xdr:from>
    <xdr:ext cx="525780" cy="247650"/>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5481955" y="49561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27</xdr:row>
      <xdr:rowOff>53340</xdr:rowOff>
    </xdr:from>
    <xdr:ext cx="525780" cy="247650"/>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5481955" y="45834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30</xdr:row>
      <xdr:rowOff>150495</xdr:rowOff>
    </xdr:from>
    <xdr:to>
      <xdr:col>54</xdr:col>
      <xdr:colOff>171450</xdr:colOff>
      <xdr:row>39</xdr:row>
      <xdr:rowOff>43180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9429750" y="5183505"/>
          <a:ext cx="0" cy="1401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47625</xdr:rowOff>
    </xdr:from>
    <xdr:ext cx="244475" cy="247650"/>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9480550" y="6589395"/>
          <a:ext cx="24447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43180</xdr:rowOff>
    </xdr:from>
    <xdr:to>
      <xdr:col>55</xdr:col>
      <xdr:colOff>88900</xdr:colOff>
      <xdr:row>39</xdr:row>
      <xdr:rowOff>43180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935990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97790</xdr:rowOff>
    </xdr:from>
    <xdr:ext cx="529590" cy="25336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9480550" y="49631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11,289</a:t>
          </a:r>
          <a:endParaRPr kumimoji="1" lang="ja-JP" altLang="en-US" sz="1000" b="1">
            <a:latin typeface="ＭＳ Ｐゴシック"/>
          </a:endParaRPr>
        </a:p>
      </xdr:txBody>
    </xdr:sp>
    <xdr:clientData/>
  </xdr:oneCellAnchor>
  <xdr:twoCellAnchor>
    <xdr:from>
      <xdr:col>54</xdr:col>
      <xdr:colOff>101600</xdr:colOff>
      <xdr:row>30</xdr:row>
      <xdr:rowOff>150495</xdr:rowOff>
    </xdr:from>
    <xdr:to>
      <xdr:col>55</xdr:col>
      <xdr:colOff>88900</xdr:colOff>
      <xdr:row>30</xdr:row>
      <xdr:rowOff>150495</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359900" y="51835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41910</xdr:rowOff>
    </xdr:from>
    <xdr:to>
      <xdr:col>55</xdr:col>
      <xdr:colOff>0</xdr:colOff>
      <xdr:row>37</xdr:row>
      <xdr:rowOff>53340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8686800" y="6248400"/>
          <a:ext cx="7429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57785</xdr:rowOff>
    </xdr:from>
    <xdr:ext cx="373380" cy="25336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9480550" y="6431915"/>
          <a:ext cx="37338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78740</xdr:rowOff>
    </xdr:from>
    <xdr:to>
      <xdr:col>55</xdr:col>
      <xdr:colOff>50800</xdr:colOff>
      <xdr:row>39</xdr:row>
      <xdr:rowOff>10795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398000" y="64528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37</xdr:row>
      <xdr:rowOff>53340</xdr:rowOff>
    </xdr:from>
    <xdr:to>
      <xdr:col>50</xdr:col>
      <xdr:colOff>114300</xdr:colOff>
      <xdr:row>37</xdr:row>
      <xdr:rowOff>59690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7886700" y="6259830"/>
          <a:ext cx="8001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89535</xdr:rowOff>
    </xdr:from>
    <xdr:to>
      <xdr:col>50</xdr:col>
      <xdr:colOff>165100</xdr:colOff>
      <xdr:row>39</xdr:row>
      <xdr:rowOff>20955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8636000" y="64636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39</xdr:row>
      <xdr:rowOff>12700</xdr:rowOff>
    </xdr:from>
    <xdr:ext cx="377825" cy="247650"/>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8516620" y="6554470"/>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59690</xdr:rowOff>
    </xdr:from>
    <xdr:to>
      <xdr:col>45</xdr:col>
      <xdr:colOff>171450</xdr:colOff>
      <xdr:row>37</xdr:row>
      <xdr:rowOff>77470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080250" y="6266180"/>
          <a:ext cx="80645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90805</xdr:rowOff>
    </xdr:from>
    <xdr:to>
      <xdr:col>46</xdr:col>
      <xdr:colOff>38100</xdr:colOff>
      <xdr:row>39</xdr:row>
      <xdr:rowOff>22225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7842250" y="64649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39</xdr:row>
      <xdr:rowOff>13970</xdr:rowOff>
    </xdr:from>
    <xdr:ext cx="377825" cy="247650"/>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715250" y="6555740"/>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77470</xdr:rowOff>
    </xdr:from>
    <xdr:to>
      <xdr:col>41</xdr:col>
      <xdr:colOff>50800</xdr:colOff>
      <xdr:row>37</xdr:row>
      <xdr:rowOff>88265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286500" y="6283960"/>
          <a:ext cx="7937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88265</xdr:rowOff>
    </xdr:from>
    <xdr:to>
      <xdr:col>41</xdr:col>
      <xdr:colOff>101600</xdr:colOff>
      <xdr:row>39</xdr:row>
      <xdr:rowOff>19685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029450" y="64623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39</xdr:row>
      <xdr:rowOff>11430</xdr:rowOff>
    </xdr:from>
    <xdr:ext cx="377825" cy="247650"/>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910070" y="6553200"/>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84455</xdr:rowOff>
    </xdr:from>
    <xdr:to>
      <xdr:col>36</xdr:col>
      <xdr:colOff>165100</xdr:colOff>
      <xdr:row>39</xdr:row>
      <xdr:rowOff>16510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235700" y="64585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39</xdr:row>
      <xdr:rowOff>6985</xdr:rowOff>
    </xdr:from>
    <xdr:ext cx="377825" cy="25336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116320" y="6548755"/>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1365" cy="25336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7152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6920" cy="25336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908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160655</xdr:rowOff>
    </xdr:from>
    <xdr:to>
      <xdr:col>55</xdr:col>
      <xdr:colOff>50800</xdr:colOff>
      <xdr:row>37</xdr:row>
      <xdr:rowOff>92075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398000" y="61995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15240</xdr:rowOff>
    </xdr:from>
    <xdr:ext cx="464820" cy="247650"/>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9480550" y="6054090"/>
          <a:ext cx="4648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2,709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3810</xdr:rowOff>
    </xdr:from>
    <xdr:to>
      <xdr:col>50</xdr:col>
      <xdr:colOff>165100</xdr:colOff>
      <xdr:row>37</xdr:row>
      <xdr:rowOff>103505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36000" y="62103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35</xdr:row>
      <xdr:rowOff>118745</xdr:rowOff>
    </xdr:from>
    <xdr:ext cx="469265" cy="25336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470900" y="598995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2,618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10160</xdr:rowOff>
    </xdr:from>
    <xdr:to>
      <xdr:col>46</xdr:col>
      <xdr:colOff>38100</xdr:colOff>
      <xdr:row>37</xdr:row>
      <xdr:rowOff>109220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42250" y="62166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35</xdr:row>
      <xdr:rowOff>125730</xdr:rowOff>
    </xdr:from>
    <xdr:ext cx="469265" cy="247650"/>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7150" y="599694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2,570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28575</xdr:rowOff>
    </xdr:from>
    <xdr:to>
      <xdr:col>41</xdr:col>
      <xdr:colOff>101600</xdr:colOff>
      <xdr:row>37</xdr:row>
      <xdr:rowOff>127635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029450" y="62350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35</xdr:row>
      <xdr:rowOff>143510</xdr:rowOff>
    </xdr:from>
    <xdr:ext cx="469265" cy="24765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64350" y="601472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38735</xdr:rowOff>
    </xdr:from>
    <xdr:to>
      <xdr:col>36</xdr:col>
      <xdr:colOff>165100</xdr:colOff>
      <xdr:row>37</xdr:row>
      <xdr:rowOff>137795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235700" y="62452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35</xdr:row>
      <xdr:rowOff>153670</xdr:rowOff>
    </xdr:from>
    <xdr:ext cx="469265" cy="25336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070600" y="602488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4805" cy="2203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591820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43180</xdr:rowOff>
    </xdr:from>
    <xdr:to>
      <xdr:col>59</xdr:col>
      <xdr:colOff>50800</xdr:colOff>
      <xdr:row>59</xdr:row>
      <xdr:rowOff>43180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72390</xdr:rowOff>
    </xdr:from>
    <xdr:ext cx="243840" cy="247650"/>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726430" y="97993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34925</xdr:rowOff>
    </xdr:from>
    <xdr:ext cx="525780" cy="247650"/>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481955" y="94265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136525</xdr:rowOff>
    </xdr:from>
    <xdr:to>
      <xdr:col>59</xdr:col>
      <xdr:colOff>50800</xdr:colOff>
      <xdr:row>54</xdr:row>
      <xdr:rowOff>136525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25780" cy="247650"/>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481955" y="90538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99060</xdr:rowOff>
    </xdr:from>
    <xdr:to>
      <xdr:col>59</xdr:col>
      <xdr:colOff>50800</xdr:colOff>
      <xdr:row>52</xdr:row>
      <xdr:rowOff>99060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128270</xdr:rowOff>
    </xdr:from>
    <xdr:ext cx="525780" cy="247650"/>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481955" y="868172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61595</xdr:rowOff>
    </xdr:from>
    <xdr:to>
      <xdr:col>59</xdr:col>
      <xdr:colOff>50800</xdr:colOff>
      <xdr:row>50</xdr:row>
      <xdr:rowOff>61595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90805</xdr:rowOff>
    </xdr:from>
    <xdr:ext cx="525780" cy="247650"/>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481955" y="83089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53340</xdr:rowOff>
    </xdr:from>
    <xdr:ext cx="525780" cy="247650"/>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481955" y="79362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50</xdr:row>
      <xdr:rowOff>133350</xdr:rowOff>
    </xdr:from>
    <xdr:to>
      <xdr:col>54</xdr:col>
      <xdr:colOff>171450</xdr:colOff>
      <xdr:row>59</xdr:row>
      <xdr:rowOff>39370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9429750" y="8519160"/>
          <a:ext cx="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42545</xdr:rowOff>
    </xdr:from>
    <xdr:ext cx="373380" cy="25336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9480550" y="9937115"/>
          <a:ext cx="3733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112</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39370</xdr:rowOff>
    </xdr:from>
    <xdr:to>
      <xdr:col>55</xdr:col>
      <xdr:colOff>88900</xdr:colOff>
      <xdr:row>59</xdr:row>
      <xdr:rowOff>39370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359900" y="993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81280</xdr:rowOff>
    </xdr:from>
    <xdr:ext cx="529590" cy="25336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9480550" y="829945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38,089</a:t>
          </a:r>
          <a:endParaRPr kumimoji="1" lang="ja-JP" altLang="en-US" sz="1000" b="1">
            <a:latin typeface="ＭＳ Ｐゴシック"/>
          </a:endParaRPr>
        </a:p>
      </xdr:txBody>
    </xdr:sp>
    <xdr:clientData/>
  </xdr:oneCellAnchor>
  <xdr:twoCellAnchor>
    <xdr:from>
      <xdr:col>54</xdr:col>
      <xdr:colOff>101600</xdr:colOff>
      <xdr:row>50</xdr:row>
      <xdr:rowOff>133350</xdr:rowOff>
    </xdr:from>
    <xdr:to>
      <xdr:col>55</xdr:col>
      <xdr:colOff>88900</xdr:colOff>
      <xdr:row>50</xdr:row>
      <xdr:rowOff>133350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359900" y="8519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53340</xdr:rowOff>
    </xdr:from>
    <xdr:to>
      <xdr:col>55</xdr:col>
      <xdr:colOff>0</xdr:colOff>
      <xdr:row>58</xdr:row>
      <xdr:rowOff>53975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686800" y="978027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126365</xdr:rowOff>
    </xdr:from>
    <xdr:ext cx="464820" cy="247650"/>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9480550" y="9518015"/>
          <a:ext cx="46482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104140</xdr:rowOff>
    </xdr:from>
    <xdr:to>
      <xdr:col>55</xdr:col>
      <xdr:colOff>50800</xdr:colOff>
      <xdr:row>58</xdr:row>
      <xdr:rowOff>35560</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398000" y="96634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58</xdr:row>
      <xdr:rowOff>53975</xdr:rowOff>
    </xdr:from>
    <xdr:to>
      <xdr:col>50</xdr:col>
      <xdr:colOff>114300</xdr:colOff>
      <xdr:row>58</xdr:row>
      <xdr:rowOff>69850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86700" y="9780905"/>
          <a:ext cx="8001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94615</xdr:rowOff>
    </xdr:from>
    <xdr:to>
      <xdr:col>50</xdr:col>
      <xdr:colOff>165100</xdr:colOff>
      <xdr:row>58</xdr:row>
      <xdr:rowOff>26035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36000" y="9653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41910</xdr:rowOff>
    </xdr:from>
    <xdr:ext cx="469265" cy="25336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470900" y="943356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69850</xdr:rowOff>
    </xdr:from>
    <xdr:to>
      <xdr:col>45</xdr:col>
      <xdr:colOff>171450</xdr:colOff>
      <xdr:row>58</xdr:row>
      <xdr:rowOff>93345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080250" y="9796780"/>
          <a:ext cx="80645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95885</xdr:rowOff>
    </xdr:from>
    <xdr:to>
      <xdr:col>46</xdr:col>
      <xdr:colOff>38100</xdr:colOff>
      <xdr:row>58</xdr:row>
      <xdr:rowOff>28575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42250" y="965517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43815</xdr:rowOff>
    </xdr:from>
    <xdr:ext cx="469265" cy="252730"/>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77150" y="9435465"/>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1270</xdr:rowOff>
    </xdr:from>
    <xdr:to>
      <xdr:col>41</xdr:col>
      <xdr:colOff>50800</xdr:colOff>
      <xdr:row>58</xdr:row>
      <xdr:rowOff>93345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286500" y="9728200"/>
          <a:ext cx="79375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88900</xdr:rowOff>
    </xdr:from>
    <xdr:to>
      <xdr:col>41</xdr:col>
      <xdr:colOff>101600</xdr:colOff>
      <xdr:row>58</xdr:row>
      <xdr:rowOff>20320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029450" y="96481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36830</xdr:rowOff>
    </xdr:from>
    <xdr:ext cx="469265" cy="247650"/>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864350" y="942848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109220</xdr:rowOff>
    </xdr:from>
    <xdr:to>
      <xdr:col>36</xdr:col>
      <xdr:colOff>165100</xdr:colOff>
      <xdr:row>58</xdr:row>
      <xdr:rowOff>40640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235700" y="96685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57150</xdr:rowOff>
    </xdr:from>
    <xdr:ext cx="469265" cy="25336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070600" y="944880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1365" cy="25336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7152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6920" cy="25336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908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3810</xdr:rowOff>
    </xdr:from>
    <xdr:to>
      <xdr:col>55</xdr:col>
      <xdr:colOff>50800</xdr:colOff>
      <xdr:row>58</xdr:row>
      <xdr:rowOff>103505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398000" y="97307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150495</xdr:rowOff>
    </xdr:from>
    <xdr:ext cx="464820" cy="25336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9480550" y="970978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4,237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4445</xdr:rowOff>
    </xdr:from>
    <xdr:to>
      <xdr:col>50</xdr:col>
      <xdr:colOff>165100</xdr:colOff>
      <xdr:row>58</xdr:row>
      <xdr:rowOff>104140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36000" y="97313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58</xdr:row>
      <xdr:rowOff>95250</xdr:rowOff>
    </xdr:from>
    <xdr:ext cx="469265" cy="25336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70900" y="982218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4,224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19685</xdr:rowOff>
    </xdr:from>
    <xdr:to>
      <xdr:col>46</xdr:col>
      <xdr:colOff>38100</xdr:colOff>
      <xdr:row>58</xdr:row>
      <xdr:rowOff>118745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42250" y="97466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110490</xdr:rowOff>
    </xdr:from>
    <xdr:ext cx="469265" cy="25336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7150" y="983742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43180</xdr:rowOff>
    </xdr:from>
    <xdr:to>
      <xdr:col>41</xdr:col>
      <xdr:colOff>101600</xdr:colOff>
      <xdr:row>58</xdr:row>
      <xdr:rowOff>142875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029450" y="97701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58</xdr:row>
      <xdr:rowOff>133985</xdr:rowOff>
    </xdr:from>
    <xdr:ext cx="469265" cy="25336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864350" y="986091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118745</xdr:rowOff>
    </xdr:from>
    <xdr:to>
      <xdr:col>36</xdr:col>
      <xdr:colOff>165100</xdr:colOff>
      <xdr:row>58</xdr:row>
      <xdr:rowOff>50800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235700" y="96780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58</xdr:row>
      <xdr:rowOff>41910</xdr:rowOff>
    </xdr:from>
    <xdr:ext cx="469265" cy="25336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070600" y="976884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4805" cy="2203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591820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43180</xdr:rowOff>
    </xdr:from>
    <xdr:to>
      <xdr:col>59</xdr:col>
      <xdr:colOff>50800</xdr:colOff>
      <xdr:row>79</xdr:row>
      <xdr:rowOff>43180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72390</xdr:rowOff>
    </xdr:from>
    <xdr:ext cx="243840" cy="247650"/>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5726430" y="131521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25780" cy="247650"/>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5481955" y="127793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136525</xdr:rowOff>
    </xdr:from>
    <xdr:to>
      <xdr:col>59</xdr:col>
      <xdr:colOff>50800</xdr:colOff>
      <xdr:row>74</xdr:row>
      <xdr:rowOff>136525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5780" cy="247650"/>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481955" y="124066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99060</xdr:rowOff>
    </xdr:from>
    <xdr:to>
      <xdr:col>59</xdr:col>
      <xdr:colOff>50800</xdr:colOff>
      <xdr:row>72</xdr:row>
      <xdr:rowOff>99060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128270</xdr:rowOff>
    </xdr:from>
    <xdr:ext cx="525780" cy="247650"/>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481955" y="1203452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61595</xdr:rowOff>
    </xdr:from>
    <xdr:to>
      <xdr:col>59</xdr:col>
      <xdr:colOff>50800</xdr:colOff>
      <xdr:row>70</xdr:row>
      <xdr:rowOff>61595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90805</xdr:rowOff>
    </xdr:from>
    <xdr:ext cx="525780" cy="247650"/>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5481955" y="11661775"/>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53340</xdr:rowOff>
    </xdr:from>
    <xdr:ext cx="525780" cy="247650"/>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481955" y="112890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8255</xdr:rowOff>
    </xdr:from>
    <xdr:to>
      <xdr:col>54</xdr:col>
      <xdr:colOff>171450</xdr:colOff>
      <xdr:row>79</xdr:row>
      <xdr:rowOff>15240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9429750" y="11746865"/>
          <a:ext cx="0" cy="1515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18415</xdr:rowOff>
    </xdr:from>
    <xdr:ext cx="373380" cy="25209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9480550" y="13265785"/>
          <a:ext cx="37338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764</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15240</xdr:rowOff>
    </xdr:from>
    <xdr:to>
      <xdr:col>55</xdr:col>
      <xdr:colOff>88900</xdr:colOff>
      <xdr:row>79</xdr:row>
      <xdr:rowOff>15240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359900" y="13262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124460</xdr:rowOff>
    </xdr:from>
    <xdr:ext cx="529590" cy="247650"/>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9480550" y="11527790"/>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41,440</a:t>
          </a:r>
          <a:endParaRPr kumimoji="1" lang="ja-JP" altLang="en-US" sz="1000" b="1">
            <a:latin typeface="ＭＳ Ｐゴシック"/>
          </a:endParaRPr>
        </a:p>
      </xdr:txBody>
    </xdr:sp>
    <xdr:clientData/>
  </xdr:oneCellAnchor>
  <xdr:twoCellAnchor>
    <xdr:from>
      <xdr:col>54</xdr:col>
      <xdr:colOff>101600</xdr:colOff>
      <xdr:row>70</xdr:row>
      <xdr:rowOff>8255</xdr:rowOff>
    </xdr:from>
    <xdr:to>
      <xdr:col>55</xdr:col>
      <xdr:colOff>88900</xdr:colOff>
      <xdr:row>70</xdr:row>
      <xdr:rowOff>8255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359900" y="11746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142875</xdr:rowOff>
    </xdr:from>
    <xdr:to>
      <xdr:col>55</xdr:col>
      <xdr:colOff>0</xdr:colOff>
      <xdr:row>77</xdr:row>
      <xdr:rowOff>105410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686800" y="12887325"/>
          <a:ext cx="74295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13970</xdr:rowOff>
    </xdr:from>
    <xdr:ext cx="464820" cy="247650"/>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9480550" y="12926060"/>
          <a:ext cx="46482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7,895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34925</xdr:rowOff>
    </xdr:from>
    <xdr:to>
      <xdr:col>55</xdr:col>
      <xdr:colOff>50800</xdr:colOff>
      <xdr:row>77</xdr:row>
      <xdr:rowOff>133985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398000" y="129470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77</xdr:row>
      <xdr:rowOff>105410</xdr:rowOff>
    </xdr:from>
    <xdr:to>
      <xdr:col>50</xdr:col>
      <xdr:colOff>114300</xdr:colOff>
      <xdr:row>77</xdr:row>
      <xdr:rowOff>128270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86700" y="13017500"/>
          <a:ext cx="8001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28575</xdr:rowOff>
    </xdr:from>
    <xdr:to>
      <xdr:col>50</xdr:col>
      <xdr:colOff>165100</xdr:colOff>
      <xdr:row>77</xdr:row>
      <xdr:rowOff>127635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36000" y="129406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143510</xdr:rowOff>
    </xdr:from>
    <xdr:ext cx="469265" cy="247650"/>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70900" y="1272032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8,088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88900</xdr:rowOff>
    </xdr:from>
    <xdr:to>
      <xdr:col>45</xdr:col>
      <xdr:colOff>171450</xdr:colOff>
      <xdr:row>77</xdr:row>
      <xdr:rowOff>128270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080250" y="13000990"/>
          <a:ext cx="80645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125730</xdr:rowOff>
    </xdr:from>
    <xdr:to>
      <xdr:col>46</xdr:col>
      <xdr:colOff>38100</xdr:colOff>
      <xdr:row>77</xdr:row>
      <xdr:rowOff>57150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42250" y="128701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75</xdr:row>
      <xdr:rowOff>73025</xdr:rowOff>
    </xdr:from>
    <xdr:ext cx="469265" cy="25336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77150" y="1264983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88900</xdr:rowOff>
    </xdr:from>
    <xdr:to>
      <xdr:col>41</xdr:col>
      <xdr:colOff>50800</xdr:colOff>
      <xdr:row>77</xdr:row>
      <xdr:rowOff>111125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286500" y="13000990"/>
          <a:ext cx="7937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127000</xdr:rowOff>
    </xdr:from>
    <xdr:to>
      <xdr:col>41</xdr:col>
      <xdr:colOff>101600</xdr:colOff>
      <xdr:row>77</xdr:row>
      <xdr:rowOff>58420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029450" y="128714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74295</xdr:rowOff>
    </xdr:from>
    <xdr:ext cx="469265" cy="25209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864350" y="12651105"/>
          <a:ext cx="4692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47625</xdr:rowOff>
    </xdr:from>
    <xdr:to>
      <xdr:col>36</xdr:col>
      <xdr:colOff>165100</xdr:colOff>
      <xdr:row>76</xdr:row>
      <xdr:rowOff>146685</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235700" y="127920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74</xdr:row>
      <xdr:rowOff>162560</xdr:rowOff>
    </xdr:from>
    <xdr:ext cx="534035" cy="24765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038215" y="1257173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12,074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1365" cy="25336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7152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6920" cy="25336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908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76</xdr:row>
      <xdr:rowOff>93345</xdr:rowOff>
    </xdr:from>
    <xdr:to>
      <xdr:col>55</xdr:col>
      <xdr:colOff>50800</xdr:colOff>
      <xdr:row>77</xdr:row>
      <xdr:rowOff>24765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398000" y="128377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115570</xdr:rowOff>
    </xdr:from>
    <xdr:ext cx="529590" cy="25336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9480550" y="1269238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10,827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55245</xdr:rowOff>
    </xdr:from>
    <xdr:to>
      <xdr:col>50</xdr:col>
      <xdr:colOff>165100</xdr:colOff>
      <xdr:row>77</xdr:row>
      <xdr:rowOff>154305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36000" y="129673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77</xdr:row>
      <xdr:rowOff>146050</xdr:rowOff>
    </xdr:from>
    <xdr:ext cx="469265" cy="247650"/>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70900" y="1305814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7,357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78105</xdr:rowOff>
    </xdr:from>
    <xdr:to>
      <xdr:col>46</xdr:col>
      <xdr:colOff>38100</xdr:colOff>
      <xdr:row>78</xdr:row>
      <xdr:rowOff>10160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42250" y="1299019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1270</xdr:rowOff>
    </xdr:from>
    <xdr:ext cx="469265" cy="25336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7150" y="13081000"/>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39370</xdr:rowOff>
    </xdr:from>
    <xdr:to>
      <xdr:col>41</xdr:col>
      <xdr:colOff>101600</xdr:colOff>
      <xdr:row>77</xdr:row>
      <xdr:rowOff>138430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029450" y="129514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129540</xdr:rowOff>
    </xdr:from>
    <xdr:ext cx="469265" cy="252730"/>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864350" y="1304163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7,778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61595</xdr:rowOff>
    </xdr:from>
    <xdr:to>
      <xdr:col>36</xdr:col>
      <xdr:colOff>165100</xdr:colOff>
      <xdr:row>77</xdr:row>
      <xdr:rowOff>161290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235700" y="129736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77</xdr:row>
      <xdr:rowOff>151765</xdr:rowOff>
    </xdr:from>
    <xdr:ext cx="469265" cy="25336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070600" y="1306385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42,489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4805" cy="2203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591820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3840" cy="25336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5726430" y="16913860"/>
          <a:ext cx="243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73660</xdr:rowOff>
    </xdr:from>
    <xdr:ext cx="525780" cy="259080"/>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5481955" y="165328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5780" cy="259080"/>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481955" y="161518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5780" cy="25336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481955" y="157708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5780" cy="259080"/>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481955" y="153898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90805</xdr:rowOff>
    </xdr:from>
    <xdr:ext cx="595630" cy="25082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7650"/>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41782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135255</xdr:rowOff>
    </xdr:from>
    <xdr:to>
      <xdr:col>54</xdr:col>
      <xdr:colOff>171450</xdr:colOff>
      <xdr:row>99</xdr:row>
      <xdr:rowOff>104775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429750" y="15226665"/>
          <a:ext cx="0" cy="1508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109220</xdr:rowOff>
    </xdr:from>
    <xdr:ext cx="529590" cy="25336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9480550" y="1673987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16,829</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104775</xdr:rowOff>
    </xdr:from>
    <xdr:to>
      <xdr:col>55</xdr:col>
      <xdr:colOff>88900</xdr:colOff>
      <xdr:row>99</xdr:row>
      <xdr:rowOff>104775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359900" y="167354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83185</xdr:rowOff>
    </xdr:from>
    <xdr:ext cx="529590" cy="25336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9480550" y="1500695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96,080</a:t>
          </a:r>
          <a:endParaRPr kumimoji="1" lang="ja-JP" altLang="en-US" sz="1000" b="1">
            <a:latin typeface="ＭＳ Ｐゴシック"/>
          </a:endParaRPr>
        </a:p>
      </xdr:txBody>
    </xdr:sp>
    <xdr:clientData/>
  </xdr:oneCellAnchor>
  <xdr:twoCellAnchor>
    <xdr:from>
      <xdr:col>54</xdr:col>
      <xdr:colOff>101600</xdr:colOff>
      <xdr:row>90</xdr:row>
      <xdr:rowOff>135255</xdr:rowOff>
    </xdr:from>
    <xdr:to>
      <xdr:col>55</xdr:col>
      <xdr:colOff>88900</xdr:colOff>
      <xdr:row>90</xdr:row>
      <xdr:rowOff>135255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359900" y="152266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132715</xdr:rowOff>
    </xdr:from>
    <xdr:to>
      <xdr:col>55</xdr:col>
      <xdr:colOff>0</xdr:colOff>
      <xdr:row>97</xdr:row>
      <xdr:rowOff>6985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686800" y="16249015"/>
          <a:ext cx="7429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111125</xdr:rowOff>
    </xdr:from>
    <xdr:ext cx="529590" cy="25336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9480550" y="16055975"/>
          <a:ext cx="529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42,040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88265</xdr:rowOff>
    </xdr:from>
    <xdr:to>
      <xdr:col>55</xdr:col>
      <xdr:colOff>50800</xdr:colOff>
      <xdr:row>97</xdr:row>
      <xdr:rowOff>18415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398000" y="162045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95</xdr:row>
      <xdr:rowOff>107950</xdr:rowOff>
    </xdr:from>
    <xdr:to>
      <xdr:col>50</xdr:col>
      <xdr:colOff>114300</xdr:colOff>
      <xdr:row>96</xdr:row>
      <xdr:rowOff>132715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86700" y="16052800"/>
          <a:ext cx="8001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113030</xdr:rowOff>
    </xdr:from>
    <xdr:to>
      <xdr:col>50</xdr:col>
      <xdr:colOff>165100</xdr:colOff>
      <xdr:row>97</xdr:row>
      <xdr:rowOff>43180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36000" y="1622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34290</xdr:rowOff>
    </xdr:from>
    <xdr:ext cx="534035" cy="259080"/>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38515" y="163220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40,729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95</xdr:row>
      <xdr:rowOff>107950</xdr:rowOff>
    </xdr:from>
    <xdr:to>
      <xdr:col>45</xdr:col>
      <xdr:colOff>171450</xdr:colOff>
      <xdr:row>96</xdr:row>
      <xdr:rowOff>93345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080250" y="16052800"/>
          <a:ext cx="806450" cy="156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110490</xdr:rowOff>
    </xdr:from>
    <xdr:to>
      <xdr:col>46</xdr:col>
      <xdr:colOff>38100</xdr:colOff>
      <xdr:row>97</xdr:row>
      <xdr:rowOff>40640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42250" y="162267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31750</xdr:rowOff>
    </xdr:from>
    <xdr:ext cx="528955" cy="25336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44765" y="163195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93345</xdr:rowOff>
    </xdr:from>
    <xdr:to>
      <xdr:col>41</xdr:col>
      <xdr:colOff>50800</xdr:colOff>
      <xdr:row>97</xdr:row>
      <xdr:rowOff>59690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286500" y="16209645"/>
          <a:ext cx="79375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120650</xdr:rowOff>
    </xdr:from>
    <xdr:to>
      <xdr:col>41</xdr:col>
      <xdr:colOff>101600</xdr:colOff>
      <xdr:row>97</xdr:row>
      <xdr:rowOff>50165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029450" y="162369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41275</xdr:rowOff>
    </xdr:from>
    <xdr:ext cx="528955" cy="25336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851015" y="163290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149225</xdr:rowOff>
    </xdr:from>
    <xdr:to>
      <xdr:col>36</xdr:col>
      <xdr:colOff>165100</xdr:colOff>
      <xdr:row>97</xdr:row>
      <xdr:rowOff>79375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235700" y="1626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95885</xdr:rowOff>
    </xdr:from>
    <xdr:ext cx="534035" cy="25908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038215" y="160407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38,828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1365"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7152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92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908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127635</xdr:rowOff>
    </xdr:from>
    <xdr:to>
      <xdr:col>55</xdr:col>
      <xdr:colOff>50800</xdr:colOff>
      <xdr:row>97</xdr:row>
      <xdr:rowOff>57785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398000" y="162439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106045</xdr:rowOff>
    </xdr:from>
    <xdr:ext cx="529590" cy="259080"/>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9480550" y="162223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39,954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81915</xdr:rowOff>
    </xdr:from>
    <xdr:to>
      <xdr:col>50</xdr:col>
      <xdr:colOff>165100</xdr:colOff>
      <xdr:row>97</xdr:row>
      <xdr:rowOff>12065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36000" y="1619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29210</xdr:rowOff>
    </xdr:from>
    <xdr:ext cx="534035" cy="25336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38515" y="1597406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42,378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95</xdr:row>
      <xdr:rowOff>57150</xdr:rowOff>
    </xdr:from>
    <xdr:to>
      <xdr:col>46</xdr:col>
      <xdr:colOff>38100</xdr:colOff>
      <xdr:row>95</xdr:row>
      <xdr:rowOff>158750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42250" y="16002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3810</xdr:rowOff>
    </xdr:from>
    <xdr:ext cx="528955" cy="259080"/>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44765" y="157772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52,657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42545</xdr:rowOff>
    </xdr:from>
    <xdr:to>
      <xdr:col>41</xdr:col>
      <xdr:colOff>101600</xdr:colOff>
      <xdr:row>96</xdr:row>
      <xdr:rowOff>144145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029450" y="161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160655</xdr:rowOff>
    </xdr:from>
    <xdr:ext cx="528955" cy="259080"/>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851015" y="159340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44,418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8890</xdr:rowOff>
    </xdr:from>
    <xdr:to>
      <xdr:col>36</xdr:col>
      <xdr:colOff>165100</xdr:colOff>
      <xdr:row>97</xdr:row>
      <xdr:rowOff>110490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235700" y="1629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101600</xdr:rowOff>
    </xdr:from>
    <xdr:ext cx="534035" cy="259080"/>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038215" y="163893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37,200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8,067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43180</xdr:rowOff>
    </xdr:from>
    <xdr:to>
      <xdr:col>89</xdr:col>
      <xdr:colOff>171450</xdr:colOff>
      <xdr:row>39</xdr:row>
      <xdr:rowOff>43180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1207750" y="6584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72390</xdr:rowOff>
    </xdr:from>
    <xdr:ext cx="243840" cy="247650"/>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0977880" y="644652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5715</xdr:rowOff>
    </xdr:from>
    <xdr:to>
      <xdr:col>89</xdr:col>
      <xdr:colOff>171450</xdr:colOff>
      <xdr:row>37</xdr:row>
      <xdr:rowOff>5715</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34925</xdr:rowOff>
    </xdr:from>
    <xdr:ext cx="530860" cy="247650"/>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0733405" y="60737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136525</xdr:rowOff>
    </xdr:from>
    <xdr:to>
      <xdr:col>89</xdr:col>
      <xdr:colOff>171450</xdr:colOff>
      <xdr:row>34</xdr:row>
      <xdr:rowOff>136525</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165100</xdr:rowOff>
    </xdr:from>
    <xdr:ext cx="530860" cy="247650"/>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733405" y="57010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99060</xdr:rowOff>
    </xdr:from>
    <xdr:to>
      <xdr:col>89</xdr:col>
      <xdr:colOff>171450</xdr:colOff>
      <xdr:row>32</xdr:row>
      <xdr:rowOff>99060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1207750" y="54673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128270</xdr:rowOff>
    </xdr:from>
    <xdr:ext cx="530860" cy="247650"/>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733405" y="53289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61595</xdr:rowOff>
    </xdr:from>
    <xdr:to>
      <xdr:col>89</xdr:col>
      <xdr:colOff>171450</xdr:colOff>
      <xdr:row>30</xdr:row>
      <xdr:rowOff>61595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1207750" y="50946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90805</xdr:rowOff>
    </xdr:from>
    <xdr:ext cx="530860" cy="247650"/>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733405" y="49561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53340</xdr:rowOff>
    </xdr:from>
    <xdr:ext cx="595630" cy="247650"/>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669270" y="45834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78105</xdr:rowOff>
    </xdr:from>
    <xdr:to>
      <xdr:col>85</xdr:col>
      <xdr:colOff>126365</xdr:colOff>
      <xdr:row>38</xdr:row>
      <xdr:rowOff>23495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698345" y="5278755"/>
          <a:ext cx="1270" cy="1118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27305</xdr:rowOff>
    </xdr:from>
    <xdr:ext cx="534035" cy="25336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4744700" y="640143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10,080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23495</xdr:rowOff>
    </xdr:from>
    <xdr:to>
      <xdr:col>86</xdr:col>
      <xdr:colOff>25400</xdr:colOff>
      <xdr:row>38</xdr:row>
      <xdr:rowOff>23495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611350" y="63976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30</xdr:row>
      <xdr:rowOff>26035</xdr:rowOff>
    </xdr:from>
    <xdr:ext cx="534035" cy="25336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4744700" y="505904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70,143</a:t>
          </a:r>
          <a:endParaRPr kumimoji="1" lang="ja-JP" altLang="en-US" sz="1000" b="1">
            <a:latin typeface="ＭＳ Ｐゴシック"/>
          </a:endParaRPr>
        </a:p>
      </xdr:txBody>
    </xdr:sp>
    <xdr:clientData/>
  </xdr:oneCellAnchor>
  <xdr:twoCellAnchor>
    <xdr:from>
      <xdr:col>85</xdr:col>
      <xdr:colOff>38100</xdr:colOff>
      <xdr:row>31</xdr:row>
      <xdr:rowOff>78105</xdr:rowOff>
    </xdr:from>
    <xdr:to>
      <xdr:col>86</xdr:col>
      <xdr:colOff>25400</xdr:colOff>
      <xdr:row>31</xdr:row>
      <xdr:rowOff>78105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611350" y="52787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124460</xdr:rowOff>
    </xdr:from>
    <xdr:to>
      <xdr:col>85</xdr:col>
      <xdr:colOff>127000</xdr:colOff>
      <xdr:row>37</xdr:row>
      <xdr:rowOff>126365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938250" y="6330950"/>
          <a:ext cx="762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36</xdr:row>
      <xdr:rowOff>14605</xdr:rowOff>
    </xdr:from>
    <xdr:ext cx="534035" cy="247650"/>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4744700" y="6053455"/>
          <a:ext cx="53403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18,107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160020</xdr:rowOff>
    </xdr:from>
    <xdr:to>
      <xdr:col>85</xdr:col>
      <xdr:colOff>171450</xdr:colOff>
      <xdr:row>37</xdr:row>
      <xdr:rowOff>91440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649450" y="619887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126365</xdr:rowOff>
    </xdr:from>
    <xdr:to>
      <xdr:col>81</xdr:col>
      <xdr:colOff>50800</xdr:colOff>
      <xdr:row>37</xdr:row>
      <xdr:rowOff>128905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144500" y="6332855"/>
          <a:ext cx="7937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31750</xdr:rowOff>
    </xdr:from>
    <xdr:to>
      <xdr:col>81</xdr:col>
      <xdr:colOff>101600</xdr:colOff>
      <xdr:row>37</xdr:row>
      <xdr:rowOff>130810</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887450" y="62382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147320</xdr:rowOff>
    </xdr:from>
    <xdr:ext cx="528955" cy="247650"/>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709015" y="601853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15,960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37</xdr:row>
      <xdr:rowOff>113665</xdr:rowOff>
    </xdr:from>
    <xdr:to>
      <xdr:col>76</xdr:col>
      <xdr:colOff>114300</xdr:colOff>
      <xdr:row>37</xdr:row>
      <xdr:rowOff>128905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344400" y="6320155"/>
          <a:ext cx="8001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48895</xdr:rowOff>
    </xdr:from>
    <xdr:to>
      <xdr:col>76</xdr:col>
      <xdr:colOff>165100</xdr:colOff>
      <xdr:row>37</xdr:row>
      <xdr:rowOff>147955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093700" y="6255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163830</xdr:rowOff>
    </xdr:from>
    <xdr:ext cx="534035" cy="247650"/>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896215" y="603504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50165</xdr:rowOff>
    </xdr:from>
    <xdr:to>
      <xdr:col>71</xdr:col>
      <xdr:colOff>171450</xdr:colOff>
      <xdr:row>37</xdr:row>
      <xdr:rowOff>113665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1537950" y="6256655"/>
          <a:ext cx="8064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52070</xdr:rowOff>
    </xdr:from>
    <xdr:to>
      <xdr:col>72</xdr:col>
      <xdr:colOff>38100</xdr:colOff>
      <xdr:row>37</xdr:row>
      <xdr:rowOff>151130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299950" y="62585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167640</xdr:rowOff>
    </xdr:from>
    <xdr:ext cx="528955" cy="25336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102465" y="60388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43180</xdr:rowOff>
    </xdr:from>
    <xdr:to>
      <xdr:col>67</xdr:col>
      <xdr:colOff>101600</xdr:colOff>
      <xdr:row>37</xdr:row>
      <xdr:rowOff>142875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1487150" y="62496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133985</xdr:rowOff>
    </xdr:from>
    <xdr:ext cx="528955" cy="25336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1308715" y="634047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15,343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6920" cy="25336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766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1365" cy="25336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1729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6920" cy="25336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1366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37</xdr:row>
      <xdr:rowOff>74295</xdr:rowOff>
    </xdr:from>
    <xdr:to>
      <xdr:col>85</xdr:col>
      <xdr:colOff>171450</xdr:colOff>
      <xdr:row>38</xdr:row>
      <xdr:rowOff>5715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649450" y="628078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36</xdr:row>
      <xdr:rowOff>159385</xdr:rowOff>
    </xdr:from>
    <xdr:ext cx="534035" cy="247650"/>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4744700" y="6198235"/>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13,659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76200</xdr:rowOff>
    </xdr:from>
    <xdr:to>
      <xdr:col>81</xdr:col>
      <xdr:colOff>101600</xdr:colOff>
      <xdr:row>38</xdr:row>
      <xdr:rowOff>7620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887450" y="62826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167005</xdr:rowOff>
    </xdr:from>
    <xdr:ext cx="528955" cy="252730"/>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709015" y="6373495"/>
          <a:ext cx="5289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13,571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78740</xdr:rowOff>
    </xdr:from>
    <xdr:to>
      <xdr:col>76</xdr:col>
      <xdr:colOff>165100</xdr:colOff>
      <xdr:row>38</xdr:row>
      <xdr:rowOff>10795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093700" y="62852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1905</xdr:rowOff>
    </xdr:from>
    <xdr:ext cx="534035" cy="25336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896215" y="637603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13,437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63500</xdr:rowOff>
    </xdr:from>
    <xdr:to>
      <xdr:col>72</xdr:col>
      <xdr:colOff>38100</xdr:colOff>
      <xdr:row>37</xdr:row>
      <xdr:rowOff>163195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299950" y="626999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154305</xdr:rowOff>
    </xdr:from>
    <xdr:ext cx="528955" cy="25336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102465" y="636079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14,237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0</xdr:rowOff>
    </xdr:from>
    <xdr:to>
      <xdr:col>67</xdr:col>
      <xdr:colOff>101600</xdr:colOff>
      <xdr:row>37</xdr:row>
      <xdr:rowOff>99060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1487150" y="62064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115570</xdr:rowOff>
    </xdr:from>
    <xdr:ext cx="528955" cy="25336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308715" y="59867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109220</xdr:rowOff>
    </xdr:from>
    <xdr:ext cx="243840" cy="247650"/>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0977880" y="101714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43180</xdr:rowOff>
    </xdr:from>
    <xdr:to>
      <xdr:col>89</xdr:col>
      <xdr:colOff>171450</xdr:colOff>
      <xdr:row>59</xdr:row>
      <xdr:rowOff>43180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1207750" y="99377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72390</xdr:rowOff>
    </xdr:from>
    <xdr:ext cx="530860" cy="247650"/>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0733405" y="97993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5715</xdr:rowOff>
    </xdr:from>
    <xdr:to>
      <xdr:col>89</xdr:col>
      <xdr:colOff>171450</xdr:colOff>
      <xdr:row>57</xdr:row>
      <xdr:rowOff>5715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1207750" y="9565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34925</xdr:rowOff>
    </xdr:from>
    <xdr:ext cx="530860" cy="247650"/>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0733405" y="94265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136525</xdr:rowOff>
    </xdr:from>
    <xdr:to>
      <xdr:col>89</xdr:col>
      <xdr:colOff>171450</xdr:colOff>
      <xdr:row>54</xdr:row>
      <xdr:rowOff>136525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165100</xdr:rowOff>
    </xdr:from>
    <xdr:ext cx="530860" cy="247650"/>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733405" y="90538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99060</xdr:rowOff>
    </xdr:from>
    <xdr:to>
      <xdr:col>89</xdr:col>
      <xdr:colOff>171450</xdr:colOff>
      <xdr:row>52</xdr:row>
      <xdr:rowOff>99060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1207750" y="88201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128270</xdr:rowOff>
    </xdr:from>
    <xdr:ext cx="595630" cy="24765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669270" y="868172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61595</xdr:rowOff>
    </xdr:from>
    <xdr:to>
      <xdr:col>89</xdr:col>
      <xdr:colOff>171450</xdr:colOff>
      <xdr:row>50</xdr:row>
      <xdr:rowOff>61595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1207750" y="84474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90805</xdr:rowOff>
    </xdr:from>
    <xdr:ext cx="595630" cy="247650"/>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669270" y="8308975"/>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53340</xdr:rowOff>
    </xdr:from>
    <xdr:ext cx="595630" cy="247650"/>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669270" y="7936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48260</xdr:rowOff>
    </xdr:from>
    <xdr:to>
      <xdr:col>85</xdr:col>
      <xdr:colOff>126365</xdr:colOff>
      <xdr:row>59</xdr:row>
      <xdr:rowOff>43180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698345" y="8601710"/>
          <a:ext cx="1270" cy="1336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59</xdr:row>
      <xdr:rowOff>47625</xdr:rowOff>
    </xdr:from>
    <xdr:ext cx="534035" cy="247650"/>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4744700" y="9942195"/>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29,995</a:t>
          </a:r>
          <a:endParaRPr kumimoji="1" lang="ja-JP" altLang="en-US" sz="1000" b="1">
            <a:latin typeface="ＭＳ Ｐゴシック"/>
            <a:ea typeface="ＭＳ Ｐゴシック"/>
          </a:endParaRPr>
        </a:p>
      </xdr:txBody>
    </xdr:sp>
    <xdr:clientData/>
  </xdr:oneCellAnchor>
  <xdr:twoCellAnchor>
    <xdr:from>
      <xdr:col>85</xdr:col>
      <xdr:colOff>38100</xdr:colOff>
      <xdr:row>59</xdr:row>
      <xdr:rowOff>43180</xdr:rowOff>
    </xdr:from>
    <xdr:to>
      <xdr:col>86</xdr:col>
      <xdr:colOff>25400</xdr:colOff>
      <xdr:row>59</xdr:row>
      <xdr:rowOff>43180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611350" y="9937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49</xdr:row>
      <xdr:rowOff>163195</xdr:rowOff>
    </xdr:from>
    <xdr:ext cx="598170" cy="247650"/>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4744700" y="8381365"/>
          <a:ext cx="5981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137,638</a:t>
          </a:r>
          <a:endParaRPr kumimoji="1" lang="ja-JP" altLang="en-US" sz="1000" b="1">
            <a:latin typeface="ＭＳ Ｐゴシック"/>
          </a:endParaRPr>
        </a:p>
      </xdr:txBody>
    </xdr:sp>
    <xdr:clientData/>
  </xdr:oneCellAnchor>
  <xdr:twoCellAnchor>
    <xdr:from>
      <xdr:col>85</xdr:col>
      <xdr:colOff>38100</xdr:colOff>
      <xdr:row>51</xdr:row>
      <xdr:rowOff>48260</xdr:rowOff>
    </xdr:from>
    <xdr:to>
      <xdr:col>86</xdr:col>
      <xdr:colOff>25400</xdr:colOff>
      <xdr:row>51</xdr:row>
      <xdr:rowOff>48260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611350" y="8601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115570</xdr:rowOff>
    </xdr:from>
    <xdr:to>
      <xdr:col>85</xdr:col>
      <xdr:colOff>127000</xdr:colOff>
      <xdr:row>58</xdr:row>
      <xdr:rowOff>45085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938250" y="9674860"/>
          <a:ext cx="76200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56</xdr:row>
      <xdr:rowOff>31750</xdr:rowOff>
    </xdr:from>
    <xdr:ext cx="534035" cy="247650"/>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4744700" y="9423400"/>
          <a:ext cx="53403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55,764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57</xdr:row>
      <xdr:rowOff>8890</xdr:rowOff>
    </xdr:from>
    <xdr:to>
      <xdr:col>85</xdr:col>
      <xdr:colOff>171450</xdr:colOff>
      <xdr:row>57</xdr:row>
      <xdr:rowOff>108585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649450" y="956818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45085</xdr:rowOff>
    </xdr:from>
    <xdr:to>
      <xdr:col>81</xdr:col>
      <xdr:colOff>50800</xdr:colOff>
      <xdr:row>58</xdr:row>
      <xdr:rowOff>66040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144500" y="9772015"/>
          <a:ext cx="7937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57150</xdr:rowOff>
    </xdr:from>
    <xdr:to>
      <xdr:col>81</xdr:col>
      <xdr:colOff>101600</xdr:colOff>
      <xdr:row>57</xdr:row>
      <xdr:rowOff>156210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887450" y="96164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5080</xdr:rowOff>
    </xdr:from>
    <xdr:ext cx="528955" cy="25336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709015" y="93967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51,892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58</xdr:row>
      <xdr:rowOff>66040</xdr:rowOff>
    </xdr:from>
    <xdr:to>
      <xdr:col>76</xdr:col>
      <xdr:colOff>114300</xdr:colOff>
      <xdr:row>58</xdr:row>
      <xdr:rowOff>68580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344400" y="9792970"/>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100965</xdr:rowOff>
    </xdr:from>
    <xdr:to>
      <xdr:col>76</xdr:col>
      <xdr:colOff>165100</xdr:colOff>
      <xdr:row>58</xdr:row>
      <xdr:rowOff>33020</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093700" y="96602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49530</xdr:rowOff>
    </xdr:from>
    <xdr:ext cx="534035" cy="247650"/>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896215" y="944118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58</xdr:row>
      <xdr:rowOff>7620</xdr:rowOff>
    </xdr:from>
    <xdr:to>
      <xdr:col>71</xdr:col>
      <xdr:colOff>171450</xdr:colOff>
      <xdr:row>58</xdr:row>
      <xdr:rowOff>68580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1537950" y="9734550"/>
          <a:ext cx="80645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116205</xdr:rowOff>
    </xdr:from>
    <xdr:to>
      <xdr:col>72</xdr:col>
      <xdr:colOff>38100</xdr:colOff>
      <xdr:row>58</xdr:row>
      <xdr:rowOff>48260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299950" y="96754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63500</xdr:rowOff>
    </xdr:from>
    <xdr:ext cx="528955" cy="25336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102465" y="94551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57</xdr:row>
      <xdr:rowOff>46990</xdr:rowOff>
    </xdr:from>
    <xdr:to>
      <xdr:col>67</xdr:col>
      <xdr:colOff>101600</xdr:colOff>
      <xdr:row>57</xdr:row>
      <xdr:rowOff>146050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1487150" y="96062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162560</xdr:rowOff>
    </xdr:from>
    <xdr:ext cx="528955" cy="247650"/>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1308715" y="938657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52,741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6920" cy="25336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766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1365" cy="25336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1729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6920" cy="25336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1366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57</xdr:row>
      <xdr:rowOff>66040</xdr:rowOff>
    </xdr:from>
    <xdr:to>
      <xdr:col>85</xdr:col>
      <xdr:colOff>171450</xdr:colOff>
      <xdr:row>57</xdr:row>
      <xdr:rowOff>165100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649450" y="962533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57</xdr:row>
      <xdr:rowOff>44450</xdr:rowOff>
    </xdr:from>
    <xdr:ext cx="534035" cy="25336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4744700" y="960374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51,190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163195</xdr:rowOff>
    </xdr:from>
    <xdr:to>
      <xdr:col>81</xdr:col>
      <xdr:colOff>101600</xdr:colOff>
      <xdr:row>58</xdr:row>
      <xdr:rowOff>95250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887450" y="97224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58</xdr:row>
      <xdr:rowOff>86360</xdr:rowOff>
    </xdr:from>
    <xdr:ext cx="528955" cy="247650"/>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709015" y="981329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43,356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58</xdr:row>
      <xdr:rowOff>16510</xdr:rowOff>
    </xdr:from>
    <xdr:to>
      <xdr:col>76</xdr:col>
      <xdr:colOff>165100</xdr:colOff>
      <xdr:row>58</xdr:row>
      <xdr:rowOff>115570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093700" y="97434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106680</xdr:rowOff>
    </xdr:from>
    <xdr:ext cx="534035" cy="247650"/>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896215" y="9833610"/>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41,686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58</xdr:row>
      <xdr:rowOff>18415</xdr:rowOff>
    </xdr:from>
    <xdr:to>
      <xdr:col>72</xdr:col>
      <xdr:colOff>38100</xdr:colOff>
      <xdr:row>58</xdr:row>
      <xdr:rowOff>117475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299950" y="974534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109220</xdr:rowOff>
    </xdr:from>
    <xdr:ext cx="528955" cy="247650"/>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102465" y="983615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41,495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126365</xdr:rowOff>
    </xdr:from>
    <xdr:to>
      <xdr:col>67</xdr:col>
      <xdr:colOff>101600</xdr:colOff>
      <xdr:row>58</xdr:row>
      <xdr:rowOff>57785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1487150" y="96856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49530</xdr:rowOff>
    </xdr:from>
    <xdr:ext cx="528955" cy="247650"/>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1308715" y="977646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46,360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96520</xdr:rowOff>
    </xdr:from>
    <xdr:to>
      <xdr:col>89</xdr:col>
      <xdr:colOff>171450</xdr:colOff>
      <xdr:row>79</xdr:row>
      <xdr:rowOff>96520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1207750" y="133438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125730</xdr:rowOff>
    </xdr:from>
    <xdr:ext cx="243840" cy="247650"/>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0977880" y="1320546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112395</xdr:rowOff>
    </xdr:from>
    <xdr:to>
      <xdr:col>89</xdr:col>
      <xdr:colOff>171450</xdr:colOff>
      <xdr:row>77</xdr:row>
      <xdr:rowOff>112395</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1207750" y="130244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140970</xdr:rowOff>
    </xdr:from>
    <xdr:ext cx="530860" cy="247650"/>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0733405" y="1288542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128905</xdr:rowOff>
    </xdr:from>
    <xdr:to>
      <xdr:col>89</xdr:col>
      <xdr:colOff>171450</xdr:colOff>
      <xdr:row>75</xdr:row>
      <xdr:rowOff>128905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1207750" y="127057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156845</xdr:rowOff>
    </xdr:from>
    <xdr:ext cx="530860" cy="25336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0733405" y="12566015"/>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144780</xdr:rowOff>
    </xdr:from>
    <xdr:to>
      <xdr:col>89</xdr:col>
      <xdr:colOff>171450</xdr:colOff>
      <xdr:row>73</xdr:row>
      <xdr:rowOff>144780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1207750" y="123863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5715</xdr:rowOff>
    </xdr:from>
    <xdr:ext cx="530860" cy="25336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733405" y="12247245"/>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161290</xdr:rowOff>
    </xdr:from>
    <xdr:to>
      <xdr:col>89</xdr:col>
      <xdr:colOff>171450</xdr:colOff>
      <xdr:row>71</xdr:row>
      <xdr:rowOff>161290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1207750" y="120675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71</xdr:row>
      <xdr:rowOff>21590</xdr:rowOff>
    </xdr:from>
    <xdr:ext cx="595630" cy="252730"/>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669270" y="119278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8255</xdr:rowOff>
    </xdr:from>
    <xdr:to>
      <xdr:col>89</xdr:col>
      <xdr:colOff>171450</xdr:colOff>
      <xdr:row>70</xdr:row>
      <xdr:rowOff>8255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1207750" y="117468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37465</xdr:rowOff>
    </xdr:from>
    <xdr:ext cx="595630" cy="25336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0669270" y="116084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5630" cy="247650"/>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669270" y="112890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30480</xdr:rowOff>
    </xdr:from>
    <xdr:to>
      <xdr:col>85</xdr:col>
      <xdr:colOff>126365</xdr:colOff>
      <xdr:row>79</xdr:row>
      <xdr:rowOff>96520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698345" y="1193673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79</xdr:row>
      <xdr:rowOff>132715</xdr:rowOff>
    </xdr:from>
    <xdr:ext cx="248920" cy="25336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4744700" y="13380085"/>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96520</xdr:rowOff>
    </xdr:from>
    <xdr:to>
      <xdr:col>86</xdr:col>
      <xdr:colOff>25400</xdr:colOff>
      <xdr:row>79</xdr:row>
      <xdr:rowOff>96520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611350" y="13343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146050</xdr:rowOff>
    </xdr:from>
    <xdr:ext cx="598170" cy="247650"/>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4744700" y="11717020"/>
          <a:ext cx="5981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132,254</a:t>
          </a:r>
          <a:endParaRPr kumimoji="1" lang="ja-JP" altLang="en-US" sz="1000" b="1">
            <a:latin typeface="ＭＳ Ｐゴシック"/>
          </a:endParaRPr>
        </a:p>
      </xdr:txBody>
    </xdr:sp>
    <xdr:clientData/>
  </xdr:oneCellAnchor>
  <xdr:twoCellAnchor>
    <xdr:from>
      <xdr:col>85</xdr:col>
      <xdr:colOff>38100</xdr:colOff>
      <xdr:row>71</xdr:row>
      <xdr:rowOff>30480</xdr:rowOff>
    </xdr:from>
    <xdr:to>
      <xdr:col>86</xdr:col>
      <xdr:colOff>25400</xdr:colOff>
      <xdr:row>71</xdr:row>
      <xdr:rowOff>30480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611350" y="119367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81280</xdr:rowOff>
    </xdr:from>
    <xdr:to>
      <xdr:col>85</xdr:col>
      <xdr:colOff>127000</xdr:colOff>
      <xdr:row>79</xdr:row>
      <xdr:rowOff>92075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938250" y="13328650"/>
          <a:ext cx="762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52070</xdr:rowOff>
    </xdr:from>
    <xdr:ext cx="469265" cy="247650"/>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4744700" y="13131800"/>
          <a:ext cx="46926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79</xdr:row>
      <xdr:rowOff>29845</xdr:rowOff>
    </xdr:from>
    <xdr:to>
      <xdr:col>85</xdr:col>
      <xdr:colOff>171450</xdr:colOff>
      <xdr:row>79</xdr:row>
      <xdr:rowOff>128905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649450" y="1327721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76835</xdr:rowOff>
    </xdr:from>
    <xdr:to>
      <xdr:col>81</xdr:col>
      <xdr:colOff>50800</xdr:colOff>
      <xdr:row>79</xdr:row>
      <xdr:rowOff>81280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144500" y="13324205"/>
          <a:ext cx="7937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36830</xdr:rowOff>
    </xdr:from>
    <xdr:to>
      <xdr:col>81</xdr:col>
      <xdr:colOff>101600</xdr:colOff>
      <xdr:row>79</xdr:row>
      <xdr:rowOff>135890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887450" y="132842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79</xdr:row>
      <xdr:rowOff>127635</xdr:rowOff>
    </xdr:from>
    <xdr:ext cx="377825" cy="247650"/>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768070" y="13375005"/>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79</xdr:row>
      <xdr:rowOff>33020</xdr:rowOff>
    </xdr:from>
    <xdr:to>
      <xdr:col>76</xdr:col>
      <xdr:colOff>114300</xdr:colOff>
      <xdr:row>79</xdr:row>
      <xdr:rowOff>76835</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344400" y="13280390"/>
          <a:ext cx="8001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36195</xdr:rowOff>
    </xdr:from>
    <xdr:to>
      <xdr:col>76</xdr:col>
      <xdr:colOff>165100</xdr:colOff>
      <xdr:row>79</xdr:row>
      <xdr:rowOff>135255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093700" y="132835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79</xdr:row>
      <xdr:rowOff>127000</xdr:rowOff>
    </xdr:from>
    <xdr:ext cx="469265" cy="247650"/>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928600" y="1337437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33020</xdr:rowOff>
    </xdr:from>
    <xdr:to>
      <xdr:col>71</xdr:col>
      <xdr:colOff>171450</xdr:colOff>
      <xdr:row>79</xdr:row>
      <xdr:rowOff>35560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1537950" y="13280390"/>
          <a:ext cx="8064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35560</xdr:rowOff>
    </xdr:from>
    <xdr:to>
      <xdr:col>72</xdr:col>
      <xdr:colOff>38100</xdr:colOff>
      <xdr:row>79</xdr:row>
      <xdr:rowOff>134620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299950" y="132829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79</xdr:row>
      <xdr:rowOff>126365</xdr:rowOff>
    </xdr:from>
    <xdr:ext cx="469265" cy="247650"/>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134850" y="13373735"/>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79</xdr:row>
      <xdr:rowOff>36830</xdr:rowOff>
    </xdr:from>
    <xdr:to>
      <xdr:col>67</xdr:col>
      <xdr:colOff>101600</xdr:colOff>
      <xdr:row>79</xdr:row>
      <xdr:rowOff>135890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1487150" y="132842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79</xdr:row>
      <xdr:rowOff>127635</xdr:rowOff>
    </xdr:from>
    <xdr:ext cx="377825" cy="247650"/>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1367770" y="13375005"/>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6920" cy="25336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766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1365" cy="25336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172950" y="136607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6920" cy="25336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13665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79</xdr:row>
      <xdr:rowOff>41910</xdr:rowOff>
    </xdr:from>
    <xdr:to>
      <xdr:col>85</xdr:col>
      <xdr:colOff>171450</xdr:colOff>
      <xdr:row>79</xdr:row>
      <xdr:rowOff>141605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649450" y="1328928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79</xdr:row>
      <xdr:rowOff>8255</xdr:rowOff>
    </xdr:from>
    <xdr:ext cx="377825" cy="25336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4744700" y="13255625"/>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31750</xdr:rowOff>
    </xdr:from>
    <xdr:to>
      <xdr:col>81</xdr:col>
      <xdr:colOff>101600</xdr:colOff>
      <xdr:row>79</xdr:row>
      <xdr:rowOff>130810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887450" y="132791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77</xdr:row>
      <xdr:rowOff>147320</xdr:rowOff>
    </xdr:from>
    <xdr:ext cx="469265" cy="247650"/>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722350" y="13059410"/>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27305</xdr:rowOff>
    </xdr:from>
    <xdr:to>
      <xdr:col>76</xdr:col>
      <xdr:colOff>165100</xdr:colOff>
      <xdr:row>79</xdr:row>
      <xdr:rowOff>127000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093700" y="132746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77</xdr:row>
      <xdr:rowOff>142875</xdr:rowOff>
    </xdr:from>
    <xdr:ext cx="469265" cy="247650"/>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928600" y="13054965"/>
          <a:ext cx="469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151130</xdr:rowOff>
    </xdr:from>
    <xdr:to>
      <xdr:col>72</xdr:col>
      <xdr:colOff>38100</xdr:colOff>
      <xdr:row>79</xdr:row>
      <xdr:rowOff>82550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299950" y="132308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98425</xdr:rowOff>
    </xdr:from>
    <xdr:ext cx="469265" cy="25336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134850" y="1301051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153035</xdr:rowOff>
    </xdr:from>
    <xdr:to>
      <xdr:col>67</xdr:col>
      <xdr:colOff>101600</xdr:colOff>
      <xdr:row>79</xdr:row>
      <xdr:rowOff>85090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1487150" y="132327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100965</xdr:rowOff>
    </xdr:from>
    <xdr:ext cx="469265" cy="25336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322050" y="1301305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171450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3840" cy="259080"/>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0977880" y="165328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171450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0860" cy="25908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0733405" y="161518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171450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860" cy="25336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733405" y="15770860"/>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171450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0860" cy="25908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733405" y="153898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61595</xdr:rowOff>
    </xdr:from>
    <xdr:to>
      <xdr:col>89</xdr:col>
      <xdr:colOff>171450</xdr:colOff>
      <xdr:row>90</xdr:row>
      <xdr:rowOff>61595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90805</xdr:rowOff>
    </xdr:from>
    <xdr:ext cx="595630" cy="25082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765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66927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88900</xdr:rowOff>
    </xdr:from>
    <xdr:to>
      <xdr:col>85</xdr:col>
      <xdr:colOff>126365</xdr:colOff>
      <xdr:row>98</xdr:row>
      <xdr:rowOff>83185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698345" y="15180310"/>
          <a:ext cx="127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86995</xdr:rowOff>
    </xdr:from>
    <xdr:ext cx="534035" cy="25336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4744700" y="1654619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10,435</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83185</xdr:rowOff>
    </xdr:from>
    <xdr:to>
      <xdr:col>86</xdr:col>
      <xdr:colOff>25400</xdr:colOff>
      <xdr:row>98</xdr:row>
      <xdr:rowOff>83185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611350" y="16542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36830</xdr:rowOff>
    </xdr:from>
    <xdr:ext cx="598170" cy="247650"/>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4744700" y="14960600"/>
          <a:ext cx="5981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117,875</a:t>
          </a:r>
          <a:endParaRPr kumimoji="1" lang="ja-JP" altLang="en-US" sz="1000" b="1">
            <a:latin typeface="ＭＳ Ｐゴシック"/>
          </a:endParaRPr>
        </a:p>
      </xdr:txBody>
    </xdr:sp>
    <xdr:clientData/>
  </xdr:oneCellAnchor>
  <xdr:twoCellAnchor>
    <xdr:from>
      <xdr:col>85</xdr:col>
      <xdr:colOff>38100</xdr:colOff>
      <xdr:row>90</xdr:row>
      <xdr:rowOff>88900</xdr:rowOff>
    </xdr:from>
    <xdr:to>
      <xdr:col>86</xdr:col>
      <xdr:colOff>25400</xdr:colOff>
      <xdr:row>90</xdr:row>
      <xdr:rowOff>88900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611350" y="151803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13335</xdr:rowOff>
    </xdr:from>
    <xdr:to>
      <xdr:col>85</xdr:col>
      <xdr:colOff>127000</xdr:colOff>
      <xdr:row>97</xdr:row>
      <xdr:rowOff>31115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938250" y="16301085"/>
          <a:ext cx="762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95</xdr:row>
      <xdr:rowOff>83185</xdr:rowOff>
    </xdr:from>
    <xdr:ext cx="534035" cy="259080"/>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4744700" y="1602803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35,257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60325</xdr:rowOff>
    </xdr:from>
    <xdr:to>
      <xdr:col>85</xdr:col>
      <xdr:colOff>171450</xdr:colOff>
      <xdr:row>96</xdr:row>
      <xdr:rowOff>161925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649450" y="1617662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31115</xdr:rowOff>
    </xdr:from>
    <xdr:to>
      <xdr:col>81</xdr:col>
      <xdr:colOff>50800</xdr:colOff>
      <xdr:row>97</xdr:row>
      <xdr:rowOff>46990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144500" y="16318865"/>
          <a:ext cx="7937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55880</xdr:rowOff>
    </xdr:from>
    <xdr:to>
      <xdr:col>81</xdr:col>
      <xdr:colOff>101600</xdr:colOff>
      <xdr:row>96</xdr:row>
      <xdr:rowOff>157480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887450" y="1617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2540</xdr:rowOff>
    </xdr:from>
    <xdr:ext cx="528955" cy="259080"/>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709015" y="159473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20320</xdr:rowOff>
    </xdr:from>
    <xdr:to>
      <xdr:col>76</xdr:col>
      <xdr:colOff>114300</xdr:colOff>
      <xdr:row>97</xdr:row>
      <xdr:rowOff>46990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344400" y="16308070"/>
          <a:ext cx="8001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48895</xdr:rowOff>
    </xdr:from>
    <xdr:to>
      <xdr:col>76</xdr:col>
      <xdr:colOff>165100</xdr:colOff>
      <xdr:row>96</xdr:row>
      <xdr:rowOff>150495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093700" y="161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167005</xdr:rowOff>
    </xdr:from>
    <xdr:ext cx="534035" cy="25336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896215" y="1594040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4445</xdr:rowOff>
    </xdr:from>
    <xdr:to>
      <xdr:col>71</xdr:col>
      <xdr:colOff>171450</xdr:colOff>
      <xdr:row>97</xdr:row>
      <xdr:rowOff>20320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1537950" y="16292195"/>
          <a:ext cx="8064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52705</xdr:rowOff>
    </xdr:from>
    <xdr:to>
      <xdr:col>72</xdr:col>
      <xdr:colOff>38100</xdr:colOff>
      <xdr:row>96</xdr:row>
      <xdr:rowOff>154940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299950" y="1616900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170815</xdr:rowOff>
    </xdr:from>
    <xdr:ext cx="528955" cy="2584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102465" y="1594421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49530</xdr:rowOff>
    </xdr:from>
    <xdr:to>
      <xdr:col>67</xdr:col>
      <xdr:colOff>101600</xdr:colOff>
      <xdr:row>96</xdr:row>
      <xdr:rowOff>151130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1487150" y="1616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167640</xdr:rowOff>
    </xdr:from>
    <xdr:ext cx="528955" cy="25336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1308715" y="159410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920"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766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1365"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172950" y="17053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92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1366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133985</xdr:rowOff>
    </xdr:from>
    <xdr:to>
      <xdr:col>85</xdr:col>
      <xdr:colOff>171450</xdr:colOff>
      <xdr:row>97</xdr:row>
      <xdr:rowOff>64135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649450" y="1625028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96</xdr:row>
      <xdr:rowOff>112395</xdr:rowOff>
    </xdr:from>
    <xdr:ext cx="534035" cy="25336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4744700" y="1622869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29,469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151765</xdr:rowOff>
    </xdr:from>
    <xdr:to>
      <xdr:col>81</xdr:col>
      <xdr:colOff>101600</xdr:colOff>
      <xdr:row>97</xdr:row>
      <xdr:rowOff>81915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887450" y="1626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73025</xdr:rowOff>
    </xdr:from>
    <xdr:ext cx="528955"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709015" y="1636077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28,064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167640</xdr:rowOff>
    </xdr:from>
    <xdr:to>
      <xdr:col>76</xdr:col>
      <xdr:colOff>165100</xdr:colOff>
      <xdr:row>97</xdr:row>
      <xdr:rowOff>97790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093700" y="1628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89535</xdr:rowOff>
    </xdr:from>
    <xdr:ext cx="534035" cy="25336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896215" y="1637728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26,775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140970</xdr:rowOff>
    </xdr:from>
    <xdr:to>
      <xdr:col>72</xdr:col>
      <xdr:colOff>38100</xdr:colOff>
      <xdr:row>97</xdr:row>
      <xdr:rowOff>71120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299950" y="162572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62230</xdr:rowOff>
    </xdr:from>
    <xdr:ext cx="528955" cy="259080"/>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102465" y="1634998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125095</xdr:rowOff>
    </xdr:from>
    <xdr:to>
      <xdr:col>67</xdr:col>
      <xdr:colOff>101600</xdr:colOff>
      <xdr:row>97</xdr:row>
      <xdr:rowOff>55245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1487150" y="1624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46990</xdr:rowOff>
    </xdr:from>
    <xdr:ext cx="528955" cy="25908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1308715" y="163347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4805" cy="2203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64401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136525</xdr:rowOff>
    </xdr:from>
    <xdr:to>
      <xdr:col>120</xdr:col>
      <xdr:colOff>114300</xdr:colOff>
      <xdr:row>38</xdr:row>
      <xdr:rowOff>136525</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64592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165100</xdr:rowOff>
    </xdr:from>
    <xdr:ext cx="243840" cy="247650"/>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6248380" y="637159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24765</xdr:rowOff>
    </xdr:from>
    <xdr:to>
      <xdr:col>120</xdr:col>
      <xdr:colOff>114300</xdr:colOff>
      <xdr:row>36</xdr:row>
      <xdr:rowOff>24765</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64592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53340</xdr:rowOff>
    </xdr:from>
    <xdr:ext cx="530860" cy="247650"/>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5984855" y="592455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33</xdr:row>
      <xdr:rowOff>80645</xdr:rowOff>
    </xdr:from>
    <xdr:to>
      <xdr:col>120</xdr:col>
      <xdr:colOff>114300</xdr:colOff>
      <xdr:row>33</xdr:row>
      <xdr:rowOff>80645</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64592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109220</xdr:rowOff>
    </xdr:from>
    <xdr:ext cx="530860" cy="247650"/>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984855" y="547751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136525</xdr:rowOff>
    </xdr:from>
    <xdr:to>
      <xdr:col>120</xdr:col>
      <xdr:colOff>114300</xdr:colOff>
      <xdr:row>30</xdr:row>
      <xdr:rowOff>136525</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4592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165100</xdr:rowOff>
    </xdr:from>
    <xdr:ext cx="530860" cy="247650"/>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984855" y="503047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0860" cy="24765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5984855" y="4583430"/>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101600</xdr:rowOff>
    </xdr:from>
    <xdr:to>
      <xdr:col>116</xdr:col>
      <xdr:colOff>62865</xdr:colOff>
      <xdr:row>38</xdr:row>
      <xdr:rowOff>136525</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19949795" y="5469890"/>
          <a:ext cx="1270" cy="1040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8890</xdr:rowOff>
    </xdr:from>
    <xdr:ext cx="249555" cy="25336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0002500" y="655066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136525</xdr:rowOff>
    </xdr:from>
    <xdr:to>
      <xdr:col>116</xdr:col>
      <xdr:colOff>152400</xdr:colOff>
      <xdr:row>38</xdr:row>
      <xdr:rowOff>136525</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8818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50165</xdr:rowOff>
    </xdr:from>
    <xdr:ext cx="534670" cy="247650"/>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0002500" y="525081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23,274</a:t>
          </a:r>
          <a:endParaRPr kumimoji="1" lang="ja-JP" altLang="en-US" sz="1000" b="1">
            <a:latin typeface="ＭＳ Ｐゴシック"/>
          </a:endParaRPr>
        </a:p>
      </xdr:txBody>
    </xdr:sp>
    <xdr:clientData/>
  </xdr:oneCellAnchor>
  <xdr:twoCellAnchor>
    <xdr:from>
      <xdr:col>115</xdr:col>
      <xdr:colOff>165100</xdr:colOff>
      <xdr:row>32</xdr:row>
      <xdr:rowOff>101600</xdr:rowOff>
    </xdr:from>
    <xdr:to>
      <xdr:col>116</xdr:col>
      <xdr:colOff>152400</xdr:colOff>
      <xdr:row>32</xdr:row>
      <xdr:rowOff>101600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881850" y="5469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38</xdr:row>
      <xdr:rowOff>136525</xdr:rowOff>
    </xdr:from>
    <xdr:to>
      <xdr:col>116</xdr:col>
      <xdr:colOff>63500</xdr:colOff>
      <xdr:row>38</xdr:row>
      <xdr:rowOff>136525</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202400" y="65106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95885</xdr:rowOff>
    </xdr:from>
    <xdr:ext cx="378460" cy="25336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0002500" y="6302375"/>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73660</xdr:rowOff>
    </xdr:from>
    <xdr:to>
      <xdr:col>116</xdr:col>
      <xdr:colOff>114300</xdr:colOff>
      <xdr:row>39</xdr:row>
      <xdr:rowOff>5715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900900" y="64477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136525</xdr:rowOff>
    </xdr:from>
    <xdr:to>
      <xdr:col>111</xdr:col>
      <xdr:colOff>171450</xdr:colOff>
      <xdr:row>38</xdr:row>
      <xdr:rowOff>136525</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395950" y="65106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84455</xdr:rowOff>
    </xdr:from>
    <xdr:to>
      <xdr:col>112</xdr:col>
      <xdr:colOff>38100</xdr:colOff>
      <xdr:row>39</xdr:row>
      <xdr:rowOff>15875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157950" y="64585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31750</xdr:rowOff>
    </xdr:from>
    <xdr:ext cx="308610" cy="247650"/>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051905" y="6238240"/>
          <a:ext cx="30861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136525</xdr:rowOff>
    </xdr:from>
    <xdr:to>
      <xdr:col>107</xdr:col>
      <xdr:colOff>50800</xdr:colOff>
      <xdr:row>38</xdr:row>
      <xdr:rowOff>136525</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7602200" y="65106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85090</xdr:rowOff>
    </xdr:from>
    <xdr:to>
      <xdr:col>107</xdr:col>
      <xdr:colOff>101600</xdr:colOff>
      <xdr:row>39</xdr:row>
      <xdr:rowOff>17145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345150" y="6459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33020</xdr:rowOff>
    </xdr:from>
    <xdr:ext cx="313690" cy="24701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258155" y="6239510"/>
          <a:ext cx="3136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38</xdr:row>
      <xdr:rowOff>136525</xdr:rowOff>
    </xdr:from>
    <xdr:to>
      <xdr:col>102</xdr:col>
      <xdr:colOff>114300</xdr:colOff>
      <xdr:row>38</xdr:row>
      <xdr:rowOff>136525</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6802100" y="65106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79375</xdr:rowOff>
    </xdr:from>
    <xdr:to>
      <xdr:col>102</xdr:col>
      <xdr:colOff>165100</xdr:colOff>
      <xdr:row>39</xdr:row>
      <xdr:rowOff>11430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7551400" y="64535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27305</xdr:rowOff>
    </xdr:from>
    <xdr:ext cx="377825" cy="25336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7432020" y="6233795"/>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81280</xdr:rowOff>
    </xdr:from>
    <xdr:to>
      <xdr:col>98</xdr:col>
      <xdr:colOff>38100</xdr:colOff>
      <xdr:row>39</xdr:row>
      <xdr:rowOff>13335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6757650" y="645541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171450</xdr:colOff>
      <xdr:row>37</xdr:row>
      <xdr:rowOff>29210</xdr:rowOff>
    </xdr:from>
    <xdr:ext cx="377825" cy="24765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6630650" y="6235700"/>
          <a:ext cx="377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1365" cy="25336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0309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6920" cy="25336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24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1365" cy="25336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6630650" y="69551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86995</xdr:rowOff>
    </xdr:from>
    <xdr:to>
      <xdr:col>116</xdr:col>
      <xdr:colOff>114300</xdr:colOff>
      <xdr:row>39</xdr:row>
      <xdr:rowOff>18415</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9009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52705</xdr:rowOff>
    </xdr:from>
    <xdr:ext cx="249555" cy="247650"/>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0002500" y="6426835"/>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86995</xdr:rowOff>
    </xdr:from>
    <xdr:to>
      <xdr:col>112</xdr:col>
      <xdr:colOff>38100</xdr:colOff>
      <xdr:row>39</xdr:row>
      <xdr:rowOff>18415</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1579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3840" cy="247650"/>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084290" y="65519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86995</xdr:rowOff>
    </xdr:from>
    <xdr:to>
      <xdr:col>107</xdr:col>
      <xdr:colOff>101600</xdr:colOff>
      <xdr:row>39</xdr:row>
      <xdr:rowOff>18415</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34515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3840" cy="24765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90540" y="65519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86995</xdr:rowOff>
    </xdr:from>
    <xdr:to>
      <xdr:col>102</xdr:col>
      <xdr:colOff>165100</xdr:colOff>
      <xdr:row>39</xdr:row>
      <xdr:rowOff>18415</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75514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10160</xdr:rowOff>
    </xdr:from>
    <xdr:ext cx="248920" cy="24765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7487900" y="6551930"/>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86995</xdr:rowOff>
    </xdr:from>
    <xdr:to>
      <xdr:col>98</xdr:col>
      <xdr:colOff>38100</xdr:colOff>
      <xdr:row>39</xdr:row>
      <xdr:rowOff>18415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67576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3840" cy="24765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6683990" y="65519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4805" cy="2203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64401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136525</xdr:rowOff>
    </xdr:from>
    <xdr:to>
      <xdr:col>120</xdr:col>
      <xdr:colOff>114300</xdr:colOff>
      <xdr:row>54</xdr:row>
      <xdr:rowOff>136525</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3840" cy="247650"/>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6248380" y="90538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53340</xdr:rowOff>
    </xdr:from>
    <xdr:ext cx="243840" cy="247650"/>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6248380" y="793623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136525</xdr:rowOff>
    </xdr:from>
    <xdr:to>
      <xdr:col>116</xdr:col>
      <xdr:colOff>62865</xdr:colOff>
      <xdr:row>54</xdr:row>
      <xdr:rowOff>136525</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994979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47650"/>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0002500" y="9234170"/>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47650"/>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0002500" y="8898890"/>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54</xdr:row>
      <xdr:rowOff>136525</xdr:rowOff>
    </xdr:from>
    <xdr:to>
      <xdr:col>116</xdr:col>
      <xdr:colOff>63500</xdr:colOff>
      <xdr:row>54</xdr:row>
      <xdr:rowOff>136525</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202400" y="919289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66040</xdr:rowOff>
    </xdr:from>
    <xdr:ext cx="249555" cy="247650"/>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0002500" y="9122410"/>
          <a:ext cx="24955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9009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136525</xdr:rowOff>
    </xdr:from>
    <xdr:to>
      <xdr:col>111</xdr:col>
      <xdr:colOff>171450</xdr:colOff>
      <xdr:row>54</xdr:row>
      <xdr:rowOff>136525</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395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86995</xdr:rowOff>
    </xdr:from>
    <xdr:to>
      <xdr:col>112</xdr:col>
      <xdr:colOff>38100</xdr:colOff>
      <xdr:row>55</xdr:row>
      <xdr:rowOff>18415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157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3840" cy="24765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084290" y="923417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136525</xdr:rowOff>
    </xdr:from>
    <xdr:to>
      <xdr:col>107</xdr:col>
      <xdr:colOff>50800</xdr:colOff>
      <xdr:row>54</xdr:row>
      <xdr:rowOff>136525</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76022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86995</xdr:rowOff>
    </xdr:from>
    <xdr:to>
      <xdr:col>107</xdr:col>
      <xdr:colOff>101600</xdr:colOff>
      <xdr:row>55</xdr:row>
      <xdr:rowOff>18415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345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3840" cy="247650"/>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290540" y="923417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54</xdr:row>
      <xdr:rowOff>136525</xdr:rowOff>
    </xdr:from>
    <xdr:to>
      <xdr:col>102</xdr:col>
      <xdr:colOff>114300</xdr:colOff>
      <xdr:row>54</xdr:row>
      <xdr:rowOff>136525</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68021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86995</xdr:rowOff>
    </xdr:from>
    <xdr:to>
      <xdr:col>102</xdr:col>
      <xdr:colOff>165100</xdr:colOff>
      <xdr:row>55</xdr:row>
      <xdr:rowOff>18415</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75514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55</xdr:row>
      <xdr:rowOff>10160</xdr:rowOff>
    </xdr:from>
    <xdr:ext cx="248920" cy="247650"/>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487900" y="9234170"/>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67576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3840" cy="24765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6683990" y="9234170"/>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1365" cy="25336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0309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6920" cy="25336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224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1365" cy="25336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6630650" y="1030795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9009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121920</xdr:rowOff>
    </xdr:from>
    <xdr:ext cx="249555" cy="247650"/>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0002500" y="9010650"/>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86995</xdr:rowOff>
    </xdr:from>
    <xdr:to>
      <xdr:col>112</xdr:col>
      <xdr:colOff>38100</xdr:colOff>
      <xdr:row>55</xdr:row>
      <xdr:rowOff>18415</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157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34925</xdr:rowOff>
    </xdr:from>
    <xdr:ext cx="243840" cy="247650"/>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084290" y="8923655"/>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86995</xdr:rowOff>
    </xdr:from>
    <xdr:to>
      <xdr:col>107</xdr:col>
      <xdr:colOff>101600</xdr:colOff>
      <xdr:row>55</xdr:row>
      <xdr:rowOff>18415</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345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34925</xdr:rowOff>
    </xdr:from>
    <xdr:ext cx="243840" cy="24765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290540" y="8923655"/>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86995</xdr:rowOff>
    </xdr:from>
    <xdr:to>
      <xdr:col>102</xdr:col>
      <xdr:colOff>165100</xdr:colOff>
      <xdr:row>55</xdr:row>
      <xdr:rowOff>18415</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75514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53</xdr:row>
      <xdr:rowOff>34925</xdr:rowOff>
    </xdr:from>
    <xdr:ext cx="248920" cy="24765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7487900" y="8923655"/>
          <a:ext cx="248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67576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34925</xdr:rowOff>
    </xdr:from>
    <xdr:ext cx="243840" cy="247650"/>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6683990" y="8923655"/>
          <a:ext cx="2438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総務費は公共施設整備基金積立金や基幹系システム更改構築委託料の減などにより住民一人当たりで前年度から1,805円の減となった。民生費は定額減税調整給付金や障害福祉サービス費の増加などに伴い、住民一人当たりで前年度から11,740円の増となり、類似団体平均より高水準である。衛生費は、新型コロナウイルスワクチン接種事業の減などにより、住民一人当たりで前年度から344円の減少となった。経常的な支出としては、一部事務組合負担金が多額であるため、一部事務組合と連携を図りながら負担金の適正化を行っていく。土木費は武蔵引田駅北口土地区画整理事業がピークを過ぎたことにより、2,424円の減少となった。下水道事業会計への補助金等が他団体と比較し、高い水準となっていることから、今後も事業の精査に努める。消防費は東京消防庁事務委託金の増などにより、住民一人当たりで前年度から88円の増となった。教育費は、中学校屋上等防水改修工事などにより、住民一人当たりで前年度から7,834円の増となった。他団体平均と比較して低い水準となっているが、今後も教育環境の充実を図りながら、事業費の内容については精査を行っていく。公債費は土地区画整理事業債や阿伎留病院貸付事業債などの元金償還金などにより住民一人当たりのコストが増加している。今後も借入抑制に努めるなどして、将来負担の縮減を図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741680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198755</xdr:colOff>
      <xdr:row>46</xdr:row>
      <xdr:rowOff>103505</xdr:rowOff>
    </xdr:from>
    <xdr:to>
      <xdr:col>1</xdr:col>
      <xdr:colOff>896620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4540" y="10066655"/>
          <a:ext cx="697865" cy="514985"/>
        </a:xfrm>
        <a:prstGeom prst="rect">
          <a:avLst/>
        </a:prstGeom>
        <a:solidFill>
          <a:srgbClr val="FF8080"/>
        </a:solidFill>
        <a:ln w="6350">
          <a:solidFill>
            <a:srgbClr val="000000"/>
          </a:solidFill>
          <a:miter lim="800000"/>
          <a:headEnd/>
          <a:tailEnd/>
        </a:ln>
      </xdr:spPr>
    </xdr:sp>
    <xdr:clientData/>
  </xdr:twoCellAnchor>
  <xdr:twoCellAnchor>
    <xdr:from>
      <xdr:col>1</xdr:col>
      <xdr:colOff>198755</xdr:colOff>
      <xdr:row>47</xdr:row>
      <xdr:rowOff>114935</xdr:rowOff>
    </xdr:from>
    <xdr:to>
      <xdr:col>1</xdr:col>
      <xdr:colOff>896620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4540" y="10811510"/>
          <a:ext cx="697865" cy="503555"/>
        </a:xfrm>
        <a:prstGeom prst="rect">
          <a:avLst/>
        </a:prstGeom>
        <a:solidFill>
          <a:srgbClr val="00FFFF"/>
        </a:solidFill>
        <a:ln w="6350">
          <a:solidFill>
            <a:srgbClr val="000000"/>
          </a:solidFill>
          <a:miter lim="800000"/>
          <a:headEnd/>
          <a:tailEnd/>
        </a:ln>
      </xdr:spPr>
    </xdr:sp>
    <xdr:clientData/>
  </xdr:twoCellAnchor>
  <xdr:twoCellAnchor>
    <xdr:from>
      <xdr:col>1</xdr:col>
      <xdr:colOff>198755</xdr:colOff>
      <xdr:row>48</xdr:row>
      <xdr:rowOff>370840</xdr:rowOff>
    </xdr:from>
    <xdr:to>
      <xdr:col>1</xdr:col>
      <xdr:colOff>896620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4540" y="11800840"/>
          <a:ext cx="69786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636905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3460" y="11706225"/>
          <a:ext cx="18923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932815</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219710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486410</xdr:colOff>
      <xdr:row>45</xdr:row>
      <xdr:rowOff>342265</xdr:rowOff>
    </xdr:from>
    <xdr:to>
      <xdr:col>15</xdr:col>
      <xdr:colOff>542925</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実質収支比率については、実質収支額の増加により前年度と比較し、1.2ポイント増加の4.1％となった。今後も</a:t>
          </a:r>
          <a:r>
            <a:rPr kumimoji="1" lang="ja-JP" altLang="en-US"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rPr>
            <a:t>指標の適正化に努める。</a:t>
          </a:r>
          <a:endParaRPr kumimoji="1" lang="en-US" altLang="ja-JP"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endParaRPr>
        </a:p>
        <a:p>
          <a:r>
            <a:rPr kumimoji="1" lang="ja-JP" altLang="en-US"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rPr>
            <a:t>　</a:t>
          </a:r>
          <a:r>
            <a:rPr kumimoji="1" lang="ja-JP" altLang="en-US" sz="1400" b="0" i="0" u="none" strike="noStrike" kern="0" cap="none" spc="0" normalizeH="0" baseline="0" noProof="0">
              <a:ln>
                <a:noFill/>
              </a:ln>
              <a:solidFill>
                <a:sysClr val="windowText" lastClr="000000"/>
              </a:solidFill>
              <a:effectLst/>
              <a:uLnTx/>
              <a:uFillTx/>
              <a:latin typeface="ＭＳ ゴシック"/>
              <a:ea typeface="ＭＳ ゴシック"/>
              <a:cs typeface="+mn-cs"/>
            </a:rPr>
            <a:t>人件費や扶助費の増に伴い、財政調整基金の取崩しを行ったため、積立額が減少した。標準財政規模の</a:t>
          </a:r>
          <a:r>
            <a:rPr kumimoji="1" lang="en-US" altLang="ja-JP" sz="1400" b="0" i="0" u="none" strike="noStrike" kern="0" cap="none" spc="0" normalizeH="0" baseline="0" noProof="0">
              <a:ln>
                <a:noFill/>
              </a:ln>
              <a:solidFill>
                <a:sysClr val="windowText" lastClr="000000"/>
              </a:solidFill>
              <a:effectLst/>
              <a:uLnTx/>
              <a:uFillTx/>
              <a:latin typeface="ＭＳ ゴシック"/>
              <a:ea typeface="ＭＳ ゴシック"/>
              <a:cs typeface="+mn-cs"/>
            </a:rPr>
            <a:t>10</a:t>
          </a:r>
          <a:r>
            <a:rPr kumimoji="1" lang="ja-JP" altLang="en-US" sz="1400" b="0" i="0" u="none" strike="noStrike" kern="0" cap="none" spc="0" normalizeH="0" baseline="0" noProof="0">
              <a:ln>
                <a:noFill/>
              </a:ln>
              <a:solidFill>
                <a:sysClr val="windowText" lastClr="000000"/>
              </a:solidFill>
              <a:effectLst/>
              <a:uLnTx/>
              <a:uFillTx/>
              <a:latin typeface="ＭＳ ゴシック"/>
              <a:ea typeface="ＭＳ ゴシック"/>
              <a:cs typeface="+mn-cs"/>
            </a:rPr>
            <a:t>％程度を残高の目安としているため、財政調整基金の積増しや適正な残高の確保に努める。</a:t>
          </a:r>
          <a:endParaRPr kumimoji="1" lang="ja-JP" altLang="en-US" sz="1400">
            <a:solidFill>
              <a:sysClr val="windowText" lastClr="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1027430</xdr:colOff>
      <xdr:row>1</xdr:row>
      <xdr:rowOff>28575</xdr:rowOff>
    </xdr:from>
    <xdr:to>
      <xdr:col>12</xdr:col>
      <xdr:colOff>172085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796145" y="238125"/>
          <a:ext cx="22307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1037590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editAs="oneCell">
    <xdr:from>
      <xdr:col>1</xdr:col>
      <xdr:colOff>0</xdr:colOff>
      <xdr:row>3</xdr:row>
      <xdr:rowOff>28575</xdr:rowOff>
    </xdr:from>
    <xdr:to>
      <xdr:col>4</xdr:col>
      <xdr:colOff>915035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922020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397490" y="7247890"/>
          <a:ext cx="546544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全ての会計について赤字は生じていない。引き続き適正な管理・運営を行う</a:t>
          </a:r>
          <a:endParaRPr kumimoji="1" lang="ja-JP" altLang="en-US" sz="1400">
            <a:latin typeface="ＭＳ ゴシック"/>
            <a:ea typeface="ＭＳ ゴシック"/>
          </a:endParaRP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9" name="凡例9">
          <a:extLst>
            <a:ext uri="{FF2B5EF4-FFF2-40B4-BE49-F238E27FC236}">
              <a16:creationId xmlns:a16="http://schemas.microsoft.com/office/drawing/2014/main" id="{00000000-0008-0000-0900-000013000000}"/>
            </a:ext>
          </a:extLst>
        </xdr:cNvPr>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20" name="凡例10">
          <a:extLst>
            <a:ext uri="{FF2B5EF4-FFF2-40B4-BE49-F238E27FC236}">
              <a16:creationId xmlns:a16="http://schemas.microsoft.com/office/drawing/2014/main" id="{00000000-0008-0000-0900-000014000000}"/>
            </a:ext>
          </a:extLst>
        </xdr:cNvPr>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view="pageBreakPreview" zoomScaleSheetLayoutView="100"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14" t="s">
        <v>132</v>
      </c>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c r="CE1" s="314"/>
      <c r="CF1" s="314"/>
      <c r="CG1" s="314"/>
      <c r="CH1" s="314"/>
      <c r="CI1" s="314"/>
      <c r="CJ1" s="314"/>
      <c r="CK1" s="314"/>
      <c r="CL1" s="314"/>
      <c r="CM1" s="314"/>
      <c r="CN1" s="314"/>
      <c r="CO1" s="314"/>
      <c r="CP1" s="314"/>
      <c r="CQ1" s="314"/>
      <c r="CR1" s="314"/>
      <c r="CS1" s="314"/>
      <c r="CT1" s="314"/>
      <c r="CU1" s="314"/>
      <c r="CV1" s="314"/>
      <c r="CW1" s="314"/>
      <c r="CX1" s="314"/>
      <c r="CY1" s="314"/>
      <c r="CZ1" s="314"/>
      <c r="DA1" s="314"/>
      <c r="DB1" s="314"/>
      <c r="DC1" s="314"/>
      <c r="DD1" s="314"/>
      <c r="DE1" s="314"/>
      <c r="DF1" s="314"/>
      <c r="DG1" s="314"/>
      <c r="DH1" s="314"/>
      <c r="DI1" s="314"/>
      <c r="DJ1" s="2"/>
      <c r="DK1" s="2"/>
      <c r="DL1" s="2"/>
      <c r="DM1" s="2"/>
      <c r="DN1" s="2"/>
      <c r="DO1" s="2"/>
    </row>
    <row r="2" spans="1:119" ht="23.4" x14ac:dyDescent="0.2">
      <c r="B2" s="3" t="s">
        <v>133</v>
      </c>
      <c r="C2" s="3"/>
      <c r="D2" s="10"/>
    </row>
    <row r="3" spans="1:119" ht="18.75" customHeight="1" x14ac:dyDescent="0.2">
      <c r="A3" s="2"/>
      <c r="B3" s="458" t="s">
        <v>134</v>
      </c>
      <c r="C3" s="459"/>
      <c r="D3" s="459"/>
      <c r="E3" s="460"/>
      <c r="F3" s="460"/>
      <c r="G3" s="460"/>
      <c r="H3" s="460"/>
      <c r="I3" s="460"/>
      <c r="J3" s="460"/>
      <c r="K3" s="460"/>
      <c r="L3" s="460" t="s">
        <v>138</v>
      </c>
      <c r="M3" s="460"/>
      <c r="N3" s="460"/>
      <c r="O3" s="460"/>
      <c r="P3" s="460"/>
      <c r="Q3" s="460"/>
      <c r="R3" s="467"/>
      <c r="S3" s="467"/>
      <c r="T3" s="467"/>
      <c r="U3" s="467"/>
      <c r="V3" s="468"/>
      <c r="W3" s="318" t="s">
        <v>140</v>
      </c>
      <c r="X3" s="319"/>
      <c r="Y3" s="319"/>
      <c r="Z3" s="319"/>
      <c r="AA3" s="319"/>
      <c r="AB3" s="459"/>
      <c r="AC3" s="467" t="s">
        <v>141</v>
      </c>
      <c r="AD3" s="319"/>
      <c r="AE3" s="319"/>
      <c r="AF3" s="319"/>
      <c r="AG3" s="319"/>
      <c r="AH3" s="319"/>
      <c r="AI3" s="319"/>
      <c r="AJ3" s="319"/>
      <c r="AK3" s="319"/>
      <c r="AL3" s="320"/>
      <c r="AM3" s="318" t="s">
        <v>143</v>
      </c>
      <c r="AN3" s="319"/>
      <c r="AO3" s="319"/>
      <c r="AP3" s="319"/>
      <c r="AQ3" s="319"/>
      <c r="AR3" s="319"/>
      <c r="AS3" s="319"/>
      <c r="AT3" s="319"/>
      <c r="AU3" s="319"/>
      <c r="AV3" s="319"/>
      <c r="AW3" s="319"/>
      <c r="AX3" s="320"/>
      <c r="AY3" s="315" t="s">
        <v>5</v>
      </c>
      <c r="AZ3" s="316"/>
      <c r="BA3" s="316"/>
      <c r="BB3" s="316"/>
      <c r="BC3" s="316"/>
      <c r="BD3" s="316"/>
      <c r="BE3" s="316"/>
      <c r="BF3" s="316"/>
      <c r="BG3" s="316"/>
      <c r="BH3" s="316"/>
      <c r="BI3" s="316"/>
      <c r="BJ3" s="316"/>
      <c r="BK3" s="316"/>
      <c r="BL3" s="316"/>
      <c r="BM3" s="317"/>
      <c r="BN3" s="318" t="s">
        <v>147</v>
      </c>
      <c r="BO3" s="319"/>
      <c r="BP3" s="319"/>
      <c r="BQ3" s="319"/>
      <c r="BR3" s="319"/>
      <c r="BS3" s="319"/>
      <c r="BT3" s="319"/>
      <c r="BU3" s="320"/>
      <c r="BV3" s="318" t="s">
        <v>148</v>
      </c>
      <c r="BW3" s="319"/>
      <c r="BX3" s="319"/>
      <c r="BY3" s="319"/>
      <c r="BZ3" s="319"/>
      <c r="CA3" s="319"/>
      <c r="CB3" s="319"/>
      <c r="CC3" s="320"/>
      <c r="CD3" s="315" t="s">
        <v>5</v>
      </c>
      <c r="CE3" s="316"/>
      <c r="CF3" s="316"/>
      <c r="CG3" s="316"/>
      <c r="CH3" s="316"/>
      <c r="CI3" s="316"/>
      <c r="CJ3" s="316"/>
      <c r="CK3" s="316"/>
      <c r="CL3" s="316"/>
      <c r="CM3" s="316"/>
      <c r="CN3" s="316"/>
      <c r="CO3" s="316"/>
      <c r="CP3" s="316"/>
      <c r="CQ3" s="316"/>
      <c r="CR3" s="316"/>
      <c r="CS3" s="317"/>
      <c r="CT3" s="318" t="s">
        <v>149</v>
      </c>
      <c r="CU3" s="319"/>
      <c r="CV3" s="319"/>
      <c r="CW3" s="319"/>
      <c r="CX3" s="319"/>
      <c r="CY3" s="319"/>
      <c r="CZ3" s="319"/>
      <c r="DA3" s="320"/>
      <c r="DB3" s="318" t="s">
        <v>44</v>
      </c>
      <c r="DC3" s="319"/>
      <c r="DD3" s="319"/>
      <c r="DE3" s="319"/>
      <c r="DF3" s="319"/>
      <c r="DG3" s="319"/>
      <c r="DH3" s="319"/>
      <c r="DI3" s="320"/>
    </row>
    <row r="4" spans="1:119" ht="18.75" customHeight="1" x14ac:dyDescent="0.2">
      <c r="A4" s="2"/>
      <c r="B4" s="461"/>
      <c r="C4" s="462"/>
      <c r="D4" s="462"/>
      <c r="E4" s="463"/>
      <c r="F4" s="463"/>
      <c r="G4" s="463"/>
      <c r="H4" s="463"/>
      <c r="I4" s="463"/>
      <c r="J4" s="463"/>
      <c r="K4" s="463"/>
      <c r="L4" s="463"/>
      <c r="M4" s="463"/>
      <c r="N4" s="463"/>
      <c r="O4" s="463"/>
      <c r="P4" s="463"/>
      <c r="Q4" s="463"/>
      <c r="R4" s="469"/>
      <c r="S4" s="469"/>
      <c r="T4" s="469"/>
      <c r="U4" s="469"/>
      <c r="V4" s="470"/>
      <c r="W4" s="473"/>
      <c r="X4" s="452"/>
      <c r="Y4" s="452"/>
      <c r="Z4" s="452"/>
      <c r="AA4" s="452"/>
      <c r="AB4" s="462"/>
      <c r="AC4" s="469"/>
      <c r="AD4" s="452"/>
      <c r="AE4" s="452"/>
      <c r="AF4" s="452"/>
      <c r="AG4" s="452"/>
      <c r="AH4" s="452"/>
      <c r="AI4" s="452"/>
      <c r="AJ4" s="452"/>
      <c r="AK4" s="452"/>
      <c r="AL4" s="476"/>
      <c r="AM4" s="474"/>
      <c r="AN4" s="475"/>
      <c r="AO4" s="475"/>
      <c r="AP4" s="475"/>
      <c r="AQ4" s="475"/>
      <c r="AR4" s="475"/>
      <c r="AS4" s="475"/>
      <c r="AT4" s="475"/>
      <c r="AU4" s="475"/>
      <c r="AV4" s="475"/>
      <c r="AW4" s="475"/>
      <c r="AX4" s="477"/>
      <c r="AY4" s="321" t="s">
        <v>151</v>
      </c>
      <c r="AZ4" s="322"/>
      <c r="BA4" s="322"/>
      <c r="BB4" s="322"/>
      <c r="BC4" s="322"/>
      <c r="BD4" s="322"/>
      <c r="BE4" s="322"/>
      <c r="BF4" s="322"/>
      <c r="BG4" s="322"/>
      <c r="BH4" s="322"/>
      <c r="BI4" s="322"/>
      <c r="BJ4" s="322"/>
      <c r="BK4" s="322"/>
      <c r="BL4" s="322"/>
      <c r="BM4" s="323"/>
      <c r="BN4" s="324">
        <v>37364578</v>
      </c>
      <c r="BO4" s="325"/>
      <c r="BP4" s="325"/>
      <c r="BQ4" s="325"/>
      <c r="BR4" s="325"/>
      <c r="BS4" s="325"/>
      <c r="BT4" s="325"/>
      <c r="BU4" s="326"/>
      <c r="BV4" s="324">
        <v>35669299</v>
      </c>
      <c r="BW4" s="325"/>
      <c r="BX4" s="325"/>
      <c r="BY4" s="325"/>
      <c r="BZ4" s="325"/>
      <c r="CA4" s="325"/>
      <c r="CB4" s="325"/>
      <c r="CC4" s="326"/>
      <c r="CD4" s="327" t="s">
        <v>153</v>
      </c>
      <c r="CE4" s="328"/>
      <c r="CF4" s="328"/>
      <c r="CG4" s="328"/>
      <c r="CH4" s="328"/>
      <c r="CI4" s="328"/>
      <c r="CJ4" s="328"/>
      <c r="CK4" s="328"/>
      <c r="CL4" s="328"/>
      <c r="CM4" s="328"/>
      <c r="CN4" s="328"/>
      <c r="CO4" s="328"/>
      <c r="CP4" s="328"/>
      <c r="CQ4" s="328"/>
      <c r="CR4" s="328"/>
      <c r="CS4" s="329"/>
      <c r="CT4" s="330">
        <v>4.0999999999999996</v>
      </c>
      <c r="CU4" s="331"/>
      <c r="CV4" s="331"/>
      <c r="CW4" s="331"/>
      <c r="CX4" s="331"/>
      <c r="CY4" s="331"/>
      <c r="CZ4" s="331"/>
      <c r="DA4" s="332"/>
      <c r="DB4" s="330">
        <v>2.9</v>
      </c>
      <c r="DC4" s="331"/>
      <c r="DD4" s="331"/>
      <c r="DE4" s="331"/>
      <c r="DF4" s="331"/>
      <c r="DG4" s="331"/>
      <c r="DH4" s="331"/>
      <c r="DI4" s="332"/>
    </row>
    <row r="5" spans="1:119" ht="18.75" customHeight="1" x14ac:dyDescent="0.2">
      <c r="A5" s="2"/>
      <c r="B5" s="464"/>
      <c r="C5" s="465"/>
      <c r="D5" s="465"/>
      <c r="E5" s="466"/>
      <c r="F5" s="466"/>
      <c r="G5" s="466"/>
      <c r="H5" s="466"/>
      <c r="I5" s="466"/>
      <c r="J5" s="466"/>
      <c r="K5" s="466"/>
      <c r="L5" s="466"/>
      <c r="M5" s="466"/>
      <c r="N5" s="466"/>
      <c r="O5" s="466"/>
      <c r="P5" s="466"/>
      <c r="Q5" s="466"/>
      <c r="R5" s="471"/>
      <c r="S5" s="471"/>
      <c r="T5" s="471"/>
      <c r="U5" s="471"/>
      <c r="V5" s="472"/>
      <c r="W5" s="474"/>
      <c r="X5" s="475"/>
      <c r="Y5" s="475"/>
      <c r="Z5" s="475"/>
      <c r="AA5" s="475"/>
      <c r="AB5" s="465"/>
      <c r="AC5" s="471"/>
      <c r="AD5" s="475"/>
      <c r="AE5" s="475"/>
      <c r="AF5" s="475"/>
      <c r="AG5" s="475"/>
      <c r="AH5" s="475"/>
      <c r="AI5" s="475"/>
      <c r="AJ5" s="475"/>
      <c r="AK5" s="475"/>
      <c r="AL5" s="477"/>
      <c r="AM5" s="333" t="s">
        <v>154</v>
      </c>
      <c r="AN5" s="334"/>
      <c r="AO5" s="334"/>
      <c r="AP5" s="334"/>
      <c r="AQ5" s="334"/>
      <c r="AR5" s="334"/>
      <c r="AS5" s="334"/>
      <c r="AT5" s="335"/>
      <c r="AU5" s="336" t="s">
        <v>72</v>
      </c>
      <c r="AV5" s="337"/>
      <c r="AW5" s="337"/>
      <c r="AX5" s="337"/>
      <c r="AY5" s="338" t="s">
        <v>144</v>
      </c>
      <c r="AZ5" s="339"/>
      <c r="BA5" s="339"/>
      <c r="BB5" s="339"/>
      <c r="BC5" s="339"/>
      <c r="BD5" s="339"/>
      <c r="BE5" s="339"/>
      <c r="BF5" s="339"/>
      <c r="BG5" s="339"/>
      <c r="BH5" s="339"/>
      <c r="BI5" s="339"/>
      <c r="BJ5" s="339"/>
      <c r="BK5" s="339"/>
      <c r="BL5" s="339"/>
      <c r="BM5" s="340"/>
      <c r="BN5" s="341">
        <v>36530970</v>
      </c>
      <c r="BO5" s="342"/>
      <c r="BP5" s="342"/>
      <c r="BQ5" s="342"/>
      <c r="BR5" s="342"/>
      <c r="BS5" s="342"/>
      <c r="BT5" s="342"/>
      <c r="BU5" s="343"/>
      <c r="BV5" s="341">
        <v>35135027</v>
      </c>
      <c r="BW5" s="342"/>
      <c r="BX5" s="342"/>
      <c r="BY5" s="342"/>
      <c r="BZ5" s="342"/>
      <c r="CA5" s="342"/>
      <c r="CB5" s="342"/>
      <c r="CC5" s="343"/>
      <c r="CD5" s="344" t="s">
        <v>157</v>
      </c>
      <c r="CE5" s="345"/>
      <c r="CF5" s="345"/>
      <c r="CG5" s="345"/>
      <c r="CH5" s="345"/>
      <c r="CI5" s="345"/>
      <c r="CJ5" s="345"/>
      <c r="CK5" s="345"/>
      <c r="CL5" s="345"/>
      <c r="CM5" s="345"/>
      <c r="CN5" s="345"/>
      <c r="CO5" s="345"/>
      <c r="CP5" s="345"/>
      <c r="CQ5" s="345"/>
      <c r="CR5" s="345"/>
      <c r="CS5" s="346"/>
      <c r="CT5" s="347">
        <v>99.3</v>
      </c>
      <c r="CU5" s="348"/>
      <c r="CV5" s="348"/>
      <c r="CW5" s="348"/>
      <c r="CX5" s="348"/>
      <c r="CY5" s="348"/>
      <c r="CZ5" s="348"/>
      <c r="DA5" s="349"/>
      <c r="DB5" s="347">
        <v>98.8</v>
      </c>
      <c r="DC5" s="348"/>
      <c r="DD5" s="348"/>
      <c r="DE5" s="348"/>
      <c r="DF5" s="348"/>
      <c r="DG5" s="348"/>
      <c r="DH5" s="348"/>
      <c r="DI5" s="349"/>
    </row>
    <row r="6" spans="1:119" ht="18.75" customHeight="1" x14ac:dyDescent="0.2">
      <c r="A6" s="2"/>
      <c r="B6" s="478" t="s">
        <v>158</v>
      </c>
      <c r="C6" s="479"/>
      <c r="D6" s="479"/>
      <c r="E6" s="480"/>
      <c r="F6" s="480"/>
      <c r="G6" s="480"/>
      <c r="H6" s="480"/>
      <c r="I6" s="480"/>
      <c r="J6" s="480"/>
      <c r="K6" s="480"/>
      <c r="L6" s="480" t="s">
        <v>161</v>
      </c>
      <c r="M6" s="480"/>
      <c r="N6" s="480"/>
      <c r="O6" s="480"/>
      <c r="P6" s="480"/>
      <c r="Q6" s="480"/>
      <c r="R6" s="484"/>
      <c r="S6" s="484"/>
      <c r="T6" s="484"/>
      <c r="U6" s="484"/>
      <c r="V6" s="485"/>
      <c r="W6" s="488" t="s">
        <v>162</v>
      </c>
      <c r="X6" s="489"/>
      <c r="Y6" s="489"/>
      <c r="Z6" s="489"/>
      <c r="AA6" s="489"/>
      <c r="AB6" s="479"/>
      <c r="AC6" s="492" t="s">
        <v>163</v>
      </c>
      <c r="AD6" s="493"/>
      <c r="AE6" s="493"/>
      <c r="AF6" s="493"/>
      <c r="AG6" s="493"/>
      <c r="AH6" s="493"/>
      <c r="AI6" s="493"/>
      <c r="AJ6" s="493"/>
      <c r="AK6" s="493"/>
      <c r="AL6" s="494"/>
      <c r="AM6" s="333" t="s">
        <v>76</v>
      </c>
      <c r="AN6" s="334"/>
      <c r="AO6" s="334"/>
      <c r="AP6" s="334"/>
      <c r="AQ6" s="334"/>
      <c r="AR6" s="334"/>
      <c r="AS6" s="334"/>
      <c r="AT6" s="335"/>
      <c r="AU6" s="336" t="s">
        <v>72</v>
      </c>
      <c r="AV6" s="337"/>
      <c r="AW6" s="337"/>
      <c r="AX6" s="337"/>
      <c r="AY6" s="338" t="s">
        <v>166</v>
      </c>
      <c r="AZ6" s="339"/>
      <c r="BA6" s="339"/>
      <c r="BB6" s="339"/>
      <c r="BC6" s="339"/>
      <c r="BD6" s="339"/>
      <c r="BE6" s="339"/>
      <c r="BF6" s="339"/>
      <c r="BG6" s="339"/>
      <c r="BH6" s="339"/>
      <c r="BI6" s="339"/>
      <c r="BJ6" s="339"/>
      <c r="BK6" s="339"/>
      <c r="BL6" s="339"/>
      <c r="BM6" s="340"/>
      <c r="BN6" s="341">
        <v>833608</v>
      </c>
      <c r="BO6" s="342"/>
      <c r="BP6" s="342"/>
      <c r="BQ6" s="342"/>
      <c r="BR6" s="342"/>
      <c r="BS6" s="342"/>
      <c r="BT6" s="342"/>
      <c r="BU6" s="343"/>
      <c r="BV6" s="341">
        <v>534272</v>
      </c>
      <c r="BW6" s="342"/>
      <c r="BX6" s="342"/>
      <c r="BY6" s="342"/>
      <c r="BZ6" s="342"/>
      <c r="CA6" s="342"/>
      <c r="CB6" s="342"/>
      <c r="CC6" s="343"/>
      <c r="CD6" s="344" t="s">
        <v>167</v>
      </c>
      <c r="CE6" s="345"/>
      <c r="CF6" s="345"/>
      <c r="CG6" s="345"/>
      <c r="CH6" s="345"/>
      <c r="CI6" s="345"/>
      <c r="CJ6" s="345"/>
      <c r="CK6" s="345"/>
      <c r="CL6" s="345"/>
      <c r="CM6" s="345"/>
      <c r="CN6" s="345"/>
      <c r="CO6" s="345"/>
      <c r="CP6" s="345"/>
      <c r="CQ6" s="345"/>
      <c r="CR6" s="345"/>
      <c r="CS6" s="346"/>
      <c r="CT6" s="350">
        <v>99.7</v>
      </c>
      <c r="CU6" s="351"/>
      <c r="CV6" s="351"/>
      <c r="CW6" s="351"/>
      <c r="CX6" s="351"/>
      <c r="CY6" s="351"/>
      <c r="CZ6" s="351"/>
      <c r="DA6" s="352"/>
      <c r="DB6" s="350">
        <v>99.7</v>
      </c>
      <c r="DC6" s="351"/>
      <c r="DD6" s="351"/>
      <c r="DE6" s="351"/>
      <c r="DF6" s="351"/>
      <c r="DG6" s="351"/>
      <c r="DH6" s="351"/>
      <c r="DI6" s="352"/>
    </row>
    <row r="7" spans="1:119" ht="18.75" customHeight="1" x14ac:dyDescent="0.2">
      <c r="A7" s="2"/>
      <c r="B7" s="461"/>
      <c r="C7" s="462"/>
      <c r="D7" s="462"/>
      <c r="E7" s="463"/>
      <c r="F7" s="463"/>
      <c r="G7" s="463"/>
      <c r="H7" s="463"/>
      <c r="I7" s="463"/>
      <c r="J7" s="463"/>
      <c r="K7" s="463"/>
      <c r="L7" s="463"/>
      <c r="M7" s="463"/>
      <c r="N7" s="463"/>
      <c r="O7" s="463"/>
      <c r="P7" s="463"/>
      <c r="Q7" s="463"/>
      <c r="R7" s="469"/>
      <c r="S7" s="469"/>
      <c r="T7" s="469"/>
      <c r="U7" s="469"/>
      <c r="V7" s="470"/>
      <c r="W7" s="473"/>
      <c r="X7" s="452"/>
      <c r="Y7" s="452"/>
      <c r="Z7" s="452"/>
      <c r="AA7" s="452"/>
      <c r="AB7" s="462"/>
      <c r="AC7" s="495"/>
      <c r="AD7" s="451"/>
      <c r="AE7" s="451"/>
      <c r="AF7" s="451"/>
      <c r="AG7" s="451"/>
      <c r="AH7" s="451"/>
      <c r="AI7" s="451"/>
      <c r="AJ7" s="451"/>
      <c r="AK7" s="451"/>
      <c r="AL7" s="496"/>
      <c r="AM7" s="333" t="s">
        <v>131</v>
      </c>
      <c r="AN7" s="334"/>
      <c r="AO7" s="334"/>
      <c r="AP7" s="334"/>
      <c r="AQ7" s="334"/>
      <c r="AR7" s="334"/>
      <c r="AS7" s="334"/>
      <c r="AT7" s="335"/>
      <c r="AU7" s="336" t="s">
        <v>170</v>
      </c>
      <c r="AV7" s="337"/>
      <c r="AW7" s="337"/>
      <c r="AX7" s="337"/>
      <c r="AY7" s="338" t="s">
        <v>171</v>
      </c>
      <c r="AZ7" s="339"/>
      <c r="BA7" s="339"/>
      <c r="BB7" s="339"/>
      <c r="BC7" s="339"/>
      <c r="BD7" s="339"/>
      <c r="BE7" s="339"/>
      <c r="BF7" s="339"/>
      <c r="BG7" s="339"/>
      <c r="BH7" s="339"/>
      <c r="BI7" s="339"/>
      <c r="BJ7" s="339"/>
      <c r="BK7" s="339"/>
      <c r="BL7" s="339"/>
      <c r="BM7" s="340"/>
      <c r="BN7" s="341">
        <v>91798</v>
      </c>
      <c r="BO7" s="342"/>
      <c r="BP7" s="342"/>
      <c r="BQ7" s="342"/>
      <c r="BR7" s="342"/>
      <c r="BS7" s="342"/>
      <c r="BT7" s="342"/>
      <c r="BU7" s="343"/>
      <c r="BV7" s="341">
        <v>11296</v>
      </c>
      <c r="BW7" s="342"/>
      <c r="BX7" s="342"/>
      <c r="BY7" s="342"/>
      <c r="BZ7" s="342"/>
      <c r="CA7" s="342"/>
      <c r="CB7" s="342"/>
      <c r="CC7" s="343"/>
      <c r="CD7" s="344" t="s">
        <v>172</v>
      </c>
      <c r="CE7" s="345"/>
      <c r="CF7" s="345"/>
      <c r="CG7" s="345"/>
      <c r="CH7" s="345"/>
      <c r="CI7" s="345"/>
      <c r="CJ7" s="345"/>
      <c r="CK7" s="345"/>
      <c r="CL7" s="345"/>
      <c r="CM7" s="345"/>
      <c r="CN7" s="345"/>
      <c r="CO7" s="345"/>
      <c r="CP7" s="345"/>
      <c r="CQ7" s="345"/>
      <c r="CR7" s="345"/>
      <c r="CS7" s="346"/>
      <c r="CT7" s="341">
        <v>18244748</v>
      </c>
      <c r="CU7" s="342"/>
      <c r="CV7" s="342"/>
      <c r="CW7" s="342"/>
      <c r="CX7" s="342"/>
      <c r="CY7" s="342"/>
      <c r="CZ7" s="342"/>
      <c r="DA7" s="343"/>
      <c r="DB7" s="341">
        <v>17742839</v>
      </c>
      <c r="DC7" s="342"/>
      <c r="DD7" s="342"/>
      <c r="DE7" s="342"/>
      <c r="DF7" s="342"/>
      <c r="DG7" s="342"/>
      <c r="DH7" s="342"/>
      <c r="DI7" s="343"/>
    </row>
    <row r="8" spans="1:119" ht="18.75" customHeight="1" x14ac:dyDescent="0.2">
      <c r="A8" s="2"/>
      <c r="B8" s="481"/>
      <c r="C8" s="482"/>
      <c r="D8" s="482"/>
      <c r="E8" s="483"/>
      <c r="F8" s="483"/>
      <c r="G8" s="483"/>
      <c r="H8" s="483"/>
      <c r="I8" s="483"/>
      <c r="J8" s="483"/>
      <c r="K8" s="483"/>
      <c r="L8" s="483"/>
      <c r="M8" s="483"/>
      <c r="N8" s="483"/>
      <c r="O8" s="483"/>
      <c r="P8" s="483"/>
      <c r="Q8" s="483"/>
      <c r="R8" s="486"/>
      <c r="S8" s="486"/>
      <c r="T8" s="486"/>
      <c r="U8" s="486"/>
      <c r="V8" s="487"/>
      <c r="W8" s="490"/>
      <c r="X8" s="491"/>
      <c r="Y8" s="491"/>
      <c r="Z8" s="491"/>
      <c r="AA8" s="491"/>
      <c r="AB8" s="482"/>
      <c r="AC8" s="497"/>
      <c r="AD8" s="498"/>
      <c r="AE8" s="498"/>
      <c r="AF8" s="498"/>
      <c r="AG8" s="498"/>
      <c r="AH8" s="498"/>
      <c r="AI8" s="498"/>
      <c r="AJ8" s="498"/>
      <c r="AK8" s="498"/>
      <c r="AL8" s="499"/>
      <c r="AM8" s="333" t="s">
        <v>173</v>
      </c>
      <c r="AN8" s="334"/>
      <c r="AO8" s="334"/>
      <c r="AP8" s="334"/>
      <c r="AQ8" s="334"/>
      <c r="AR8" s="334"/>
      <c r="AS8" s="334"/>
      <c r="AT8" s="335"/>
      <c r="AU8" s="336" t="s">
        <v>72</v>
      </c>
      <c r="AV8" s="337"/>
      <c r="AW8" s="337"/>
      <c r="AX8" s="337"/>
      <c r="AY8" s="338" t="s">
        <v>176</v>
      </c>
      <c r="AZ8" s="339"/>
      <c r="BA8" s="339"/>
      <c r="BB8" s="339"/>
      <c r="BC8" s="339"/>
      <c r="BD8" s="339"/>
      <c r="BE8" s="339"/>
      <c r="BF8" s="339"/>
      <c r="BG8" s="339"/>
      <c r="BH8" s="339"/>
      <c r="BI8" s="339"/>
      <c r="BJ8" s="339"/>
      <c r="BK8" s="339"/>
      <c r="BL8" s="339"/>
      <c r="BM8" s="340"/>
      <c r="BN8" s="341">
        <v>741810</v>
      </c>
      <c r="BO8" s="342"/>
      <c r="BP8" s="342"/>
      <c r="BQ8" s="342"/>
      <c r="BR8" s="342"/>
      <c r="BS8" s="342"/>
      <c r="BT8" s="342"/>
      <c r="BU8" s="343"/>
      <c r="BV8" s="341">
        <v>522976</v>
      </c>
      <c r="BW8" s="342"/>
      <c r="BX8" s="342"/>
      <c r="BY8" s="342"/>
      <c r="BZ8" s="342"/>
      <c r="CA8" s="342"/>
      <c r="CB8" s="342"/>
      <c r="CC8" s="343"/>
      <c r="CD8" s="344" t="s">
        <v>177</v>
      </c>
      <c r="CE8" s="345"/>
      <c r="CF8" s="345"/>
      <c r="CG8" s="345"/>
      <c r="CH8" s="345"/>
      <c r="CI8" s="345"/>
      <c r="CJ8" s="345"/>
      <c r="CK8" s="345"/>
      <c r="CL8" s="345"/>
      <c r="CM8" s="345"/>
      <c r="CN8" s="345"/>
      <c r="CO8" s="345"/>
      <c r="CP8" s="345"/>
      <c r="CQ8" s="345"/>
      <c r="CR8" s="345"/>
      <c r="CS8" s="346"/>
      <c r="CT8" s="353">
        <v>0.69</v>
      </c>
      <c r="CU8" s="354"/>
      <c r="CV8" s="354"/>
      <c r="CW8" s="354"/>
      <c r="CX8" s="354"/>
      <c r="CY8" s="354"/>
      <c r="CZ8" s="354"/>
      <c r="DA8" s="355"/>
      <c r="DB8" s="353">
        <v>0.69</v>
      </c>
      <c r="DC8" s="354"/>
      <c r="DD8" s="354"/>
      <c r="DE8" s="354"/>
      <c r="DF8" s="354"/>
      <c r="DG8" s="354"/>
      <c r="DH8" s="354"/>
      <c r="DI8" s="355"/>
    </row>
    <row r="9" spans="1:119" ht="18.75" customHeight="1" x14ac:dyDescent="0.2">
      <c r="A9" s="2"/>
      <c r="B9" s="315" t="s">
        <v>17</v>
      </c>
      <c r="C9" s="316"/>
      <c r="D9" s="316"/>
      <c r="E9" s="316"/>
      <c r="F9" s="316"/>
      <c r="G9" s="316"/>
      <c r="H9" s="316"/>
      <c r="I9" s="316"/>
      <c r="J9" s="316"/>
      <c r="K9" s="413"/>
      <c r="L9" s="356" t="s">
        <v>14</v>
      </c>
      <c r="M9" s="357"/>
      <c r="N9" s="357"/>
      <c r="O9" s="357"/>
      <c r="P9" s="357"/>
      <c r="Q9" s="358"/>
      <c r="R9" s="359">
        <v>79292</v>
      </c>
      <c r="S9" s="360"/>
      <c r="T9" s="360"/>
      <c r="U9" s="360"/>
      <c r="V9" s="361"/>
      <c r="W9" s="318" t="s">
        <v>179</v>
      </c>
      <c r="X9" s="319"/>
      <c r="Y9" s="319"/>
      <c r="Z9" s="319"/>
      <c r="AA9" s="319"/>
      <c r="AB9" s="319"/>
      <c r="AC9" s="319"/>
      <c r="AD9" s="319"/>
      <c r="AE9" s="319"/>
      <c r="AF9" s="319"/>
      <c r="AG9" s="319"/>
      <c r="AH9" s="319"/>
      <c r="AI9" s="319"/>
      <c r="AJ9" s="319"/>
      <c r="AK9" s="319"/>
      <c r="AL9" s="320"/>
      <c r="AM9" s="333" t="s">
        <v>180</v>
      </c>
      <c r="AN9" s="334"/>
      <c r="AO9" s="334"/>
      <c r="AP9" s="334"/>
      <c r="AQ9" s="334"/>
      <c r="AR9" s="334"/>
      <c r="AS9" s="334"/>
      <c r="AT9" s="335"/>
      <c r="AU9" s="336" t="s">
        <v>72</v>
      </c>
      <c r="AV9" s="337"/>
      <c r="AW9" s="337"/>
      <c r="AX9" s="337"/>
      <c r="AY9" s="338" t="s">
        <v>73</v>
      </c>
      <c r="AZ9" s="339"/>
      <c r="BA9" s="339"/>
      <c r="BB9" s="339"/>
      <c r="BC9" s="339"/>
      <c r="BD9" s="339"/>
      <c r="BE9" s="339"/>
      <c r="BF9" s="339"/>
      <c r="BG9" s="339"/>
      <c r="BH9" s="339"/>
      <c r="BI9" s="339"/>
      <c r="BJ9" s="339"/>
      <c r="BK9" s="339"/>
      <c r="BL9" s="339"/>
      <c r="BM9" s="340"/>
      <c r="BN9" s="341">
        <v>218834</v>
      </c>
      <c r="BO9" s="342"/>
      <c r="BP9" s="342"/>
      <c r="BQ9" s="342"/>
      <c r="BR9" s="342"/>
      <c r="BS9" s="342"/>
      <c r="BT9" s="342"/>
      <c r="BU9" s="343"/>
      <c r="BV9" s="341">
        <v>-763714</v>
      </c>
      <c r="BW9" s="342"/>
      <c r="BX9" s="342"/>
      <c r="BY9" s="342"/>
      <c r="BZ9" s="342"/>
      <c r="CA9" s="342"/>
      <c r="CB9" s="342"/>
      <c r="CC9" s="343"/>
      <c r="CD9" s="344" t="s">
        <v>70</v>
      </c>
      <c r="CE9" s="345"/>
      <c r="CF9" s="345"/>
      <c r="CG9" s="345"/>
      <c r="CH9" s="345"/>
      <c r="CI9" s="345"/>
      <c r="CJ9" s="345"/>
      <c r="CK9" s="345"/>
      <c r="CL9" s="345"/>
      <c r="CM9" s="345"/>
      <c r="CN9" s="345"/>
      <c r="CO9" s="345"/>
      <c r="CP9" s="345"/>
      <c r="CQ9" s="345"/>
      <c r="CR9" s="345"/>
      <c r="CS9" s="346"/>
      <c r="CT9" s="347">
        <v>9.8000000000000007</v>
      </c>
      <c r="CU9" s="348"/>
      <c r="CV9" s="348"/>
      <c r="CW9" s="348"/>
      <c r="CX9" s="348"/>
      <c r="CY9" s="348"/>
      <c r="CZ9" s="348"/>
      <c r="DA9" s="349"/>
      <c r="DB9" s="347">
        <v>9.6999999999999993</v>
      </c>
      <c r="DC9" s="348"/>
      <c r="DD9" s="348"/>
      <c r="DE9" s="348"/>
      <c r="DF9" s="348"/>
      <c r="DG9" s="348"/>
      <c r="DH9" s="348"/>
      <c r="DI9" s="349"/>
    </row>
    <row r="10" spans="1:119" ht="18.75" customHeight="1" x14ac:dyDescent="0.2">
      <c r="A10" s="2"/>
      <c r="B10" s="315"/>
      <c r="C10" s="316"/>
      <c r="D10" s="316"/>
      <c r="E10" s="316"/>
      <c r="F10" s="316"/>
      <c r="G10" s="316"/>
      <c r="H10" s="316"/>
      <c r="I10" s="316"/>
      <c r="J10" s="316"/>
      <c r="K10" s="413"/>
      <c r="L10" s="362" t="s">
        <v>183</v>
      </c>
      <c r="M10" s="334"/>
      <c r="N10" s="334"/>
      <c r="O10" s="334"/>
      <c r="P10" s="334"/>
      <c r="Q10" s="335"/>
      <c r="R10" s="363">
        <v>80954</v>
      </c>
      <c r="S10" s="364"/>
      <c r="T10" s="364"/>
      <c r="U10" s="364"/>
      <c r="V10" s="365"/>
      <c r="W10" s="473"/>
      <c r="X10" s="452"/>
      <c r="Y10" s="452"/>
      <c r="Z10" s="452"/>
      <c r="AA10" s="452"/>
      <c r="AB10" s="452"/>
      <c r="AC10" s="452"/>
      <c r="AD10" s="452"/>
      <c r="AE10" s="452"/>
      <c r="AF10" s="452"/>
      <c r="AG10" s="452"/>
      <c r="AH10" s="452"/>
      <c r="AI10" s="452"/>
      <c r="AJ10" s="452"/>
      <c r="AK10" s="452"/>
      <c r="AL10" s="476"/>
      <c r="AM10" s="333" t="s">
        <v>185</v>
      </c>
      <c r="AN10" s="334"/>
      <c r="AO10" s="334"/>
      <c r="AP10" s="334"/>
      <c r="AQ10" s="334"/>
      <c r="AR10" s="334"/>
      <c r="AS10" s="334"/>
      <c r="AT10" s="335"/>
      <c r="AU10" s="336" t="s">
        <v>72</v>
      </c>
      <c r="AV10" s="337"/>
      <c r="AW10" s="337"/>
      <c r="AX10" s="337"/>
      <c r="AY10" s="338" t="s">
        <v>187</v>
      </c>
      <c r="AZ10" s="339"/>
      <c r="BA10" s="339"/>
      <c r="BB10" s="339"/>
      <c r="BC10" s="339"/>
      <c r="BD10" s="339"/>
      <c r="BE10" s="339"/>
      <c r="BF10" s="339"/>
      <c r="BG10" s="339"/>
      <c r="BH10" s="339"/>
      <c r="BI10" s="339"/>
      <c r="BJ10" s="339"/>
      <c r="BK10" s="339"/>
      <c r="BL10" s="339"/>
      <c r="BM10" s="340"/>
      <c r="BN10" s="341">
        <v>0</v>
      </c>
      <c r="BO10" s="342"/>
      <c r="BP10" s="342"/>
      <c r="BQ10" s="342"/>
      <c r="BR10" s="342"/>
      <c r="BS10" s="342"/>
      <c r="BT10" s="342"/>
      <c r="BU10" s="343"/>
      <c r="BV10" s="341">
        <v>134325</v>
      </c>
      <c r="BW10" s="342"/>
      <c r="BX10" s="342"/>
      <c r="BY10" s="342"/>
      <c r="BZ10" s="342"/>
      <c r="CA10" s="342"/>
      <c r="CB10" s="342"/>
      <c r="CC10" s="343"/>
      <c r="CD10" s="22" t="s">
        <v>189</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15"/>
      <c r="C11" s="316"/>
      <c r="D11" s="316"/>
      <c r="E11" s="316"/>
      <c r="F11" s="316"/>
      <c r="G11" s="316"/>
      <c r="H11" s="316"/>
      <c r="I11" s="316"/>
      <c r="J11" s="316"/>
      <c r="K11" s="413"/>
      <c r="L11" s="366" t="s">
        <v>192</v>
      </c>
      <c r="M11" s="367"/>
      <c r="N11" s="367"/>
      <c r="O11" s="367"/>
      <c r="P11" s="367"/>
      <c r="Q11" s="368"/>
      <c r="R11" s="369" t="s">
        <v>193</v>
      </c>
      <c r="S11" s="370"/>
      <c r="T11" s="370"/>
      <c r="U11" s="370"/>
      <c r="V11" s="371"/>
      <c r="W11" s="473"/>
      <c r="X11" s="452"/>
      <c r="Y11" s="452"/>
      <c r="Z11" s="452"/>
      <c r="AA11" s="452"/>
      <c r="AB11" s="452"/>
      <c r="AC11" s="452"/>
      <c r="AD11" s="452"/>
      <c r="AE11" s="452"/>
      <c r="AF11" s="452"/>
      <c r="AG11" s="452"/>
      <c r="AH11" s="452"/>
      <c r="AI11" s="452"/>
      <c r="AJ11" s="452"/>
      <c r="AK11" s="452"/>
      <c r="AL11" s="476"/>
      <c r="AM11" s="333" t="s">
        <v>195</v>
      </c>
      <c r="AN11" s="334"/>
      <c r="AO11" s="334"/>
      <c r="AP11" s="334"/>
      <c r="AQ11" s="334"/>
      <c r="AR11" s="334"/>
      <c r="AS11" s="334"/>
      <c r="AT11" s="335"/>
      <c r="AU11" s="336" t="s">
        <v>72</v>
      </c>
      <c r="AV11" s="337"/>
      <c r="AW11" s="337"/>
      <c r="AX11" s="337"/>
      <c r="AY11" s="338" t="s">
        <v>196</v>
      </c>
      <c r="AZ11" s="339"/>
      <c r="BA11" s="339"/>
      <c r="BB11" s="339"/>
      <c r="BC11" s="339"/>
      <c r="BD11" s="339"/>
      <c r="BE11" s="339"/>
      <c r="BF11" s="339"/>
      <c r="BG11" s="339"/>
      <c r="BH11" s="339"/>
      <c r="BI11" s="339"/>
      <c r="BJ11" s="339"/>
      <c r="BK11" s="339"/>
      <c r="BL11" s="339"/>
      <c r="BM11" s="340"/>
      <c r="BN11" s="341">
        <v>70068</v>
      </c>
      <c r="BO11" s="342"/>
      <c r="BP11" s="342"/>
      <c r="BQ11" s="342"/>
      <c r="BR11" s="342"/>
      <c r="BS11" s="342"/>
      <c r="BT11" s="342"/>
      <c r="BU11" s="343"/>
      <c r="BV11" s="341">
        <v>0</v>
      </c>
      <c r="BW11" s="342"/>
      <c r="BX11" s="342"/>
      <c r="BY11" s="342"/>
      <c r="BZ11" s="342"/>
      <c r="CA11" s="342"/>
      <c r="CB11" s="342"/>
      <c r="CC11" s="343"/>
      <c r="CD11" s="344" t="s">
        <v>142</v>
      </c>
      <c r="CE11" s="345"/>
      <c r="CF11" s="345"/>
      <c r="CG11" s="345"/>
      <c r="CH11" s="345"/>
      <c r="CI11" s="345"/>
      <c r="CJ11" s="345"/>
      <c r="CK11" s="345"/>
      <c r="CL11" s="345"/>
      <c r="CM11" s="345"/>
      <c r="CN11" s="345"/>
      <c r="CO11" s="345"/>
      <c r="CP11" s="345"/>
      <c r="CQ11" s="345"/>
      <c r="CR11" s="345"/>
      <c r="CS11" s="346"/>
      <c r="CT11" s="353" t="s">
        <v>199</v>
      </c>
      <c r="CU11" s="354"/>
      <c r="CV11" s="354"/>
      <c r="CW11" s="354"/>
      <c r="CX11" s="354"/>
      <c r="CY11" s="354"/>
      <c r="CZ11" s="354"/>
      <c r="DA11" s="355"/>
      <c r="DB11" s="353" t="s">
        <v>199</v>
      </c>
      <c r="DC11" s="354"/>
      <c r="DD11" s="354"/>
      <c r="DE11" s="354"/>
      <c r="DF11" s="354"/>
      <c r="DG11" s="354"/>
      <c r="DH11" s="354"/>
      <c r="DI11" s="355"/>
    </row>
    <row r="12" spans="1:119" ht="18.75" customHeight="1" x14ac:dyDescent="0.2">
      <c r="A12" s="2"/>
      <c r="B12" s="500" t="s">
        <v>201</v>
      </c>
      <c r="C12" s="501"/>
      <c r="D12" s="501"/>
      <c r="E12" s="501"/>
      <c r="F12" s="501"/>
      <c r="G12" s="501"/>
      <c r="H12" s="501"/>
      <c r="I12" s="501"/>
      <c r="J12" s="501"/>
      <c r="K12" s="502"/>
      <c r="L12" s="372" t="s">
        <v>202</v>
      </c>
      <c r="M12" s="373"/>
      <c r="N12" s="373"/>
      <c r="O12" s="373"/>
      <c r="P12" s="373"/>
      <c r="Q12" s="374"/>
      <c r="R12" s="375">
        <v>79244</v>
      </c>
      <c r="S12" s="376"/>
      <c r="T12" s="376"/>
      <c r="U12" s="376"/>
      <c r="V12" s="377"/>
      <c r="W12" s="378" t="s">
        <v>5</v>
      </c>
      <c r="X12" s="337"/>
      <c r="Y12" s="337"/>
      <c r="Z12" s="337"/>
      <c r="AA12" s="337"/>
      <c r="AB12" s="379"/>
      <c r="AC12" s="380" t="s">
        <v>113</v>
      </c>
      <c r="AD12" s="381"/>
      <c r="AE12" s="381"/>
      <c r="AF12" s="381"/>
      <c r="AG12" s="382"/>
      <c r="AH12" s="380" t="s">
        <v>204</v>
      </c>
      <c r="AI12" s="381"/>
      <c r="AJ12" s="381"/>
      <c r="AK12" s="381"/>
      <c r="AL12" s="383"/>
      <c r="AM12" s="333" t="s">
        <v>205</v>
      </c>
      <c r="AN12" s="334"/>
      <c r="AO12" s="334"/>
      <c r="AP12" s="334"/>
      <c r="AQ12" s="334"/>
      <c r="AR12" s="334"/>
      <c r="AS12" s="334"/>
      <c r="AT12" s="335"/>
      <c r="AU12" s="336" t="s">
        <v>72</v>
      </c>
      <c r="AV12" s="337"/>
      <c r="AW12" s="337"/>
      <c r="AX12" s="337"/>
      <c r="AY12" s="338" t="s">
        <v>208</v>
      </c>
      <c r="AZ12" s="339"/>
      <c r="BA12" s="339"/>
      <c r="BB12" s="339"/>
      <c r="BC12" s="339"/>
      <c r="BD12" s="339"/>
      <c r="BE12" s="339"/>
      <c r="BF12" s="339"/>
      <c r="BG12" s="339"/>
      <c r="BH12" s="339"/>
      <c r="BI12" s="339"/>
      <c r="BJ12" s="339"/>
      <c r="BK12" s="339"/>
      <c r="BL12" s="339"/>
      <c r="BM12" s="340"/>
      <c r="BN12" s="341">
        <v>400000</v>
      </c>
      <c r="BO12" s="342"/>
      <c r="BP12" s="342"/>
      <c r="BQ12" s="342"/>
      <c r="BR12" s="342"/>
      <c r="BS12" s="342"/>
      <c r="BT12" s="342"/>
      <c r="BU12" s="343"/>
      <c r="BV12" s="341">
        <v>0</v>
      </c>
      <c r="BW12" s="342"/>
      <c r="BX12" s="342"/>
      <c r="BY12" s="342"/>
      <c r="BZ12" s="342"/>
      <c r="CA12" s="342"/>
      <c r="CB12" s="342"/>
      <c r="CC12" s="343"/>
      <c r="CD12" s="344" t="s">
        <v>209</v>
      </c>
      <c r="CE12" s="345"/>
      <c r="CF12" s="345"/>
      <c r="CG12" s="345"/>
      <c r="CH12" s="345"/>
      <c r="CI12" s="345"/>
      <c r="CJ12" s="345"/>
      <c r="CK12" s="345"/>
      <c r="CL12" s="345"/>
      <c r="CM12" s="345"/>
      <c r="CN12" s="345"/>
      <c r="CO12" s="345"/>
      <c r="CP12" s="345"/>
      <c r="CQ12" s="345"/>
      <c r="CR12" s="345"/>
      <c r="CS12" s="346"/>
      <c r="CT12" s="353" t="s">
        <v>199</v>
      </c>
      <c r="CU12" s="354"/>
      <c r="CV12" s="354"/>
      <c r="CW12" s="354"/>
      <c r="CX12" s="354"/>
      <c r="CY12" s="354"/>
      <c r="CZ12" s="354"/>
      <c r="DA12" s="355"/>
      <c r="DB12" s="353" t="s">
        <v>199</v>
      </c>
      <c r="DC12" s="354"/>
      <c r="DD12" s="354"/>
      <c r="DE12" s="354"/>
      <c r="DF12" s="354"/>
      <c r="DG12" s="354"/>
      <c r="DH12" s="354"/>
      <c r="DI12" s="355"/>
    </row>
    <row r="13" spans="1:119" ht="18.75" customHeight="1" x14ac:dyDescent="0.2">
      <c r="A13" s="2"/>
      <c r="B13" s="503"/>
      <c r="C13" s="504"/>
      <c r="D13" s="504"/>
      <c r="E13" s="504"/>
      <c r="F13" s="504"/>
      <c r="G13" s="504"/>
      <c r="H13" s="504"/>
      <c r="I13" s="504"/>
      <c r="J13" s="504"/>
      <c r="K13" s="505"/>
      <c r="L13" s="14"/>
      <c r="M13" s="384" t="s">
        <v>211</v>
      </c>
      <c r="N13" s="385"/>
      <c r="O13" s="385"/>
      <c r="P13" s="385"/>
      <c r="Q13" s="386"/>
      <c r="R13" s="387">
        <v>77683</v>
      </c>
      <c r="S13" s="388"/>
      <c r="T13" s="388"/>
      <c r="U13" s="388"/>
      <c r="V13" s="389"/>
      <c r="W13" s="488" t="s">
        <v>212</v>
      </c>
      <c r="X13" s="489"/>
      <c r="Y13" s="489"/>
      <c r="Z13" s="489"/>
      <c r="AA13" s="489"/>
      <c r="AB13" s="479"/>
      <c r="AC13" s="363">
        <v>607</v>
      </c>
      <c r="AD13" s="364"/>
      <c r="AE13" s="364"/>
      <c r="AF13" s="364"/>
      <c r="AG13" s="390"/>
      <c r="AH13" s="363">
        <v>628</v>
      </c>
      <c r="AI13" s="364"/>
      <c r="AJ13" s="364"/>
      <c r="AK13" s="364"/>
      <c r="AL13" s="365"/>
      <c r="AM13" s="333" t="s">
        <v>214</v>
      </c>
      <c r="AN13" s="334"/>
      <c r="AO13" s="334"/>
      <c r="AP13" s="334"/>
      <c r="AQ13" s="334"/>
      <c r="AR13" s="334"/>
      <c r="AS13" s="334"/>
      <c r="AT13" s="335"/>
      <c r="AU13" s="336" t="s">
        <v>170</v>
      </c>
      <c r="AV13" s="337"/>
      <c r="AW13" s="337"/>
      <c r="AX13" s="337"/>
      <c r="AY13" s="338" t="s">
        <v>216</v>
      </c>
      <c r="AZ13" s="339"/>
      <c r="BA13" s="339"/>
      <c r="BB13" s="339"/>
      <c r="BC13" s="339"/>
      <c r="BD13" s="339"/>
      <c r="BE13" s="339"/>
      <c r="BF13" s="339"/>
      <c r="BG13" s="339"/>
      <c r="BH13" s="339"/>
      <c r="BI13" s="339"/>
      <c r="BJ13" s="339"/>
      <c r="BK13" s="339"/>
      <c r="BL13" s="339"/>
      <c r="BM13" s="340"/>
      <c r="BN13" s="341">
        <v>-111098</v>
      </c>
      <c r="BO13" s="342"/>
      <c r="BP13" s="342"/>
      <c r="BQ13" s="342"/>
      <c r="BR13" s="342"/>
      <c r="BS13" s="342"/>
      <c r="BT13" s="342"/>
      <c r="BU13" s="343"/>
      <c r="BV13" s="341">
        <v>-629389</v>
      </c>
      <c r="BW13" s="342"/>
      <c r="BX13" s="342"/>
      <c r="BY13" s="342"/>
      <c r="BZ13" s="342"/>
      <c r="CA13" s="342"/>
      <c r="CB13" s="342"/>
      <c r="CC13" s="343"/>
      <c r="CD13" s="344" t="s">
        <v>217</v>
      </c>
      <c r="CE13" s="345"/>
      <c r="CF13" s="345"/>
      <c r="CG13" s="345"/>
      <c r="CH13" s="345"/>
      <c r="CI13" s="345"/>
      <c r="CJ13" s="345"/>
      <c r="CK13" s="345"/>
      <c r="CL13" s="345"/>
      <c r="CM13" s="345"/>
      <c r="CN13" s="345"/>
      <c r="CO13" s="345"/>
      <c r="CP13" s="345"/>
      <c r="CQ13" s="345"/>
      <c r="CR13" s="345"/>
      <c r="CS13" s="346"/>
      <c r="CT13" s="347">
        <v>4.2</v>
      </c>
      <c r="CU13" s="348"/>
      <c r="CV13" s="348"/>
      <c r="CW13" s="348"/>
      <c r="CX13" s="348"/>
      <c r="CY13" s="348"/>
      <c r="CZ13" s="348"/>
      <c r="DA13" s="349"/>
      <c r="DB13" s="347">
        <v>4.4000000000000004</v>
      </c>
      <c r="DC13" s="348"/>
      <c r="DD13" s="348"/>
      <c r="DE13" s="348"/>
      <c r="DF13" s="348"/>
      <c r="DG13" s="348"/>
      <c r="DH13" s="348"/>
      <c r="DI13" s="349"/>
    </row>
    <row r="14" spans="1:119" ht="18.75" customHeight="1" x14ac:dyDescent="0.2">
      <c r="A14" s="2"/>
      <c r="B14" s="503"/>
      <c r="C14" s="504"/>
      <c r="D14" s="504"/>
      <c r="E14" s="504"/>
      <c r="F14" s="504"/>
      <c r="G14" s="504"/>
      <c r="H14" s="504"/>
      <c r="I14" s="504"/>
      <c r="J14" s="504"/>
      <c r="K14" s="505"/>
      <c r="L14" s="391" t="s">
        <v>219</v>
      </c>
      <c r="M14" s="392"/>
      <c r="N14" s="392"/>
      <c r="O14" s="392"/>
      <c r="P14" s="392"/>
      <c r="Q14" s="393"/>
      <c r="R14" s="387">
        <v>79513</v>
      </c>
      <c r="S14" s="388"/>
      <c r="T14" s="388"/>
      <c r="U14" s="388"/>
      <c r="V14" s="389"/>
      <c r="W14" s="474"/>
      <c r="X14" s="475"/>
      <c r="Y14" s="475"/>
      <c r="Z14" s="475"/>
      <c r="AA14" s="475"/>
      <c r="AB14" s="465"/>
      <c r="AC14" s="394">
        <v>1.8</v>
      </c>
      <c r="AD14" s="395"/>
      <c r="AE14" s="395"/>
      <c r="AF14" s="395"/>
      <c r="AG14" s="396"/>
      <c r="AH14" s="394">
        <v>2</v>
      </c>
      <c r="AI14" s="395"/>
      <c r="AJ14" s="395"/>
      <c r="AK14" s="395"/>
      <c r="AL14" s="397"/>
      <c r="AM14" s="333"/>
      <c r="AN14" s="334"/>
      <c r="AO14" s="334"/>
      <c r="AP14" s="334"/>
      <c r="AQ14" s="334"/>
      <c r="AR14" s="334"/>
      <c r="AS14" s="334"/>
      <c r="AT14" s="335"/>
      <c r="AU14" s="336"/>
      <c r="AV14" s="337"/>
      <c r="AW14" s="337"/>
      <c r="AX14" s="337"/>
      <c r="AY14" s="338"/>
      <c r="AZ14" s="339"/>
      <c r="BA14" s="339"/>
      <c r="BB14" s="339"/>
      <c r="BC14" s="339"/>
      <c r="BD14" s="339"/>
      <c r="BE14" s="339"/>
      <c r="BF14" s="339"/>
      <c r="BG14" s="339"/>
      <c r="BH14" s="339"/>
      <c r="BI14" s="339"/>
      <c r="BJ14" s="339"/>
      <c r="BK14" s="339"/>
      <c r="BL14" s="339"/>
      <c r="BM14" s="340"/>
      <c r="BN14" s="341"/>
      <c r="BO14" s="342"/>
      <c r="BP14" s="342"/>
      <c r="BQ14" s="342"/>
      <c r="BR14" s="342"/>
      <c r="BS14" s="342"/>
      <c r="BT14" s="342"/>
      <c r="BU14" s="343"/>
      <c r="BV14" s="341"/>
      <c r="BW14" s="342"/>
      <c r="BX14" s="342"/>
      <c r="BY14" s="342"/>
      <c r="BZ14" s="342"/>
      <c r="CA14" s="342"/>
      <c r="CB14" s="342"/>
      <c r="CC14" s="343"/>
      <c r="CD14" s="398" t="s">
        <v>222</v>
      </c>
      <c r="CE14" s="399"/>
      <c r="CF14" s="399"/>
      <c r="CG14" s="399"/>
      <c r="CH14" s="399"/>
      <c r="CI14" s="399"/>
      <c r="CJ14" s="399"/>
      <c r="CK14" s="399"/>
      <c r="CL14" s="399"/>
      <c r="CM14" s="399"/>
      <c r="CN14" s="399"/>
      <c r="CO14" s="399"/>
      <c r="CP14" s="399"/>
      <c r="CQ14" s="399"/>
      <c r="CR14" s="399"/>
      <c r="CS14" s="400"/>
      <c r="CT14" s="401">
        <v>13.5</v>
      </c>
      <c r="CU14" s="402"/>
      <c r="CV14" s="402"/>
      <c r="CW14" s="402"/>
      <c r="CX14" s="402"/>
      <c r="CY14" s="402"/>
      <c r="CZ14" s="402"/>
      <c r="DA14" s="403"/>
      <c r="DB14" s="401">
        <v>14.1</v>
      </c>
      <c r="DC14" s="402"/>
      <c r="DD14" s="402"/>
      <c r="DE14" s="402"/>
      <c r="DF14" s="402"/>
      <c r="DG14" s="402"/>
      <c r="DH14" s="402"/>
      <c r="DI14" s="403"/>
    </row>
    <row r="15" spans="1:119" ht="18.75" customHeight="1" x14ac:dyDescent="0.2">
      <c r="A15" s="2"/>
      <c r="B15" s="503"/>
      <c r="C15" s="504"/>
      <c r="D15" s="504"/>
      <c r="E15" s="504"/>
      <c r="F15" s="504"/>
      <c r="G15" s="504"/>
      <c r="H15" s="504"/>
      <c r="I15" s="504"/>
      <c r="J15" s="504"/>
      <c r="K15" s="505"/>
      <c r="L15" s="14"/>
      <c r="M15" s="384" t="s">
        <v>211</v>
      </c>
      <c r="N15" s="385"/>
      <c r="O15" s="385"/>
      <c r="P15" s="385"/>
      <c r="Q15" s="386"/>
      <c r="R15" s="387">
        <v>78166</v>
      </c>
      <c r="S15" s="388"/>
      <c r="T15" s="388"/>
      <c r="U15" s="388"/>
      <c r="V15" s="389"/>
      <c r="W15" s="488" t="s">
        <v>7</v>
      </c>
      <c r="X15" s="489"/>
      <c r="Y15" s="489"/>
      <c r="Z15" s="489"/>
      <c r="AA15" s="489"/>
      <c r="AB15" s="479"/>
      <c r="AC15" s="363">
        <v>8146</v>
      </c>
      <c r="AD15" s="364"/>
      <c r="AE15" s="364"/>
      <c r="AF15" s="364"/>
      <c r="AG15" s="390"/>
      <c r="AH15" s="363">
        <v>7906</v>
      </c>
      <c r="AI15" s="364"/>
      <c r="AJ15" s="364"/>
      <c r="AK15" s="364"/>
      <c r="AL15" s="365"/>
      <c r="AM15" s="333"/>
      <c r="AN15" s="334"/>
      <c r="AO15" s="334"/>
      <c r="AP15" s="334"/>
      <c r="AQ15" s="334"/>
      <c r="AR15" s="334"/>
      <c r="AS15" s="334"/>
      <c r="AT15" s="335"/>
      <c r="AU15" s="336"/>
      <c r="AV15" s="337"/>
      <c r="AW15" s="337"/>
      <c r="AX15" s="337"/>
      <c r="AY15" s="321" t="s">
        <v>225</v>
      </c>
      <c r="AZ15" s="322"/>
      <c r="BA15" s="322"/>
      <c r="BB15" s="322"/>
      <c r="BC15" s="322"/>
      <c r="BD15" s="322"/>
      <c r="BE15" s="322"/>
      <c r="BF15" s="322"/>
      <c r="BG15" s="322"/>
      <c r="BH15" s="322"/>
      <c r="BI15" s="322"/>
      <c r="BJ15" s="322"/>
      <c r="BK15" s="322"/>
      <c r="BL15" s="322"/>
      <c r="BM15" s="323"/>
      <c r="BN15" s="324">
        <v>10551479</v>
      </c>
      <c r="BO15" s="325"/>
      <c r="BP15" s="325"/>
      <c r="BQ15" s="325"/>
      <c r="BR15" s="325"/>
      <c r="BS15" s="325"/>
      <c r="BT15" s="325"/>
      <c r="BU15" s="326"/>
      <c r="BV15" s="324">
        <v>10365682</v>
      </c>
      <c r="BW15" s="325"/>
      <c r="BX15" s="325"/>
      <c r="BY15" s="325"/>
      <c r="BZ15" s="325"/>
      <c r="CA15" s="325"/>
      <c r="CB15" s="325"/>
      <c r="CC15" s="326"/>
      <c r="CD15" s="327" t="s">
        <v>210</v>
      </c>
      <c r="CE15" s="328"/>
      <c r="CF15" s="328"/>
      <c r="CG15" s="328"/>
      <c r="CH15" s="328"/>
      <c r="CI15" s="328"/>
      <c r="CJ15" s="328"/>
      <c r="CK15" s="328"/>
      <c r="CL15" s="328"/>
      <c r="CM15" s="328"/>
      <c r="CN15" s="328"/>
      <c r="CO15" s="328"/>
      <c r="CP15" s="328"/>
      <c r="CQ15" s="328"/>
      <c r="CR15" s="328"/>
      <c r="CS15" s="329"/>
      <c r="CT15" s="28"/>
      <c r="CU15" s="31"/>
      <c r="CV15" s="31"/>
      <c r="CW15" s="31"/>
      <c r="CX15" s="31"/>
      <c r="CY15" s="31"/>
      <c r="CZ15" s="31"/>
      <c r="DA15" s="34"/>
      <c r="DB15" s="28"/>
      <c r="DC15" s="31"/>
      <c r="DD15" s="31"/>
      <c r="DE15" s="31"/>
      <c r="DF15" s="31"/>
      <c r="DG15" s="31"/>
      <c r="DH15" s="31"/>
      <c r="DI15" s="34"/>
    </row>
    <row r="16" spans="1:119" ht="18.75" customHeight="1" x14ac:dyDescent="0.2">
      <c r="A16" s="2"/>
      <c r="B16" s="503"/>
      <c r="C16" s="504"/>
      <c r="D16" s="504"/>
      <c r="E16" s="504"/>
      <c r="F16" s="504"/>
      <c r="G16" s="504"/>
      <c r="H16" s="504"/>
      <c r="I16" s="504"/>
      <c r="J16" s="504"/>
      <c r="K16" s="505"/>
      <c r="L16" s="391" t="s">
        <v>227</v>
      </c>
      <c r="M16" s="404"/>
      <c r="N16" s="404"/>
      <c r="O16" s="404"/>
      <c r="P16" s="404"/>
      <c r="Q16" s="405"/>
      <c r="R16" s="406" t="s">
        <v>231</v>
      </c>
      <c r="S16" s="407"/>
      <c r="T16" s="407"/>
      <c r="U16" s="407"/>
      <c r="V16" s="408"/>
      <c r="W16" s="474"/>
      <c r="X16" s="475"/>
      <c r="Y16" s="475"/>
      <c r="Z16" s="475"/>
      <c r="AA16" s="475"/>
      <c r="AB16" s="465"/>
      <c r="AC16" s="394">
        <v>24</v>
      </c>
      <c r="AD16" s="395"/>
      <c r="AE16" s="395"/>
      <c r="AF16" s="395"/>
      <c r="AG16" s="396"/>
      <c r="AH16" s="394">
        <v>24.7</v>
      </c>
      <c r="AI16" s="395"/>
      <c r="AJ16" s="395"/>
      <c r="AK16" s="395"/>
      <c r="AL16" s="397"/>
      <c r="AM16" s="333"/>
      <c r="AN16" s="334"/>
      <c r="AO16" s="334"/>
      <c r="AP16" s="334"/>
      <c r="AQ16" s="334"/>
      <c r="AR16" s="334"/>
      <c r="AS16" s="334"/>
      <c r="AT16" s="335"/>
      <c r="AU16" s="336"/>
      <c r="AV16" s="337"/>
      <c r="AW16" s="337"/>
      <c r="AX16" s="337"/>
      <c r="AY16" s="338" t="s">
        <v>111</v>
      </c>
      <c r="AZ16" s="339"/>
      <c r="BA16" s="339"/>
      <c r="BB16" s="339"/>
      <c r="BC16" s="339"/>
      <c r="BD16" s="339"/>
      <c r="BE16" s="339"/>
      <c r="BF16" s="339"/>
      <c r="BG16" s="339"/>
      <c r="BH16" s="339"/>
      <c r="BI16" s="339"/>
      <c r="BJ16" s="339"/>
      <c r="BK16" s="339"/>
      <c r="BL16" s="339"/>
      <c r="BM16" s="340"/>
      <c r="BN16" s="341">
        <v>15363668</v>
      </c>
      <c r="BO16" s="342"/>
      <c r="BP16" s="342"/>
      <c r="BQ16" s="342"/>
      <c r="BR16" s="342"/>
      <c r="BS16" s="342"/>
      <c r="BT16" s="342"/>
      <c r="BU16" s="343"/>
      <c r="BV16" s="341">
        <v>14885791</v>
      </c>
      <c r="BW16" s="342"/>
      <c r="BX16" s="342"/>
      <c r="BY16" s="342"/>
      <c r="BZ16" s="342"/>
      <c r="CA16" s="342"/>
      <c r="CB16" s="342"/>
      <c r="CC16" s="343"/>
      <c r="CD16" s="21"/>
      <c r="CE16" s="509"/>
      <c r="CF16" s="509"/>
      <c r="CG16" s="509"/>
      <c r="CH16" s="509"/>
      <c r="CI16" s="509"/>
      <c r="CJ16" s="509"/>
      <c r="CK16" s="509"/>
      <c r="CL16" s="509"/>
      <c r="CM16" s="509"/>
      <c r="CN16" s="509"/>
      <c r="CO16" s="509"/>
      <c r="CP16" s="509"/>
      <c r="CQ16" s="509"/>
      <c r="CR16" s="509"/>
      <c r="CS16" s="510"/>
      <c r="CT16" s="347"/>
      <c r="CU16" s="348"/>
      <c r="CV16" s="348"/>
      <c r="CW16" s="348"/>
      <c r="CX16" s="348"/>
      <c r="CY16" s="348"/>
      <c r="CZ16" s="348"/>
      <c r="DA16" s="349"/>
      <c r="DB16" s="347"/>
      <c r="DC16" s="348"/>
      <c r="DD16" s="348"/>
      <c r="DE16" s="348"/>
      <c r="DF16" s="348"/>
      <c r="DG16" s="348"/>
      <c r="DH16" s="348"/>
      <c r="DI16" s="349"/>
    </row>
    <row r="17" spans="1:113" ht="18.75" customHeight="1" x14ac:dyDescent="0.2">
      <c r="A17" s="2"/>
      <c r="B17" s="506"/>
      <c r="C17" s="507"/>
      <c r="D17" s="507"/>
      <c r="E17" s="507"/>
      <c r="F17" s="507"/>
      <c r="G17" s="507"/>
      <c r="H17" s="507"/>
      <c r="I17" s="507"/>
      <c r="J17" s="507"/>
      <c r="K17" s="508"/>
      <c r="L17" s="15"/>
      <c r="M17" s="409" t="s">
        <v>106</v>
      </c>
      <c r="N17" s="410"/>
      <c r="O17" s="410"/>
      <c r="P17" s="410"/>
      <c r="Q17" s="411"/>
      <c r="R17" s="406" t="s">
        <v>223</v>
      </c>
      <c r="S17" s="407"/>
      <c r="T17" s="407"/>
      <c r="U17" s="407"/>
      <c r="V17" s="408"/>
      <c r="W17" s="488" t="s">
        <v>100</v>
      </c>
      <c r="X17" s="489"/>
      <c r="Y17" s="489"/>
      <c r="Z17" s="489"/>
      <c r="AA17" s="489"/>
      <c r="AB17" s="479"/>
      <c r="AC17" s="363">
        <v>25119</v>
      </c>
      <c r="AD17" s="364"/>
      <c r="AE17" s="364"/>
      <c r="AF17" s="364"/>
      <c r="AG17" s="390"/>
      <c r="AH17" s="363">
        <v>23449</v>
      </c>
      <c r="AI17" s="364"/>
      <c r="AJ17" s="364"/>
      <c r="AK17" s="364"/>
      <c r="AL17" s="365"/>
      <c r="AM17" s="333"/>
      <c r="AN17" s="334"/>
      <c r="AO17" s="334"/>
      <c r="AP17" s="334"/>
      <c r="AQ17" s="334"/>
      <c r="AR17" s="334"/>
      <c r="AS17" s="334"/>
      <c r="AT17" s="335"/>
      <c r="AU17" s="336"/>
      <c r="AV17" s="337"/>
      <c r="AW17" s="337"/>
      <c r="AX17" s="337"/>
      <c r="AY17" s="338" t="s">
        <v>232</v>
      </c>
      <c r="AZ17" s="339"/>
      <c r="BA17" s="339"/>
      <c r="BB17" s="339"/>
      <c r="BC17" s="339"/>
      <c r="BD17" s="339"/>
      <c r="BE17" s="339"/>
      <c r="BF17" s="339"/>
      <c r="BG17" s="339"/>
      <c r="BH17" s="339"/>
      <c r="BI17" s="339"/>
      <c r="BJ17" s="339"/>
      <c r="BK17" s="339"/>
      <c r="BL17" s="339"/>
      <c r="BM17" s="340"/>
      <c r="BN17" s="341">
        <v>13354104</v>
      </c>
      <c r="BO17" s="342"/>
      <c r="BP17" s="342"/>
      <c r="BQ17" s="342"/>
      <c r="BR17" s="342"/>
      <c r="BS17" s="342"/>
      <c r="BT17" s="342"/>
      <c r="BU17" s="343"/>
      <c r="BV17" s="341">
        <v>13103213</v>
      </c>
      <c r="BW17" s="342"/>
      <c r="BX17" s="342"/>
      <c r="BY17" s="342"/>
      <c r="BZ17" s="342"/>
      <c r="CA17" s="342"/>
      <c r="CB17" s="342"/>
      <c r="CC17" s="343"/>
      <c r="CD17" s="21"/>
      <c r="CE17" s="509"/>
      <c r="CF17" s="509"/>
      <c r="CG17" s="509"/>
      <c r="CH17" s="509"/>
      <c r="CI17" s="509"/>
      <c r="CJ17" s="509"/>
      <c r="CK17" s="509"/>
      <c r="CL17" s="509"/>
      <c r="CM17" s="509"/>
      <c r="CN17" s="509"/>
      <c r="CO17" s="509"/>
      <c r="CP17" s="509"/>
      <c r="CQ17" s="509"/>
      <c r="CR17" s="509"/>
      <c r="CS17" s="510"/>
      <c r="CT17" s="347"/>
      <c r="CU17" s="348"/>
      <c r="CV17" s="348"/>
      <c r="CW17" s="348"/>
      <c r="CX17" s="348"/>
      <c r="CY17" s="348"/>
      <c r="CZ17" s="348"/>
      <c r="DA17" s="349"/>
      <c r="DB17" s="347"/>
      <c r="DC17" s="348"/>
      <c r="DD17" s="348"/>
      <c r="DE17" s="348"/>
      <c r="DF17" s="348"/>
      <c r="DG17" s="348"/>
      <c r="DH17" s="348"/>
      <c r="DI17" s="349"/>
    </row>
    <row r="18" spans="1:113" ht="18.75" customHeight="1" x14ac:dyDescent="0.2">
      <c r="A18" s="2"/>
      <c r="B18" s="412" t="s">
        <v>233</v>
      </c>
      <c r="C18" s="413"/>
      <c r="D18" s="413"/>
      <c r="E18" s="414"/>
      <c r="F18" s="414"/>
      <c r="G18" s="414"/>
      <c r="H18" s="414"/>
      <c r="I18" s="414"/>
      <c r="J18" s="414"/>
      <c r="K18" s="414"/>
      <c r="L18" s="415">
        <v>73.47</v>
      </c>
      <c r="M18" s="415"/>
      <c r="N18" s="415"/>
      <c r="O18" s="415"/>
      <c r="P18" s="415"/>
      <c r="Q18" s="415"/>
      <c r="R18" s="416"/>
      <c r="S18" s="416"/>
      <c r="T18" s="416"/>
      <c r="U18" s="416"/>
      <c r="V18" s="417"/>
      <c r="W18" s="490"/>
      <c r="X18" s="491"/>
      <c r="Y18" s="491"/>
      <c r="Z18" s="491"/>
      <c r="AA18" s="491"/>
      <c r="AB18" s="482"/>
      <c r="AC18" s="418">
        <v>74.2</v>
      </c>
      <c r="AD18" s="419"/>
      <c r="AE18" s="419"/>
      <c r="AF18" s="419"/>
      <c r="AG18" s="420"/>
      <c r="AH18" s="418">
        <v>73.3</v>
      </c>
      <c r="AI18" s="419"/>
      <c r="AJ18" s="419"/>
      <c r="AK18" s="419"/>
      <c r="AL18" s="421"/>
      <c r="AM18" s="333"/>
      <c r="AN18" s="334"/>
      <c r="AO18" s="334"/>
      <c r="AP18" s="334"/>
      <c r="AQ18" s="334"/>
      <c r="AR18" s="334"/>
      <c r="AS18" s="334"/>
      <c r="AT18" s="335"/>
      <c r="AU18" s="336"/>
      <c r="AV18" s="337"/>
      <c r="AW18" s="337"/>
      <c r="AX18" s="337"/>
      <c r="AY18" s="338" t="s">
        <v>234</v>
      </c>
      <c r="AZ18" s="339"/>
      <c r="BA18" s="339"/>
      <c r="BB18" s="339"/>
      <c r="BC18" s="339"/>
      <c r="BD18" s="339"/>
      <c r="BE18" s="339"/>
      <c r="BF18" s="339"/>
      <c r="BG18" s="339"/>
      <c r="BH18" s="339"/>
      <c r="BI18" s="339"/>
      <c r="BJ18" s="339"/>
      <c r="BK18" s="339"/>
      <c r="BL18" s="339"/>
      <c r="BM18" s="340"/>
      <c r="BN18" s="341">
        <v>18697482</v>
      </c>
      <c r="BO18" s="342"/>
      <c r="BP18" s="342"/>
      <c r="BQ18" s="342"/>
      <c r="BR18" s="342"/>
      <c r="BS18" s="342"/>
      <c r="BT18" s="342"/>
      <c r="BU18" s="343"/>
      <c r="BV18" s="341">
        <v>18003254</v>
      </c>
      <c r="BW18" s="342"/>
      <c r="BX18" s="342"/>
      <c r="BY18" s="342"/>
      <c r="BZ18" s="342"/>
      <c r="CA18" s="342"/>
      <c r="CB18" s="342"/>
      <c r="CC18" s="343"/>
      <c r="CD18" s="21"/>
      <c r="CE18" s="509"/>
      <c r="CF18" s="509"/>
      <c r="CG18" s="509"/>
      <c r="CH18" s="509"/>
      <c r="CI18" s="509"/>
      <c r="CJ18" s="509"/>
      <c r="CK18" s="509"/>
      <c r="CL18" s="509"/>
      <c r="CM18" s="509"/>
      <c r="CN18" s="509"/>
      <c r="CO18" s="509"/>
      <c r="CP18" s="509"/>
      <c r="CQ18" s="509"/>
      <c r="CR18" s="509"/>
      <c r="CS18" s="510"/>
      <c r="CT18" s="347"/>
      <c r="CU18" s="348"/>
      <c r="CV18" s="348"/>
      <c r="CW18" s="348"/>
      <c r="CX18" s="348"/>
      <c r="CY18" s="348"/>
      <c r="CZ18" s="348"/>
      <c r="DA18" s="349"/>
      <c r="DB18" s="347"/>
      <c r="DC18" s="348"/>
      <c r="DD18" s="348"/>
      <c r="DE18" s="348"/>
      <c r="DF18" s="348"/>
      <c r="DG18" s="348"/>
      <c r="DH18" s="348"/>
      <c r="DI18" s="349"/>
    </row>
    <row r="19" spans="1:113" ht="18.75" customHeight="1" x14ac:dyDescent="0.2">
      <c r="A19" s="2"/>
      <c r="B19" s="412" t="s">
        <v>54</v>
      </c>
      <c r="C19" s="413"/>
      <c r="D19" s="413"/>
      <c r="E19" s="414"/>
      <c r="F19" s="414"/>
      <c r="G19" s="414"/>
      <c r="H19" s="414"/>
      <c r="I19" s="414"/>
      <c r="J19" s="414"/>
      <c r="K19" s="414"/>
      <c r="L19" s="422">
        <v>1079</v>
      </c>
      <c r="M19" s="422"/>
      <c r="N19" s="422"/>
      <c r="O19" s="422"/>
      <c r="P19" s="422"/>
      <c r="Q19" s="422"/>
      <c r="R19" s="423"/>
      <c r="S19" s="423"/>
      <c r="T19" s="423"/>
      <c r="U19" s="423"/>
      <c r="V19" s="424"/>
      <c r="W19" s="318"/>
      <c r="X19" s="319"/>
      <c r="Y19" s="319"/>
      <c r="Z19" s="319"/>
      <c r="AA19" s="319"/>
      <c r="AB19" s="319"/>
      <c r="AC19" s="425"/>
      <c r="AD19" s="425"/>
      <c r="AE19" s="425"/>
      <c r="AF19" s="425"/>
      <c r="AG19" s="425"/>
      <c r="AH19" s="425"/>
      <c r="AI19" s="425"/>
      <c r="AJ19" s="425"/>
      <c r="AK19" s="425"/>
      <c r="AL19" s="426"/>
      <c r="AM19" s="333"/>
      <c r="AN19" s="334"/>
      <c r="AO19" s="334"/>
      <c r="AP19" s="334"/>
      <c r="AQ19" s="334"/>
      <c r="AR19" s="334"/>
      <c r="AS19" s="334"/>
      <c r="AT19" s="335"/>
      <c r="AU19" s="336"/>
      <c r="AV19" s="337"/>
      <c r="AW19" s="337"/>
      <c r="AX19" s="337"/>
      <c r="AY19" s="338" t="s">
        <v>235</v>
      </c>
      <c r="AZ19" s="339"/>
      <c r="BA19" s="339"/>
      <c r="BB19" s="339"/>
      <c r="BC19" s="339"/>
      <c r="BD19" s="339"/>
      <c r="BE19" s="339"/>
      <c r="BF19" s="339"/>
      <c r="BG19" s="339"/>
      <c r="BH19" s="339"/>
      <c r="BI19" s="339"/>
      <c r="BJ19" s="339"/>
      <c r="BK19" s="339"/>
      <c r="BL19" s="339"/>
      <c r="BM19" s="340"/>
      <c r="BN19" s="341">
        <v>22569657</v>
      </c>
      <c r="BO19" s="342"/>
      <c r="BP19" s="342"/>
      <c r="BQ19" s="342"/>
      <c r="BR19" s="342"/>
      <c r="BS19" s="342"/>
      <c r="BT19" s="342"/>
      <c r="BU19" s="343"/>
      <c r="BV19" s="341">
        <v>22270877</v>
      </c>
      <c r="BW19" s="342"/>
      <c r="BX19" s="342"/>
      <c r="BY19" s="342"/>
      <c r="BZ19" s="342"/>
      <c r="CA19" s="342"/>
      <c r="CB19" s="342"/>
      <c r="CC19" s="343"/>
      <c r="CD19" s="21"/>
      <c r="CE19" s="509"/>
      <c r="CF19" s="509"/>
      <c r="CG19" s="509"/>
      <c r="CH19" s="509"/>
      <c r="CI19" s="509"/>
      <c r="CJ19" s="509"/>
      <c r="CK19" s="509"/>
      <c r="CL19" s="509"/>
      <c r="CM19" s="509"/>
      <c r="CN19" s="509"/>
      <c r="CO19" s="509"/>
      <c r="CP19" s="509"/>
      <c r="CQ19" s="509"/>
      <c r="CR19" s="509"/>
      <c r="CS19" s="510"/>
      <c r="CT19" s="347"/>
      <c r="CU19" s="348"/>
      <c r="CV19" s="348"/>
      <c r="CW19" s="348"/>
      <c r="CX19" s="348"/>
      <c r="CY19" s="348"/>
      <c r="CZ19" s="348"/>
      <c r="DA19" s="349"/>
      <c r="DB19" s="347"/>
      <c r="DC19" s="348"/>
      <c r="DD19" s="348"/>
      <c r="DE19" s="348"/>
      <c r="DF19" s="348"/>
      <c r="DG19" s="348"/>
      <c r="DH19" s="348"/>
      <c r="DI19" s="349"/>
    </row>
    <row r="20" spans="1:113" ht="18.75" customHeight="1" x14ac:dyDescent="0.2">
      <c r="A20" s="2"/>
      <c r="B20" s="412" t="s">
        <v>239</v>
      </c>
      <c r="C20" s="413"/>
      <c r="D20" s="413"/>
      <c r="E20" s="414"/>
      <c r="F20" s="414"/>
      <c r="G20" s="414"/>
      <c r="H20" s="414"/>
      <c r="I20" s="414"/>
      <c r="J20" s="414"/>
      <c r="K20" s="414"/>
      <c r="L20" s="422">
        <v>31887</v>
      </c>
      <c r="M20" s="422"/>
      <c r="N20" s="422"/>
      <c r="O20" s="422"/>
      <c r="P20" s="422"/>
      <c r="Q20" s="422"/>
      <c r="R20" s="423"/>
      <c r="S20" s="423"/>
      <c r="T20" s="423"/>
      <c r="U20" s="423"/>
      <c r="V20" s="424"/>
      <c r="W20" s="490"/>
      <c r="X20" s="491"/>
      <c r="Y20" s="491"/>
      <c r="Z20" s="491"/>
      <c r="AA20" s="491"/>
      <c r="AB20" s="491"/>
      <c r="AC20" s="427"/>
      <c r="AD20" s="427"/>
      <c r="AE20" s="427"/>
      <c r="AF20" s="427"/>
      <c r="AG20" s="427"/>
      <c r="AH20" s="427"/>
      <c r="AI20" s="427"/>
      <c r="AJ20" s="427"/>
      <c r="AK20" s="427"/>
      <c r="AL20" s="428"/>
      <c r="AM20" s="429"/>
      <c r="AN20" s="367"/>
      <c r="AO20" s="367"/>
      <c r="AP20" s="367"/>
      <c r="AQ20" s="367"/>
      <c r="AR20" s="367"/>
      <c r="AS20" s="367"/>
      <c r="AT20" s="368"/>
      <c r="AU20" s="430"/>
      <c r="AV20" s="431"/>
      <c r="AW20" s="431"/>
      <c r="AX20" s="432"/>
      <c r="AY20" s="338"/>
      <c r="AZ20" s="339"/>
      <c r="BA20" s="339"/>
      <c r="BB20" s="339"/>
      <c r="BC20" s="339"/>
      <c r="BD20" s="339"/>
      <c r="BE20" s="339"/>
      <c r="BF20" s="339"/>
      <c r="BG20" s="339"/>
      <c r="BH20" s="339"/>
      <c r="BI20" s="339"/>
      <c r="BJ20" s="339"/>
      <c r="BK20" s="339"/>
      <c r="BL20" s="339"/>
      <c r="BM20" s="340"/>
      <c r="BN20" s="341"/>
      <c r="BO20" s="342"/>
      <c r="BP20" s="342"/>
      <c r="BQ20" s="342"/>
      <c r="BR20" s="342"/>
      <c r="BS20" s="342"/>
      <c r="BT20" s="342"/>
      <c r="BU20" s="343"/>
      <c r="BV20" s="341"/>
      <c r="BW20" s="342"/>
      <c r="BX20" s="342"/>
      <c r="BY20" s="342"/>
      <c r="BZ20" s="342"/>
      <c r="CA20" s="342"/>
      <c r="CB20" s="342"/>
      <c r="CC20" s="343"/>
      <c r="CD20" s="21"/>
      <c r="CE20" s="509"/>
      <c r="CF20" s="509"/>
      <c r="CG20" s="509"/>
      <c r="CH20" s="509"/>
      <c r="CI20" s="509"/>
      <c r="CJ20" s="509"/>
      <c r="CK20" s="509"/>
      <c r="CL20" s="509"/>
      <c r="CM20" s="509"/>
      <c r="CN20" s="509"/>
      <c r="CO20" s="509"/>
      <c r="CP20" s="509"/>
      <c r="CQ20" s="509"/>
      <c r="CR20" s="509"/>
      <c r="CS20" s="510"/>
      <c r="CT20" s="347"/>
      <c r="CU20" s="348"/>
      <c r="CV20" s="348"/>
      <c r="CW20" s="348"/>
      <c r="CX20" s="348"/>
      <c r="CY20" s="348"/>
      <c r="CZ20" s="348"/>
      <c r="DA20" s="349"/>
      <c r="DB20" s="347"/>
      <c r="DC20" s="348"/>
      <c r="DD20" s="348"/>
      <c r="DE20" s="348"/>
      <c r="DF20" s="348"/>
      <c r="DG20" s="348"/>
      <c r="DH20" s="348"/>
      <c r="DI20" s="349"/>
    </row>
    <row r="21" spans="1:113" ht="18.75" customHeight="1" x14ac:dyDescent="0.2">
      <c r="A21" s="2"/>
      <c r="B21" s="433" t="s">
        <v>241</v>
      </c>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c r="AN21" s="434"/>
      <c r="AO21" s="434"/>
      <c r="AP21" s="434"/>
      <c r="AQ21" s="434"/>
      <c r="AR21" s="434"/>
      <c r="AS21" s="434"/>
      <c r="AT21" s="434"/>
      <c r="AU21" s="434"/>
      <c r="AV21" s="434"/>
      <c r="AW21" s="434"/>
      <c r="AX21" s="435"/>
      <c r="AY21" s="436"/>
      <c r="AZ21" s="437"/>
      <c r="BA21" s="437"/>
      <c r="BB21" s="437"/>
      <c r="BC21" s="437"/>
      <c r="BD21" s="437"/>
      <c r="BE21" s="437"/>
      <c r="BF21" s="437"/>
      <c r="BG21" s="437"/>
      <c r="BH21" s="437"/>
      <c r="BI21" s="437"/>
      <c r="BJ21" s="437"/>
      <c r="BK21" s="437"/>
      <c r="BL21" s="437"/>
      <c r="BM21" s="438"/>
      <c r="BN21" s="439"/>
      <c r="BO21" s="440"/>
      <c r="BP21" s="440"/>
      <c r="BQ21" s="440"/>
      <c r="BR21" s="440"/>
      <c r="BS21" s="440"/>
      <c r="BT21" s="440"/>
      <c r="BU21" s="441"/>
      <c r="BV21" s="439"/>
      <c r="BW21" s="440"/>
      <c r="BX21" s="440"/>
      <c r="BY21" s="440"/>
      <c r="BZ21" s="440"/>
      <c r="CA21" s="440"/>
      <c r="CB21" s="440"/>
      <c r="CC21" s="441"/>
      <c r="CD21" s="21"/>
      <c r="CE21" s="509"/>
      <c r="CF21" s="509"/>
      <c r="CG21" s="509"/>
      <c r="CH21" s="509"/>
      <c r="CI21" s="509"/>
      <c r="CJ21" s="509"/>
      <c r="CK21" s="509"/>
      <c r="CL21" s="509"/>
      <c r="CM21" s="509"/>
      <c r="CN21" s="509"/>
      <c r="CO21" s="509"/>
      <c r="CP21" s="509"/>
      <c r="CQ21" s="509"/>
      <c r="CR21" s="509"/>
      <c r="CS21" s="510"/>
      <c r="CT21" s="347"/>
      <c r="CU21" s="348"/>
      <c r="CV21" s="348"/>
      <c r="CW21" s="348"/>
      <c r="CX21" s="348"/>
      <c r="CY21" s="348"/>
      <c r="CZ21" s="348"/>
      <c r="DA21" s="349"/>
      <c r="DB21" s="347"/>
      <c r="DC21" s="348"/>
      <c r="DD21" s="348"/>
      <c r="DE21" s="348"/>
      <c r="DF21" s="348"/>
      <c r="DG21" s="348"/>
      <c r="DH21" s="348"/>
      <c r="DI21" s="349"/>
    </row>
    <row r="22" spans="1:113" ht="18.75" customHeight="1" x14ac:dyDescent="0.2">
      <c r="A22" s="2"/>
      <c r="B22" s="534" t="s">
        <v>242</v>
      </c>
      <c r="C22" s="535"/>
      <c r="D22" s="536"/>
      <c r="E22" s="484" t="s">
        <v>5</v>
      </c>
      <c r="F22" s="489"/>
      <c r="G22" s="489"/>
      <c r="H22" s="489"/>
      <c r="I22" s="489"/>
      <c r="J22" s="489"/>
      <c r="K22" s="479"/>
      <c r="L22" s="484" t="s">
        <v>244</v>
      </c>
      <c r="M22" s="489"/>
      <c r="N22" s="489"/>
      <c r="O22" s="489"/>
      <c r="P22" s="479"/>
      <c r="Q22" s="511" t="s">
        <v>246</v>
      </c>
      <c r="R22" s="512"/>
      <c r="S22" s="512"/>
      <c r="T22" s="512"/>
      <c r="U22" s="512"/>
      <c r="V22" s="513"/>
      <c r="W22" s="543" t="s">
        <v>55</v>
      </c>
      <c r="X22" s="535"/>
      <c r="Y22" s="536"/>
      <c r="Z22" s="484" t="s">
        <v>5</v>
      </c>
      <c r="AA22" s="489"/>
      <c r="AB22" s="489"/>
      <c r="AC22" s="489"/>
      <c r="AD22" s="489"/>
      <c r="AE22" s="489"/>
      <c r="AF22" s="489"/>
      <c r="AG22" s="479"/>
      <c r="AH22" s="517" t="s">
        <v>181</v>
      </c>
      <c r="AI22" s="489"/>
      <c r="AJ22" s="489"/>
      <c r="AK22" s="489"/>
      <c r="AL22" s="479"/>
      <c r="AM22" s="517" t="s">
        <v>247</v>
      </c>
      <c r="AN22" s="518"/>
      <c r="AO22" s="518"/>
      <c r="AP22" s="518"/>
      <c r="AQ22" s="518"/>
      <c r="AR22" s="519"/>
      <c r="AS22" s="511" t="s">
        <v>246</v>
      </c>
      <c r="AT22" s="512"/>
      <c r="AU22" s="512"/>
      <c r="AV22" s="512"/>
      <c r="AW22" s="512"/>
      <c r="AX22" s="523"/>
      <c r="AY22" s="321" t="s">
        <v>249</v>
      </c>
      <c r="AZ22" s="322"/>
      <c r="BA22" s="322"/>
      <c r="BB22" s="322"/>
      <c r="BC22" s="322"/>
      <c r="BD22" s="322"/>
      <c r="BE22" s="322"/>
      <c r="BF22" s="322"/>
      <c r="BG22" s="322"/>
      <c r="BH22" s="322"/>
      <c r="BI22" s="322"/>
      <c r="BJ22" s="322"/>
      <c r="BK22" s="322"/>
      <c r="BL22" s="322"/>
      <c r="BM22" s="323"/>
      <c r="BN22" s="324">
        <v>24007311</v>
      </c>
      <c r="BO22" s="325"/>
      <c r="BP22" s="325"/>
      <c r="BQ22" s="325"/>
      <c r="BR22" s="325"/>
      <c r="BS22" s="325"/>
      <c r="BT22" s="325"/>
      <c r="BU22" s="326"/>
      <c r="BV22" s="324">
        <v>24517804</v>
      </c>
      <c r="BW22" s="325"/>
      <c r="BX22" s="325"/>
      <c r="BY22" s="325"/>
      <c r="BZ22" s="325"/>
      <c r="CA22" s="325"/>
      <c r="CB22" s="325"/>
      <c r="CC22" s="326"/>
      <c r="CD22" s="21"/>
      <c r="CE22" s="509"/>
      <c r="CF22" s="509"/>
      <c r="CG22" s="509"/>
      <c r="CH22" s="509"/>
      <c r="CI22" s="509"/>
      <c r="CJ22" s="509"/>
      <c r="CK22" s="509"/>
      <c r="CL22" s="509"/>
      <c r="CM22" s="509"/>
      <c r="CN22" s="509"/>
      <c r="CO22" s="509"/>
      <c r="CP22" s="509"/>
      <c r="CQ22" s="509"/>
      <c r="CR22" s="509"/>
      <c r="CS22" s="510"/>
      <c r="CT22" s="347"/>
      <c r="CU22" s="348"/>
      <c r="CV22" s="348"/>
      <c r="CW22" s="348"/>
      <c r="CX22" s="348"/>
      <c r="CY22" s="348"/>
      <c r="CZ22" s="348"/>
      <c r="DA22" s="349"/>
      <c r="DB22" s="347"/>
      <c r="DC22" s="348"/>
      <c r="DD22" s="348"/>
      <c r="DE22" s="348"/>
      <c r="DF22" s="348"/>
      <c r="DG22" s="348"/>
      <c r="DH22" s="348"/>
      <c r="DI22" s="349"/>
    </row>
    <row r="23" spans="1:113" ht="18.75" customHeight="1" x14ac:dyDescent="0.2">
      <c r="A23" s="2"/>
      <c r="B23" s="537"/>
      <c r="C23" s="538"/>
      <c r="D23" s="539"/>
      <c r="E23" s="471"/>
      <c r="F23" s="475"/>
      <c r="G23" s="475"/>
      <c r="H23" s="475"/>
      <c r="I23" s="475"/>
      <c r="J23" s="475"/>
      <c r="K23" s="465"/>
      <c r="L23" s="471"/>
      <c r="M23" s="475"/>
      <c r="N23" s="475"/>
      <c r="O23" s="475"/>
      <c r="P23" s="465"/>
      <c r="Q23" s="514"/>
      <c r="R23" s="515"/>
      <c r="S23" s="515"/>
      <c r="T23" s="515"/>
      <c r="U23" s="515"/>
      <c r="V23" s="516"/>
      <c r="W23" s="544"/>
      <c r="X23" s="538"/>
      <c r="Y23" s="539"/>
      <c r="Z23" s="471"/>
      <c r="AA23" s="475"/>
      <c r="AB23" s="475"/>
      <c r="AC23" s="475"/>
      <c r="AD23" s="475"/>
      <c r="AE23" s="475"/>
      <c r="AF23" s="475"/>
      <c r="AG23" s="465"/>
      <c r="AH23" s="471"/>
      <c r="AI23" s="475"/>
      <c r="AJ23" s="475"/>
      <c r="AK23" s="475"/>
      <c r="AL23" s="465"/>
      <c r="AM23" s="520"/>
      <c r="AN23" s="521"/>
      <c r="AO23" s="521"/>
      <c r="AP23" s="521"/>
      <c r="AQ23" s="521"/>
      <c r="AR23" s="522"/>
      <c r="AS23" s="514"/>
      <c r="AT23" s="515"/>
      <c r="AU23" s="515"/>
      <c r="AV23" s="515"/>
      <c r="AW23" s="515"/>
      <c r="AX23" s="524"/>
      <c r="AY23" s="338" t="s">
        <v>251</v>
      </c>
      <c r="AZ23" s="339"/>
      <c r="BA23" s="339"/>
      <c r="BB23" s="339"/>
      <c r="BC23" s="339"/>
      <c r="BD23" s="339"/>
      <c r="BE23" s="339"/>
      <c r="BF23" s="339"/>
      <c r="BG23" s="339"/>
      <c r="BH23" s="339"/>
      <c r="BI23" s="339"/>
      <c r="BJ23" s="339"/>
      <c r="BK23" s="339"/>
      <c r="BL23" s="339"/>
      <c r="BM23" s="340"/>
      <c r="BN23" s="341">
        <v>15879952</v>
      </c>
      <c r="BO23" s="342"/>
      <c r="BP23" s="342"/>
      <c r="BQ23" s="342"/>
      <c r="BR23" s="342"/>
      <c r="BS23" s="342"/>
      <c r="BT23" s="342"/>
      <c r="BU23" s="343"/>
      <c r="BV23" s="341">
        <v>16993036</v>
      </c>
      <c r="BW23" s="342"/>
      <c r="BX23" s="342"/>
      <c r="BY23" s="342"/>
      <c r="BZ23" s="342"/>
      <c r="CA23" s="342"/>
      <c r="CB23" s="342"/>
      <c r="CC23" s="343"/>
      <c r="CD23" s="21"/>
      <c r="CE23" s="509"/>
      <c r="CF23" s="509"/>
      <c r="CG23" s="509"/>
      <c r="CH23" s="509"/>
      <c r="CI23" s="509"/>
      <c r="CJ23" s="509"/>
      <c r="CK23" s="509"/>
      <c r="CL23" s="509"/>
      <c r="CM23" s="509"/>
      <c r="CN23" s="509"/>
      <c r="CO23" s="509"/>
      <c r="CP23" s="509"/>
      <c r="CQ23" s="509"/>
      <c r="CR23" s="509"/>
      <c r="CS23" s="510"/>
      <c r="CT23" s="347"/>
      <c r="CU23" s="348"/>
      <c r="CV23" s="348"/>
      <c r="CW23" s="348"/>
      <c r="CX23" s="348"/>
      <c r="CY23" s="348"/>
      <c r="CZ23" s="348"/>
      <c r="DA23" s="349"/>
      <c r="DB23" s="347"/>
      <c r="DC23" s="348"/>
      <c r="DD23" s="348"/>
      <c r="DE23" s="348"/>
      <c r="DF23" s="348"/>
      <c r="DG23" s="348"/>
      <c r="DH23" s="348"/>
      <c r="DI23" s="349"/>
    </row>
    <row r="24" spans="1:113" ht="18.75" customHeight="1" x14ac:dyDescent="0.2">
      <c r="A24" s="2"/>
      <c r="B24" s="537"/>
      <c r="C24" s="538"/>
      <c r="D24" s="539"/>
      <c r="E24" s="362" t="s">
        <v>253</v>
      </c>
      <c r="F24" s="334"/>
      <c r="G24" s="334"/>
      <c r="H24" s="334"/>
      <c r="I24" s="334"/>
      <c r="J24" s="334"/>
      <c r="K24" s="335"/>
      <c r="L24" s="363">
        <v>1</v>
      </c>
      <c r="M24" s="364"/>
      <c r="N24" s="364"/>
      <c r="O24" s="364"/>
      <c r="P24" s="390"/>
      <c r="Q24" s="363">
        <v>8600</v>
      </c>
      <c r="R24" s="364"/>
      <c r="S24" s="364"/>
      <c r="T24" s="364"/>
      <c r="U24" s="364"/>
      <c r="V24" s="390"/>
      <c r="W24" s="544"/>
      <c r="X24" s="538"/>
      <c r="Y24" s="539"/>
      <c r="Z24" s="362" t="s">
        <v>254</v>
      </c>
      <c r="AA24" s="334"/>
      <c r="AB24" s="334"/>
      <c r="AC24" s="334"/>
      <c r="AD24" s="334"/>
      <c r="AE24" s="334"/>
      <c r="AF24" s="334"/>
      <c r="AG24" s="335"/>
      <c r="AH24" s="363">
        <v>459</v>
      </c>
      <c r="AI24" s="364"/>
      <c r="AJ24" s="364"/>
      <c r="AK24" s="364"/>
      <c r="AL24" s="390"/>
      <c r="AM24" s="363">
        <v>1402704</v>
      </c>
      <c r="AN24" s="364"/>
      <c r="AO24" s="364"/>
      <c r="AP24" s="364"/>
      <c r="AQ24" s="364"/>
      <c r="AR24" s="390"/>
      <c r="AS24" s="363">
        <v>3056</v>
      </c>
      <c r="AT24" s="364"/>
      <c r="AU24" s="364"/>
      <c r="AV24" s="364"/>
      <c r="AW24" s="364"/>
      <c r="AX24" s="365"/>
      <c r="AY24" s="436" t="s">
        <v>256</v>
      </c>
      <c r="AZ24" s="437"/>
      <c r="BA24" s="437"/>
      <c r="BB24" s="437"/>
      <c r="BC24" s="437"/>
      <c r="BD24" s="437"/>
      <c r="BE24" s="437"/>
      <c r="BF24" s="437"/>
      <c r="BG24" s="437"/>
      <c r="BH24" s="437"/>
      <c r="BI24" s="437"/>
      <c r="BJ24" s="437"/>
      <c r="BK24" s="437"/>
      <c r="BL24" s="437"/>
      <c r="BM24" s="438"/>
      <c r="BN24" s="341">
        <v>11974308</v>
      </c>
      <c r="BO24" s="342"/>
      <c r="BP24" s="342"/>
      <c r="BQ24" s="342"/>
      <c r="BR24" s="342"/>
      <c r="BS24" s="342"/>
      <c r="BT24" s="342"/>
      <c r="BU24" s="343"/>
      <c r="BV24" s="341">
        <v>11428598</v>
      </c>
      <c r="BW24" s="342"/>
      <c r="BX24" s="342"/>
      <c r="BY24" s="342"/>
      <c r="BZ24" s="342"/>
      <c r="CA24" s="342"/>
      <c r="CB24" s="342"/>
      <c r="CC24" s="343"/>
      <c r="CD24" s="21"/>
      <c r="CE24" s="509"/>
      <c r="CF24" s="509"/>
      <c r="CG24" s="509"/>
      <c r="CH24" s="509"/>
      <c r="CI24" s="509"/>
      <c r="CJ24" s="509"/>
      <c r="CK24" s="509"/>
      <c r="CL24" s="509"/>
      <c r="CM24" s="509"/>
      <c r="CN24" s="509"/>
      <c r="CO24" s="509"/>
      <c r="CP24" s="509"/>
      <c r="CQ24" s="509"/>
      <c r="CR24" s="509"/>
      <c r="CS24" s="510"/>
      <c r="CT24" s="347"/>
      <c r="CU24" s="348"/>
      <c r="CV24" s="348"/>
      <c r="CW24" s="348"/>
      <c r="CX24" s="348"/>
      <c r="CY24" s="348"/>
      <c r="CZ24" s="348"/>
      <c r="DA24" s="349"/>
      <c r="DB24" s="347"/>
      <c r="DC24" s="348"/>
      <c r="DD24" s="348"/>
      <c r="DE24" s="348"/>
      <c r="DF24" s="348"/>
      <c r="DG24" s="348"/>
      <c r="DH24" s="348"/>
      <c r="DI24" s="349"/>
    </row>
    <row r="25" spans="1:113" ht="18.75" customHeight="1" x14ac:dyDescent="0.2">
      <c r="A25" s="2"/>
      <c r="B25" s="537"/>
      <c r="C25" s="538"/>
      <c r="D25" s="539"/>
      <c r="E25" s="362" t="s">
        <v>259</v>
      </c>
      <c r="F25" s="334"/>
      <c r="G25" s="334"/>
      <c r="H25" s="334"/>
      <c r="I25" s="334"/>
      <c r="J25" s="334"/>
      <c r="K25" s="335"/>
      <c r="L25" s="363">
        <v>1</v>
      </c>
      <c r="M25" s="364"/>
      <c r="N25" s="364"/>
      <c r="O25" s="364"/>
      <c r="P25" s="390"/>
      <c r="Q25" s="363">
        <v>7400</v>
      </c>
      <c r="R25" s="364"/>
      <c r="S25" s="364"/>
      <c r="T25" s="364"/>
      <c r="U25" s="364"/>
      <c r="V25" s="390"/>
      <c r="W25" s="544"/>
      <c r="X25" s="538"/>
      <c r="Y25" s="539"/>
      <c r="Z25" s="362" t="s">
        <v>260</v>
      </c>
      <c r="AA25" s="334"/>
      <c r="AB25" s="334"/>
      <c r="AC25" s="334"/>
      <c r="AD25" s="334"/>
      <c r="AE25" s="334"/>
      <c r="AF25" s="334"/>
      <c r="AG25" s="335"/>
      <c r="AH25" s="363" t="s">
        <v>199</v>
      </c>
      <c r="AI25" s="364"/>
      <c r="AJ25" s="364"/>
      <c r="AK25" s="364"/>
      <c r="AL25" s="390"/>
      <c r="AM25" s="363" t="s">
        <v>199</v>
      </c>
      <c r="AN25" s="364"/>
      <c r="AO25" s="364"/>
      <c r="AP25" s="364"/>
      <c r="AQ25" s="364"/>
      <c r="AR25" s="390"/>
      <c r="AS25" s="363" t="s">
        <v>199</v>
      </c>
      <c r="AT25" s="364"/>
      <c r="AU25" s="364"/>
      <c r="AV25" s="364"/>
      <c r="AW25" s="364"/>
      <c r="AX25" s="365"/>
      <c r="AY25" s="321" t="s">
        <v>34</v>
      </c>
      <c r="AZ25" s="322"/>
      <c r="BA25" s="322"/>
      <c r="BB25" s="322"/>
      <c r="BC25" s="322"/>
      <c r="BD25" s="322"/>
      <c r="BE25" s="322"/>
      <c r="BF25" s="322"/>
      <c r="BG25" s="322"/>
      <c r="BH25" s="322"/>
      <c r="BI25" s="322"/>
      <c r="BJ25" s="322"/>
      <c r="BK25" s="322"/>
      <c r="BL25" s="322"/>
      <c r="BM25" s="323"/>
      <c r="BN25" s="324">
        <v>3356566</v>
      </c>
      <c r="BO25" s="325"/>
      <c r="BP25" s="325"/>
      <c r="BQ25" s="325"/>
      <c r="BR25" s="325"/>
      <c r="BS25" s="325"/>
      <c r="BT25" s="325"/>
      <c r="BU25" s="326"/>
      <c r="BV25" s="324">
        <v>3355154</v>
      </c>
      <c r="BW25" s="325"/>
      <c r="BX25" s="325"/>
      <c r="BY25" s="325"/>
      <c r="BZ25" s="325"/>
      <c r="CA25" s="325"/>
      <c r="CB25" s="325"/>
      <c r="CC25" s="326"/>
      <c r="CD25" s="21"/>
      <c r="CE25" s="509"/>
      <c r="CF25" s="509"/>
      <c r="CG25" s="509"/>
      <c r="CH25" s="509"/>
      <c r="CI25" s="509"/>
      <c r="CJ25" s="509"/>
      <c r="CK25" s="509"/>
      <c r="CL25" s="509"/>
      <c r="CM25" s="509"/>
      <c r="CN25" s="509"/>
      <c r="CO25" s="509"/>
      <c r="CP25" s="509"/>
      <c r="CQ25" s="509"/>
      <c r="CR25" s="509"/>
      <c r="CS25" s="510"/>
      <c r="CT25" s="347"/>
      <c r="CU25" s="348"/>
      <c r="CV25" s="348"/>
      <c r="CW25" s="348"/>
      <c r="CX25" s="348"/>
      <c r="CY25" s="348"/>
      <c r="CZ25" s="348"/>
      <c r="DA25" s="349"/>
      <c r="DB25" s="347"/>
      <c r="DC25" s="348"/>
      <c r="DD25" s="348"/>
      <c r="DE25" s="348"/>
      <c r="DF25" s="348"/>
      <c r="DG25" s="348"/>
      <c r="DH25" s="348"/>
      <c r="DI25" s="349"/>
    </row>
    <row r="26" spans="1:113" ht="18.75" customHeight="1" x14ac:dyDescent="0.2">
      <c r="A26" s="2"/>
      <c r="B26" s="537"/>
      <c r="C26" s="538"/>
      <c r="D26" s="539"/>
      <c r="E26" s="362" t="s">
        <v>261</v>
      </c>
      <c r="F26" s="334"/>
      <c r="G26" s="334"/>
      <c r="H26" s="334"/>
      <c r="I26" s="334"/>
      <c r="J26" s="334"/>
      <c r="K26" s="335"/>
      <c r="L26" s="363">
        <v>1</v>
      </c>
      <c r="M26" s="364"/>
      <c r="N26" s="364"/>
      <c r="O26" s="364"/>
      <c r="P26" s="390"/>
      <c r="Q26" s="363">
        <v>6950</v>
      </c>
      <c r="R26" s="364"/>
      <c r="S26" s="364"/>
      <c r="T26" s="364"/>
      <c r="U26" s="364"/>
      <c r="V26" s="390"/>
      <c r="W26" s="544"/>
      <c r="X26" s="538"/>
      <c r="Y26" s="539"/>
      <c r="Z26" s="362" t="s">
        <v>262</v>
      </c>
      <c r="AA26" s="442"/>
      <c r="AB26" s="442"/>
      <c r="AC26" s="442"/>
      <c r="AD26" s="442"/>
      <c r="AE26" s="442"/>
      <c r="AF26" s="442"/>
      <c r="AG26" s="443"/>
      <c r="AH26" s="363">
        <v>7</v>
      </c>
      <c r="AI26" s="364"/>
      <c r="AJ26" s="364"/>
      <c r="AK26" s="364"/>
      <c r="AL26" s="390"/>
      <c r="AM26" s="363">
        <v>20615</v>
      </c>
      <c r="AN26" s="364"/>
      <c r="AO26" s="364"/>
      <c r="AP26" s="364"/>
      <c r="AQ26" s="364"/>
      <c r="AR26" s="390"/>
      <c r="AS26" s="363">
        <v>2945</v>
      </c>
      <c r="AT26" s="364"/>
      <c r="AU26" s="364"/>
      <c r="AV26" s="364"/>
      <c r="AW26" s="364"/>
      <c r="AX26" s="365"/>
      <c r="AY26" s="344" t="s">
        <v>263</v>
      </c>
      <c r="AZ26" s="345"/>
      <c r="BA26" s="345"/>
      <c r="BB26" s="345"/>
      <c r="BC26" s="345"/>
      <c r="BD26" s="345"/>
      <c r="BE26" s="345"/>
      <c r="BF26" s="345"/>
      <c r="BG26" s="345"/>
      <c r="BH26" s="345"/>
      <c r="BI26" s="345"/>
      <c r="BJ26" s="345"/>
      <c r="BK26" s="345"/>
      <c r="BL26" s="345"/>
      <c r="BM26" s="346"/>
      <c r="BN26" s="341">
        <v>20000</v>
      </c>
      <c r="BO26" s="342"/>
      <c r="BP26" s="342"/>
      <c r="BQ26" s="342"/>
      <c r="BR26" s="342"/>
      <c r="BS26" s="342"/>
      <c r="BT26" s="342"/>
      <c r="BU26" s="343"/>
      <c r="BV26" s="341">
        <v>20000</v>
      </c>
      <c r="BW26" s="342"/>
      <c r="BX26" s="342"/>
      <c r="BY26" s="342"/>
      <c r="BZ26" s="342"/>
      <c r="CA26" s="342"/>
      <c r="CB26" s="342"/>
      <c r="CC26" s="343"/>
      <c r="CD26" s="21"/>
      <c r="CE26" s="509"/>
      <c r="CF26" s="509"/>
      <c r="CG26" s="509"/>
      <c r="CH26" s="509"/>
      <c r="CI26" s="509"/>
      <c r="CJ26" s="509"/>
      <c r="CK26" s="509"/>
      <c r="CL26" s="509"/>
      <c r="CM26" s="509"/>
      <c r="CN26" s="509"/>
      <c r="CO26" s="509"/>
      <c r="CP26" s="509"/>
      <c r="CQ26" s="509"/>
      <c r="CR26" s="509"/>
      <c r="CS26" s="510"/>
      <c r="CT26" s="347"/>
      <c r="CU26" s="348"/>
      <c r="CV26" s="348"/>
      <c r="CW26" s="348"/>
      <c r="CX26" s="348"/>
      <c r="CY26" s="348"/>
      <c r="CZ26" s="348"/>
      <c r="DA26" s="349"/>
      <c r="DB26" s="347"/>
      <c r="DC26" s="348"/>
      <c r="DD26" s="348"/>
      <c r="DE26" s="348"/>
      <c r="DF26" s="348"/>
      <c r="DG26" s="348"/>
      <c r="DH26" s="348"/>
      <c r="DI26" s="349"/>
    </row>
    <row r="27" spans="1:113" ht="18.75" customHeight="1" x14ac:dyDescent="0.2">
      <c r="A27" s="2"/>
      <c r="B27" s="537"/>
      <c r="C27" s="538"/>
      <c r="D27" s="539"/>
      <c r="E27" s="362" t="s">
        <v>264</v>
      </c>
      <c r="F27" s="334"/>
      <c r="G27" s="334"/>
      <c r="H27" s="334"/>
      <c r="I27" s="334"/>
      <c r="J27" s="334"/>
      <c r="K27" s="335"/>
      <c r="L27" s="363">
        <v>1</v>
      </c>
      <c r="M27" s="364"/>
      <c r="N27" s="364"/>
      <c r="O27" s="364"/>
      <c r="P27" s="390"/>
      <c r="Q27" s="363">
        <v>5100</v>
      </c>
      <c r="R27" s="364"/>
      <c r="S27" s="364"/>
      <c r="T27" s="364"/>
      <c r="U27" s="364"/>
      <c r="V27" s="390"/>
      <c r="W27" s="544"/>
      <c r="X27" s="538"/>
      <c r="Y27" s="539"/>
      <c r="Z27" s="362" t="s">
        <v>266</v>
      </c>
      <c r="AA27" s="334"/>
      <c r="AB27" s="334"/>
      <c r="AC27" s="334"/>
      <c r="AD27" s="334"/>
      <c r="AE27" s="334"/>
      <c r="AF27" s="334"/>
      <c r="AG27" s="335"/>
      <c r="AH27" s="363">
        <v>2</v>
      </c>
      <c r="AI27" s="364"/>
      <c r="AJ27" s="364"/>
      <c r="AK27" s="364"/>
      <c r="AL27" s="390"/>
      <c r="AM27" s="363" t="s">
        <v>270</v>
      </c>
      <c r="AN27" s="364"/>
      <c r="AO27" s="364"/>
      <c r="AP27" s="364"/>
      <c r="AQ27" s="364"/>
      <c r="AR27" s="390"/>
      <c r="AS27" s="363" t="s">
        <v>270</v>
      </c>
      <c r="AT27" s="364"/>
      <c r="AU27" s="364"/>
      <c r="AV27" s="364"/>
      <c r="AW27" s="364"/>
      <c r="AX27" s="365"/>
      <c r="AY27" s="398" t="s">
        <v>271</v>
      </c>
      <c r="AZ27" s="399"/>
      <c r="BA27" s="399"/>
      <c r="BB27" s="399"/>
      <c r="BC27" s="399"/>
      <c r="BD27" s="399"/>
      <c r="BE27" s="399"/>
      <c r="BF27" s="399"/>
      <c r="BG27" s="399"/>
      <c r="BH27" s="399"/>
      <c r="BI27" s="399"/>
      <c r="BJ27" s="399"/>
      <c r="BK27" s="399"/>
      <c r="BL27" s="399"/>
      <c r="BM27" s="400"/>
      <c r="BN27" s="439" t="s">
        <v>199</v>
      </c>
      <c r="BO27" s="440"/>
      <c r="BP27" s="440"/>
      <c r="BQ27" s="440"/>
      <c r="BR27" s="440"/>
      <c r="BS27" s="440"/>
      <c r="BT27" s="440"/>
      <c r="BU27" s="441"/>
      <c r="BV27" s="439" t="s">
        <v>199</v>
      </c>
      <c r="BW27" s="440"/>
      <c r="BX27" s="440"/>
      <c r="BY27" s="440"/>
      <c r="BZ27" s="440"/>
      <c r="CA27" s="440"/>
      <c r="CB27" s="440"/>
      <c r="CC27" s="441"/>
      <c r="CD27" s="17"/>
      <c r="CE27" s="509"/>
      <c r="CF27" s="509"/>
      <c r="CG27" s="509"/>
      <c r="CH27" s="509"/>
      <c r="CI27" s="509"/>
      <c r="CJ27" s="509"/>
      <c r="CK27" s="509"/>
      <c r="CL27" s="509"/>
      <c r="CM27" s="509"/>
      <c r="CN27" s="509"/>
      <c r="CO27" s="509"/>
      <c r="CP27" s="509"/>
      <c r="CQ27" s="509"/>
      <c r="CR27" s="509"/>
      <c r="CS27" s="510"/>
      <c r="CT27" s="347"/>
      <c r="CU27" s="348"/>
      <c r="CV27" s="348"/>
      <c r="CW27" s="348"/>
      <c r="CX27" s="348"/>
      <c r="CY27" s="348"/>
      <c r="CZ27" s="348"/>
      <c r="DA27" s="349"/>
      <c r="DB27" s="347"/>
      <c r="DC27" s="348"/>
      <c r="DD27" s="348"/>
      <c r="DE27" s="348"/>
      <c r="DF27" s="348"/>
      <c r="DG27" s="348"/>
      <c r="DH27" s="348"/>
      <c r="DI27" s="349"/>
    </row>
    <row r="28" spans="1:113" ht="18.75" customHeight="1" x14ac:dyDescent="0.2">
      <c r="A28" s="2"/>
      <c r="B28" s="537"/>
      <c r="C28" s="538"/>
      <c r="D28" s="539"/>
      <c r="E28" s="362" t="s">
        <v>272</v>
      </c>
      <c r="F28" s="334"/>
      <c r="G28" s="334"/>
      <c r="H28" s="334"/>
      <c r="I28" s="334"/>
      <c r="J28" s="334"/>
      <c r="K28" s="335"/>
      <c r="L28" s="363">
        <v>1</v>
      </c>
      <c r="M28" s="364"/>
      <c r="N28" s="364"/>
      <c r="O28" s="364"/>
      <c r="P28" s="390"/>
      <c r="Q28" s="363">
        <v>4560</v>
      </c>
      <c r="R28" s="364"/>
      <c r="S28" s="364"/>
      <c r="T28" s="364"/>
      <c r="U28" s="364"/>
      <c r="V28" s="390"/>
      <c r="W28" s="544"/>
      <c r="X28" s="538"/>
      <c r="Y28" s="539"/>
      <c r="Z28" s="362" t="s">
        <v>35</v>
      </c>
      <c r="AA28" s="334"/>
      <c r="AB28" s="334"/>
      <c r="AC28" s="334"/>
      <c r="AD28" s="334"/>
      <c r="AE28" s="334"/>
      <c r="AF28" s="334"/>
      <c r="AG28" s="335"/>
      <c r="AH28" s="363" t="s">
        <v>199</v>
      </c>
      <c r="AI28" s="364"/>
      <c r="AJ28" s="364"/>
      <c r="AK28" s="364"/>
      <c r="AL28" s="390"/>
      <c r="AM28" s="363" t="s">
        <v>199</v>
      </c>
      <c r="AN28" s="364"/>
      <c r="AO28" s="364"/>
      <c r="AP28" s="364"/>
      <c r="AQ28" s="364"/>
      <c r="AR28" s="390"/>
      <c r="AS28" s="363" t="s">
        <v>199</v>
      </c>
      <c r="AT28" s="364"/>
      <c r="AU28" s="364"/>
      <c r="AV28" s="364"/>
      <c r="AW28" s="364"/>
      <c r="AX28" s="365"/>
      <c r="AY28" s="525" t="s">
        <v>275</v>
      </c>
      <c r="AZ28" s="526"/>
      <c r="BA28" s="526"/>
      <c r="BB28" s="527"/>
      <c r="BC28" s="321" t="s">
        <v>105</v>
      </c>
      <c r="BD28" s="322"/>
      <c r="BE28" s="322"/>
      <c r="BF28" s="322"/>
      <c r="BG28" s="322"/>
      <c r="BH28" s="322"/>
      <c r="BI28" s="322"/>
      <c r="BJ28" s="322"/>
      <c r="BK28" s="322"/>
      <c r="BL28" s="322"/>
      <c r="BM28" s="323"/>
      <c r="BN28" s="324">
        <v>1755636</v>
      </c>
      <c r="BO28" s="325"/>
      <c r="BP28" s="325"/>
      <c r="BQ28" s="325"/>
      <c r="BR28" s="325"/>
      <c r="BS28" s="325"/>
      <c r="BT28" s="325"/>
      <c r="BU28" s="326"/>
      <c r="BV28" s="324">
        <v>2155636</v>
      </c>
      <c r="BW28" s="325"/>
      <c r="BX28" s="325"/>
      <c r="BY28" s="325"/>
      <c r="BZ28" s="325"/>
      <c r="CA28" s="325"/>
      <c r="CB28" s="325"/>
      <c r="CC28" s="326"/>
      <c r="CD28" s="21"/>
      <c r="CE28" s="509"/>
      <c r="CF28" s="509"/>
      <c r="CG28" s="509"/>
      <c r="CH28" s="509"/>
      <c r="CI28" s="509"/>
      <c r="CJ28" s="509"/>
      <c r="CK28" s="509"/>
      <c r="CL28" s="509"/>
      <c r="CM28" s="509"/>
      <c r="CN28" s="509"/>
      <c r="CO28" s="509"/>
      <c r="CP28" s="509"/>
      <c r="CQ28" s="509"/>
      <c r="CR28" s="509"/>
      <c r="CS28" s="510"/>
      <c r="CT28" s="347"/>
      <c r="CU28" s="348"/>
      <c r="CV28" s="348"/>
      <c r="CW28" s="348"/>
      <c r="CX28" s="348"/>
      <c r="CY28" s="348"/>
      <c r="CZ28" s="348"/>
      <c r="DA28" s="349"/>
      <c r="DB28" s="347"/>
      <c r="DC28" s="348"/>
      <c r="DD28" s="348"/>
      <c r="DE28" s="348"/>
      <c r="DF28" s="348"/>
      <c r="DG28" s="348"/>
      <c r="DH28" s="348"/>
      <c r="DI28" s="349"/>
    </row>
    <row r="29" spans="1:113" ht="18.75" customHeight="1" x14ac:dyDescent="0.2">
      <c r="A29" s="2"/>
      <c r="B29" s="537"/>
      <c r="C29" s="538"/>
      <c r="D29" s="539"/>
      <c r="E29" s="362" t="s">
        <v>276</v>
      </c>
      <c r="F29" s="334"/>
      <c r="G29" s="334"/>
      <c r="H29" s="334"/>
      <c r="I29" s="334"/>
      <c r="J29" s="334"/>
      <c r="K29" s="335"/>
      <c r="L29" s="363">
        <v>19</v>
      </c>
      <c r="M29" s="364"/>
      <c r="N29" s="364"/>
      <c r="O29" s="364"/>
      <c r="P29" s="390"/>
      <c r="Q29" s="363">
        <v>4330</v>
      </c>
      <c r="R29" s="364"/>
      <c r="S29" s="364"/>
      <c r="T29" s="364"/>
      <c r="U29" s="364"/>
      <c r="V29" s="390"/>
      <c r="W29" s="545"/>
      <c r="X29" s="546"/>
      <c r="Y29" s="547"/>
      <c r="Z29" s="362" t="s">
        <v>278</v>
      </c>
      <c r="AA29" s="334"/>
      <c r="AB29" s="334"/>
      <c r="AC29" s="334"/>
      <c r="AD29" s="334"/>
      <c r="AE29" s="334"/>
      <c r="AF29" s="334"/>
      <c r="AG29" s="335"/>
      <c r="AH29" s="363">
        <v>461</v>
      </c>
      <c r="AI29" s="364"/>
      <c r="AJ29" s="364"/>
      <c r="AK29" s="364"/>
      <c r="AL29" s="390"/>
      <c r="AM29" s="363">
        <v>1411828</v>
      </c>
      <c r="AN29" s="364"/>
      <c r="AO29" s="364"/>
      <c r="AP29" s="364"/>
      <c r="AQ29" s="364"/>
      <c r="AR29" s="390"/>
      <c r="AS29" s="363">
        <v>3063</v>
      </c>
      <c r="AT29" s="364"/>
      <c r="AU29" s="364"/>
      <c r="AV29" s="364"/>
      <c r="AW29" s="364"/>
      <c r="AX29" s="365"/>
      <c r="AY29" s="528"/>
      <c r="AZ29" s="529"/>
      <c r="BA29" s="529"/>
      <c r="BB29" s="530"/>
      <c r="BC29" s="338" t="s">
        <v>279</v>
      </c>
      <c r="BD29" s="339"/>
      <c r="BE29" s="339"/>
      <c r="BF29" s="339"/>
      <c r="BG29" s="339"/>
      <c r="BH29" s="339"/>
      <c r="BI29" s="339"/>
      <c r="BJ29" s="339"/>
      <c r="BK29" s="339"/>
      <c r="BL29" s="339"/>
      <c r="BM29" s="340"/>
      <c r="BN29" s="341">
        <v>545605</v>
      </c>
      <c r="BO29" s="342"/>
      <c r="BP29" s="342"/>
      <c r="BQ29" s="342"/>
      <c r="BR29" s="342"/>
      <c r="BS29" s="342"/>
      <c r="BT29" s="342"/>
      <c r="BU29" s="343"/>
      <c r="BV29" s="341">
        <v>468823</v>
      </c>
      <c r="BW29" s="342"/>
      <c r="BX29" s="342"/>
      <c r="BY29" s="342"/>
      <c r="BZ29" s="342"/>
      <c r="CA29" s="342"/>
      <c r="CB29" s="342"/>
      <c r="CC29" s="343"/>
      <c r="CD29" s="17"/>
      <c r="CE29" s="509"/>
      <c r="CF29" s="509"/>
      <c r="CG29" s="509"/>
      <c r="CH29" s="509"/>
      <c r="CI29" s="509"/>
      <c r="CJ29" s="509"/>
      <c r="CK29" s="509"/>
      <c r="CL29" s="509"/>
      <c r="CM29" s="509"/>
      <c r="CN29" s="509"/>
      <c r="CO29" s="509"/>
      <c r="CP29" s="509"/>
      <c r="CQ29" s="509"/>
      <c r="CR29" s="509"/>
      <c r="CS29" s="510"/>
      <c r="CT29" s="347"/>
      <c r="CU29" s="348"/>
      <c r="CV29" s="348"/>
      <c r="CW29" s="348"/>
      <c r="CX29" s="348"/>
      <c r="CY29" s="348"/>
      <c r="CZ29" s="348"/>
      <c r="DA29" s="349"/>
      <c r="DB29" s="347"/>
      <c r="DC29" s="348"/>
      <c r="DD29" s="348"/>
      <c r="DE29" s="348"/>
      <c r="DF29" s="348"/>
      <c r="DG29" s="348"/>
      <c r="DH29" s="348"/>
      <c r="DI29" s="349"/>
    </row>
    <row r="30" spans="1:113" ht="18.75" customHeight="1" x14ac:dyDescent="0.2">
      <c r="A30" s="2"/>
      <c r="B30" s="540"/>
      <c r="C30" s="541"/>
      <c r="D30" s="542"/>
      <c r="E30" s="366"/>
      <c r="F30" s="367"/>
      <c r="G30" s="367"/>
      <c r="H30" s="367"/>
      <c r="I30" s="367"/>
      <c r="J30" s="367"/>
      <c r="K30" s="368"/>
      <c r="L30" s="444"/>
      <c r="M30" s="445"/>
      <c r="N30" s="445"/>
      <c r="O30" s="445"/>
      <c r="P30" s="446"/>
      <c r="Q30" s="444"/>
      <c r="R30" s="445"/>
      <c r="S30" s="445"/>
      <c r="T30" s="445"/>
      <c r="U30" s="445"/>
      <c r="V30" s="446"/>
      <c r="W30" s="447" t="s">
        <v>281</v>
      </c>
      <c r="X30" s="448"/>
      <c r="Y30" s="448"/>
      <c r="Z30" s="448"/>
      <c r="AA30" s="448"/>
      <c r="AB30" s="448"/>
      <c r="AC30" s="448"/>
      <c r="AD30" s="448"/>
      <c r="AE30" s="448"/>
      <c r="AF30" s="448"/>
      <c r="AG30" s="449"/>
      <c r="AH30" s="418">
        <v>99.6</v>
      </c>
      <c r="AI30" s="419"/>
      <c r="AJ30" s="419"/>
      <c r="AK30" s="419"/>
      <c r="AL30" s="419"/>
      <c r="AM30" s="419"/>
      <c r="AN30" s="419"/>
      <c r="AO30" s="419"/>
      <c r="AP30" s="419"/>
      <c r="AQ30" s="419"/>
      <c r="AR30" s="419"/>
      <c r="AS30" s="419"/>
      <c r="AT30" s="419"/>
      <c r="AU30" s="419"/>
      <c r="AV30" s="419"/>
      <c r="AW30" s="419"/>
      <c r="AX30" s="421"/>
      <c r="AY30" s="531"/>
      <c r="AZ30" s="532"/>
      <c r="BA30" s="532"/>
      <c r="BB30" s="533"/>
      <c r="BC30" s="436" t="s">
        <v>71</v>
      </c>
      <c r="BD30" s="437"/>
      <c r="BE30" s="437"/>
      <c r="BF30" s="437"/>
      <c r="BG30" s="437"/>
      <c r="BH30" s="437"/>
      <c r="BI30" s="437"/>
      <c r="BJ30" s="437"/>
      <c r="BK30" s="437"/>
      <c r="BL30" s="437"/>
      <c r="BM30" s="438"/>
      <c r="BN30" s="439">
        <v>1985815</v>
      </c>
      <c r="BO30" s="440"/>
      <c r="BP30" s="440"/>
      <c r="BQ30" s="440"/>
      <c r="BR30" s="440"/>
      <c r="BS30" s="440"/>
      <c r="BT30" s="440"/>
      <c r="BU30" s="441"/>
      <c r="BV30" s="439">
        <v>1961976</v>
      </c>
      <c r="BW30" s="440"/>
      <c r="BX30" s="440"/>
      <c r="BY30" s="440"/>
      <c r="BZ30" s="440"/>
      <c r="CA30" s="440"/>
      <c r="CB30" s="440"/>
      <c r="CC30" s="441"/>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50" t="s">
        <v>186</v>
      </c>
      <c r="D32" s="450"/>
      <c r="E32" s="450"/>
      <c r="F32" s="450"/>
      <c r="G32" s="450"/>
      <c r="H32" s="450"/>
      <c r="I32" s="450"/>
      <c r="J32" s="450"/>
      <c r="K32" s="450"/>
      <c r="L32" s="450"/>
      <c r="M32" s="450"/>
      <c r="N32" s="450"/>
      <c r="O32" s="450"/>
      <c r="P32" s="450"/>
      <c r="Q32" s="450"/>
      <c r="R32" s="450"/>
      <c r="S32" s="450"/>
      <c r="U32" s="345" t="s">
        <v>95</v>
      </c>
      <c r="V32" s="345"/>
      <c r="W32" s="345"/>
      <c r="X32" s="345"/>
      <c r="Y32" s="345"/>
      <c r="Z32" s="345"/>
      <c r="AA32" s="345"/>
      <c r="AB32" s="345"/>
      <c r="AC32" s="345"/>
      <c r="AD32" s="345"/>
      <c r="AE32" s="345"/>
      <c r="AF32" s="345"/>
      <c r="AG32" s="345"/>
      <c r="AH32" s="345"/>
      <c r="AI32" s="345"/>
      <c r="AJ32" s="345"/>
      <c r="AK32" s="345"/>
      <c r="AM32" s="345" t="s">
        <v>283</v>
      </c>
      <c r="AN32" s="345"/>
      <c r="AO32" s="345"/>
      <c r="AP32" s="345"/>
      <c r="AQ32" s="345"/>
      <c r="AR32" s="345"/>
      <c r="AS32" s="345"/>
      <c r="AT32" s="345"/>
      <c r="AU32" s="345"/>
      <c r="AV32" s="345"/>
      <c r="AW32" s="345"/>
      <c r="AX32" s="345"/>
      <c r="AY32" s="345"/>
      <c r="AZ32" s="345"/>
      <c r="BA32" s="345"/>
      <c r="BB32" s="345"/>
      <c r="BC32" s="345"/>
      <c r="BE32" s="345" t="s">
        <v>284</v>
      </c>
      <c r="BF32" s="345"/>
      <c r="BG32" s="345"/>
      <c r="BH32" s="345"/>
      <c r="BI32" s="345"/>
      <c r="BJ32" s="345"/>
      <c r="BK32" s="345"/>
      <c r="BL32" s="345"/>
      <c r="BM32" s="345"/>
      <c r="BN32" s="345"/>
      <c r="BO32" s="345"/>
      <c r="BP32" s="345"/>
      <c r="BQ32" s="345"/>
      <c r="BR32" s="345"/>
      <c r="BS32" s="345"/>
      <c r="BT32" s="345"/>
      <c r="BU32" s="345"/>
      <c r="BW32" s="345" t="s">
        <v>286</v>
      </c>
      <c r="BX32" s="345"/>
      <c r="BY32" s="345"/>
      <c r="BZ32" s="345"/>
      <c r="CA32" s="345"/>
      <c r="CB32" s="345"/>
      <c r="CC32" s="345"/>
      <c r="CD32" s="345"/>
      <c r="CE32" s="345"/>
      <c r="CF32" s="345"/>
      <c r="CG32" s="345"/>
      <c r="CH32" s="345"/>
      <c r="CI32" s="345"/>
      <c r="CJ32" s="345"/>
      <c r="CK32" s="345"/>
      <c r="CL32" s="345"/>
      <c r="CM32" s="345"/>
      <c r="CO32" s="345" t="s">
        <v>287</v>
      </c>
      <c r="CP32" s="345"/>
      <c r="CQ32" s="345"/>
      <c r="CR32" s="345"/>
      <c r="CS32" s="345"/>
      <c r="CT32" s="345"/>
      <c r="CU32" s="345"/>
      <c r="CV32" s="345"/>
      <c r="CW32" s="345"/>
      <c r="CX32" s="345"/>
      <c r="CY32" s="345"/>
      <c r="CZ32" s="345"/>
      <c r="DA32" s="345"/>
      <c r="DB32" s="345"/>
      <c r="DC32" s="345"/>
      <c r="DD32" s="345"/>
      <c r="DE32" s="345"/>
      <c r="DI32" s="36"/>
    </row>
    <row r="33" spans="1:113" ht="13.5" customHeight="1" x14ac:dyDescent="0.2">
      <c r="A33" s="2"/>
      <c r="B33" s="5"/>
      <c r="C33" s="451" t="s">
        <v>58</v>
      </c>
      <c r="D33" s="451"/>
      <c r="E33" s="452" t="s">
        <v>288</v>
      </c>
      <c r="F33" s="452"/>
      <c r="G33" s="452"/>
      <c r="H33" s="452"/>
      <c r="I33" s="452"/>
      <c r="J33" s="452"/>
      <c r="K33" s="452"/>
      <c r="L33" s="452"/>
      <c r="M33" s="452"/>
      <c r="N33" s="452"/>
      <c r="O33" s="452"/>
      <c r="P33" s="452"/>
      <c r="Q33" s="452"/>
      <c r="R33" s="452"/>
      <c r="S33" s="452"/>
      <c r="T33" s="12"/>
      <c r="U33" s="451" t="s">
        <v>58</v>
      </c>
      <c r="V33" s="451"/>
      <c r="W33" s="452" t="s">
        <v>288</v>
      </c>
      <c r="X33" s="452"/>
      <c r="Y33" s="452"/>
      <c r="Z33" s="452"/>
      <c r="AA33" s="452"/>
      <c r="AB33" s="452"/>
      <c r="AC33" s="452"/>
      <c r="AD33" s="452"/>
      <c r="AE33" s="452"/>
      <c r="AF33" s="452"/>
      <c r="AG33" s="452"/>
      <c r="AH33" s="452"/>
      <c r="AI33" s="452"/>
      <c r="AJ33" s="452"/>
      <c r="AK33" s="452"/>
      <c r="AL33" s="12"/>
      <c r="AM33" s="451" t="s">
        <v>58</v>
      </c>
      <c r="AN33" s="451"/>
      <c r="AO33" s="452" t="s">
        <v>288</v>
      </c>
      <c r="AP33" s="452"/>
      <c r="AQ33" s="452"/>
      <c r="AR33" s="452"/>
      <c r="AS33" s="452"/>
      <c r="AT33" s="452"/>
      <c r="AU33" s="452"/>
      <c r="AV33" s="452"/>
      <c r="AW33" s="452"/>
      <c r="AX33" s="452"/>
      <c r="AY33" s="452"/>
      <c r="AZ33" s="452"/>
      <c r="BA33" s="452"/>
      <c r="BB33" s="452"/>
      <c r="BC33" s="452"/>
      <c r="BD33" s="8"/>
      <c r="BE33" s="452" t="s">
        <v>290</v>
      </c>
      <c r="BF33" s="452"/>
      <c r="BG33" s="452" t="s">
        <v>164</v>
      </c>
      <c r="BH33" s="452"/>
      <c r="BI33" s="452"/>
      <c r="BJ33" s="452"/>
      <c r="BK33" s="452"/>
      <c r="BL33" s="452"/>
      <c r="BM33" s="452"/>
      <c r="BN33" s="452"/>
      <c r="BO33" s="452"/>
      <c r="BP33" s="452"/>
      <c r="BQ33" s="452"/>
      <c r="BR33" s="452"/>
      <c r="BS33" s="452"/>
      <c r="BT33" s="452"/>
      <c r="BU33" s="452"/>
      <c r="BV33" s="8"/>
      <c r="BW33" s="451" t="s">
        <v>290</v>
      </c>
      <c r="BX33" s="451"/>
      <c r="BY33" s="452" t="s">
        <v>112</v>
      </c>
      <c r="BZ33" s="452"/>
      <c r="CA33" s="452"/>
      <c r="CB33" s="452"/>
      <c r="CC33" s="452"/>
      <c r="CD33" s="452"/>
      <c r="CE33" s="452"/>
      <c r="CF33" s="452"/>
      <c r="CG33" s="452"/>
      <c r="CH33" s="452"/>
      <c r="CI33" s="452"/>
      <c r="CJ33" s="452"/>
      <c r="CK33" s="452"/>
      <c r="CL33" s="452"/>
      <c r="CM33" s="452"/>
      <c r="CN33" s="12"/>
      <c r="CO33" s="451" t="s">
        <v>58</v>
      </c>
      <c r="CP33" s="451"/>
      <c r="CQ33" s="452" t="s">
        <v>291</v>
      </c>
      <c r="CR33" s="452"/>
      <c r="CS33" s="452"/>
      <c r="CT33" s="452"/>
      <c r="CU33" s="452"/>
      <c r="CV33" s="452"/>
      <c r="CW33" s="452"/>
      <c r="CX33" s="452"/>
      <c r="CY33" s="452"/>
      <c r="CZ33" s="452"/>
      <c r="DA33" s="452"/>
      <c r="DB33" s="452"/>
      <c r="DC33" s="452"/>
      <c r="DD33" s="452"/>
      <c r="DE33" s="452"/>
      <c r="DF33" s="12"/>
      <c r="DG33" s="453" t="s">
        <v>83</v>
      </c>
      <c r="DH33" s="453"/>
      <c r="DI33" s="19"/>
    </row>
    <row r="34" spans="1:113" ht="32.25" customHeight="1" x14ac:dyDescent="0.2">
      <c r="A34" s="2"/>
      <c r="B34" s="5"/>
      <c r="C34" s="454">
        <f>IF(E34="","",1)</f>
        <v>1</v>
      </c>
      <c r="D34" s="454"/>
      <c r="E34" s="455" t="str">
        <f>IF('各会計、関係団体の財政状況及び健全化判断比率'!B7="","",'各会計、関係団体の財政状況及び健全化判断比率'!B7)</f>
        <v>一般会計</v>
      </c>
      <c r="F34" s="455"/>
      <c r="G34" s="455"/>
      <c r="H34" s="455"/>
      <c r="I34" s="455"/>
      <c r="J34" s="455"/>
      <c r="K34" s="455"/>
      <c r="L34" s="455"/>
      <c r="M34" s="455"/>
      <c r="N34" s="455"/>
      <c r="O34" s="455"/>
      <c r="P34" s="455"/>
      <c r="Q34" s="455"/>
      <c r="R34" s="455"/>
      <c r="S34" s="455"/>
      <c r="T34" s="2"/>
      <c r="U34" s="454">
        <f>IF(W34="","",MAX(C34:D43)+1)</f>
        <v>4</v>
      </c>
      <c r="V34" s="454"/>
      <c r="W34" s="455" t="str">
        <f>IF('各会計、関係団体の財政状況及び健全化判断比率'!B28="","",'各会計、関係団体の財政状況及び健全化判断比率'!B28)</f>
        <v>国民健康保険特別会計</v>
      </c>
      <c r="X34" s="455"/>
      <c r="Y34" s="455"/>
      <c r="Z34" s="455"/>
      <c r="AA34" s="455"/>
      <c r="AB34" s="455"/>
      <c r="AC34" s="455"/>
      <c r="AD34" s="455"/>
      <c r="AE34" s="455"/>
      <c r="AF34" s="455"/>
      <c r="AG34" s="455"/>
      <c r="AH34" s="455"/>
      <c r="AI34" s="455"/>
      <c r="AJ34" s="455"/>
      <c r="AK34" s="455"/>
      <c r="AL34" s="2"/>
      <c r="AM34" s="454">
        <f>IF(AO34="","",MAX(C34:D43,U34:V43)+1)</f>
        <v>7</v>
      </c>
      <c r="AN34" s="454"/>
      <c r="AO34" s="455" t="str">
        <f>IF('各会計、関係団体の財政状況及び健全化判断比率'!B31="","",'各会計、関係団体の財政状況及び健全化判断比率'!B31)</f>
        <v>下水道事業会計</v>
      </c>
      <c r="AP34" s="455"/>
      <c r="AQ34" s="455"/>
      <c r="AR34" s="455"/>
      <c r="AS34" s="455"/>
      <c r="AT34" s="455"/>
      <c r="AU34" s="455"/>
      <c r="AV34" s="455"/>
      <c r="AW34" s="455"/>
      <c r="AX34" s="455"/>
      <c r="AY34" s="455"/>
      <c r="AZ34" s="455"/>
      <c r="BA34" s="455"/>
      <c r="BB34" s="455"/>
      <c r="BC34" s="455"/>
      <c r="BD34" s="2"/>
      <c r="BE34" s="454" t="str">
        <f>IF(BG34="","",MAX(C34:D43,U34:V43,AM34:AN43)+1)</f>
        <v/>
      </c>
      <c r="BF34" s="454"/>
      <c r="BG34" s="455"/>
      <c r="BH34" s="455"/>
      <c r="BI34" s="455"/>
      <c r="BJ34" s="455"/>
      <c r="BK34" s="455"/>
      <c r="BL34" s="455"/>
      <c r="BM34" s="455"/>
      <c r="BN34" s="455"/>
      <c r="BO34" s="455"/>
      <c r="BP34" s="455"/>
      <c r="BQ34" s="455"/>
      <c r="BR34" s="455"/>
      <c r="BS34" s="455"/>
      <c r="BT34" s="455"/>
      <c r="BU34" s="455"/>
      <c r="BV34" s="2"/>
      <c r="BW34" s="454">
        <f>IF(BY34="","",MAX(C34:D43,U34:V43,AM34:AN43,BE34:BF43)+1)</f>
        <v>8</v>
      </c>
      <c r="BX34" s="454"/>
      <c r="BY34" s="455" t="str">
        <f>IF('各会計、関係団体の財政状況及び健全化判断比率'!B68="","",'各会計、関係団体の財政状況及び健全化判断比率'!B68)</f>
        <v>秋川流域斎場組合</v>
      </c>
      <c r="BZ34" s="455"/>
      <c r="CA34" s="455"/>
      <c r="CB34" s="455"/>
      <c r="CC34" s="455"/>
      <c r="CD34" s="455"/>
      <c r="CE34" s="455"/>
      <c r="CF34" s="455"/>
      <c r="CG34" s="455"/>
      <c r="CH34" s="455"/>
      <c r="CI34" s="455"/>
      <c r="CJ34" s="455"/>
      <c r="CK34" s="455"/>
      <c r="CL34" s="455"/>
      <c r="CM34" s="455"/>
      <c r="CN34" s="2"/>
      <c r="CO34" s="454">
        <f>IF(CQ34="","",MAX(C34:D43,U34:V43,AM34:AN43,BE34:BF43,BW34:BX43)+1)</f>
        <v>18</v>
      </c>
      <c r="CP34" s="454"/>
      <c r="CQ34" s="455" t="str">
        <f>IF('各会計、関係団体の財政状況及び健全化判断比率'!BS7="","",'各会計、関係団体の財政状況及び健全化判断比率'!BS7)</f>
        <v>株式会社秋川総合開発公社</v>
      </c>
      <c r="CR34" s="455"/>
      <c r="CS34" s="455"/>
      <c r="CT34" s="455"/>
      <c r="CU34" s="455"/>
      <c r="CV34" s="455"/>
      <c r="CW34" s="455"/>
      <c r="CX34" s="455"/>
      <c r="CY34" s="455"/>
      <c r="CZ34" s="455"/>
      <c r="DA34" s="455"/>
      <c r="DB34" s="455"/>
      <c r="DC34" s="455"/>
      <c r="DD34" s="455"/>
      <c r="DE34" s="455"/>
      <c r="DG34" s="456" t="str">
        <f>IF('各会計、関係団体の財政状況及び健全化判断比率'!BR7="","",'各会計、関係団体の財政状況及び健全化判断比率'!BR7)</f>
        <v>○</v>
      </c>
      <c r="DH34" s="456"/>
      <c r="DI34" s="19"/>
    </row>
    <row r="35" spans="1:113" ht="32.25" customHeight="1" x14ac:dyDescent="0.2">
      <c r="A35" s="2"/>
      <c r="B35" s="5"/>
      <c r="C35" s="454">
        <f t="shared" ref="C35:C43" si="0">IF(E35="","",C34+1)</f>
        <v>2</v>
      </c>
      <c r="D35" s="454"/>
      <c r="E35" s="455" t="str">
        <f>IF('各会計、関係団体の財政状況及び健全化判断比率'!B8="","",'各会計、関係団体の財政状況及び健全化判断比率'!B8)</f>
        <v>テレビ共同受信事業特別会計</v>
      </c>
      <c r="F35" s="455"/>
      <c r="G35" s="455"/>
      <c r="H35" s="455"/>
      <c r="I35" s="455"/>
      <c r="J35" s="455"/>
      <c r="K35" s="455"/>
      <c r="L35" s="455"/>
      <c r="M35" s="455"/>
      <c r="N35" s="455"/>
      <c r="O35" s="455"/>
      <c r="P35" s="455"/>
      <c r="Q35" s="455"/>
      <c r="R35" s="455"/>
      <c r="S35" s="455"/>
      <c r="T35" s="2"/>
      <c r="U35" s="454">
        <f t="shared" ref="U35:U43" si="1">IF(W35="","",U34+1)</f>
        <v>5</v>
      </c>
      <c r="V35" s="454"/>
      <c r="W35" s="455" t="str">
        <f>IF('各会計、関係団体の財政状況及び健全化判断比率'!B29="","",'各会計、関係団体の財政状況及び健全化判断比率'!B29)</f>
        <v>介護保険特別会計</v>
      </c>
      <c r="X35" s="455"/>
      <c r="Y35" s="455"/>
      <c r="Z35" s="455"/>
      <c r="AA35" s="455"/>
      <c r="AB35" s="455"/>
      <c r="AC35" s="455"/>
      <c r="AD35" s="455"/>
      <c r="AE35" s="455"/>
      <c r="AF35" s="455"/>
      <c r="AG35" s="455"/>
      <c r="AH35" s="455"/>
      <c r="AI35" s="455"/>
      <c r="AJ35" s="455"/>
      <c r="AK35" s="455"/>
      <c r="AL35" s="2"/>
      <c r="AM35" s="454" t="str">
        <f t="shared" ref="AM35:AM43" si="2">IF(AO35="","",AM34+1)</f>
        <v/>
      </c>
      <c r="AN35" s="454"/>
      <c r="AO35" s="455"/>
      <c r="AP35" s="455"/>
      <c r="AQ35" s="455"/>
      <c r="AR35" s="455"/>
      <c r="AS35" s="455"/>
      <c r="AT35" s="455"/>
      <c r="AU35" s="455"/>
      <c r="AV35" s="455"/>
      <c r="AW35" s="455"/>
      <c r="AX35" s="455"/>
      <c r="AY35" s="455"/>
      <c r="AZ35" s="455"/>
      <c r="BA35" s="455"/>
      <c r="BB35" s="455"/>
      <c r="BC35" s="455"/>
      <c r="BD35" s="2"/>
      <c r="BE35" s="454" t="str">
        <f t="shared" ref="BE35:BE43" si="3">IF(BG35="","",BE34+1)</f>
        <v/>
      </c>
      <c r="BF35" s="454"/>
      <c r="BG35" s="455"/>
      <c r="BH35" s="455"/>
      <c r="BI35" s="455"/>
      <c r="BJ35" s="455"/>
      <c r="BK35" s="455"/>
      <c r="BL35" s="455"/>
      <c r="BM35" s="455"/>
      <c r="BN35" s="455"/>
      <c r="BO35" s="455"/>
      <c r="BP35" s="455"/>
      <c r="BQ35" s="455"/>
      <c r="BR35" s="455"/>
      <c r="BS35" s="455"/>
      <c r="BT35" s="455"/>
      <c r="BU35" s="455"/>
      <c r="BV35" s="2"/>
      <c r="BW35" s="454">
        <f t="shared" ref="BW35:BW43" si="4">IF(BY35="","",BW34+1)</f>
        <v>9</v>
      </c>
      <c r="BX35" s="454"/>
      <c r="BY35" s="455" t="str">
        <f>IF('各会計、関係団体の財政状況及び健全化判断比率'!B69="","",'各会計、関係団体の財政状況及び健全化判断比率'!B69)</f>
        <v>西秋川衛生組合</v>
      </c>
      <c r="BZ35" s="455"/>
      <c r="CA35" s="455"/>
      <c r="CB35" s="455"/>
      <c r="CC35" s="455"/>
      <c r="CD35" s="455"/>
      <c r="CE35" s="455"/>
      <c r="CF35" s="455"/>
      <c r="CG35" s="455"/>
      <c r="CH35" s="455"/>
      <c r="CI35" s="455"/>
      <c r="CJ35" s="455"/>
      <c r="CK35" s="455"/>
      <c r="CL35" s="455"/>
      <c r="CM35" s="455"/>
      <c r="CN35" s="2"/>
      <c r="CO35" s="454">
        <f t="shared" ref="CO35:CO43" si="5">IF(CQ35="","",CO34+1)</f>
        <v>19</v>
      </c>
      <c r="CP35" s="454"/>
      <c r="CQ35" s="455" t="str">
        <f>IF('各会計、関係団体の財政状況及び健全化判断比率'!BS8="","",'各会計、関係団体の財政状況及び健全化判断比率'!BS8)</f>
        <v>新四季創造株式会社</v>
      </c>
      <c r="CR35" s="455"/>
      <c r="CS35" s="455"/>
      <c r="CT35" s="455"/>
      <c r="CU35" s="455"/>
      <c r="CV35" s="455"/>
      <c r="CW35" s="455"/>
      <c r="CX35" s="455"/>
      <c r="CY35" s="455"/>
      <c r="CZ35" s="455"/>
      <c r="DA35" s="455"/>
      <c r="DB35" s="455"/>
      <c r="DC35" s="455"/>
      <c r="DD35" s="455"/>
      <c r="DE35" s="455"/>
      <c r="DG35" s="456" t="str">
        <f>IF('各会計、関係団体の財政状況及び健全化判断比率'!BR8="","",'各会計、関係団体の財政状況及び健全化判断比率'!BR8)</f>
        <v>○</v>
      </c>
      <c r="DH35" s="456"/>
      <c r="DI35" s="19"/>
    </row>
    <row r="36" spans="1:113" ht="32.25" customHeight="1" x14ac:dyDescent="0.2">
      <c r="A36" s="2"/>
      <c r="B36" s="5"/>
      <c r="C36" s="454">
        <f t="shared" si="0"/>
        <v>3</v>
      </c>
      <c r="D36" s="454"/>
      <c r="E36" s="455" t="str">
        <f>IF('各会計、関係団体の財政状況及び健全化判断比率'!B9="","",'各会計、関係団体の財政状況及び健全化判断比率'!B9)</f>
        <v>秋多都市計画事業武蔵引田駅北口土地区画整理事業特別会計</v>
      </c>
      <c r="F36" s="455"/>
      <c r="G36" s="455"/>
      <c r="H36" s="455"/>
      <c r="I36" s="455"/>
      <c r="J36" s="455"/>
      <c r="K36" s="455"/>
      <c r="L36" s="455"/>
      <c r="M36" s="455"/>
      <c r="N36" s="455"/>
      <c r="O36" s="455"/>
      <c r="P36" s="455"/>
      <c r="Q36" s="455"/>
      <c r="R36" s="455"/>
      <c r="S36" s="455"/>
      <c r="T36" s="2"/>
      <c r="U36" s="454">
        <f t="shared" si="1"/>
        <v>6</v>
      </c>
      <c r="V36" s="454"/>
      <c r="W36" s="455" t="str">
        <f>IF('各会計、関係団体の財政状況及び健全化判断比率'!B30="","",'各会計、関係団体の財政状況及び健全化判断比率'!B30)</f>
        <v>後期高齢者医療特別会計</v>
      </c>
      <c r="X36" s="455"/>
      <c r="Y36" s="455"/>
      <c r="Z36" s="455"/>
      <c r="AA36" s="455"/>
      <c r="AB36" s="455"/>
      <c r="AC36" s="455"/>
      <c r="AD36" s="455"/>
      <c r="AE36" s="455"/>
      <c r="AF36" s="455"/>
      <c r="AG36" s="455"/>
      <c r="AH36" s="455"/>
      <c r="AI36" s="455"/>
      <c r="AJ36" s="455"/>
      <c r="AK36" s="455"/>
      <c r="AL36" s="2"/>
      <c r="AM36" s="454" t="str">
        <f t="shared" si="2"/>
        <v/>
      </c>
      <c r="AN36" s="454"/>
      <c r="AO36" s="455"/>
      <c r="AP36" s="455"/>
      <c r="AQ36" s="455"/>
      <c r="AR36" s="455"/>
      <c r="AS36" s="455"/>
      <c r="AT36" s="455"/>
      <c r="AU36" s="455"/>
      <c r="AV36" s="455"/>
      <c r="AW36" s="455"/>
      <c r="AX36" s="455"/>
      <c r="AY36" s="455"/>
      <c r="AZ36" s="455"/>
      <c r="BA36" s="455"/>
      <c r="BB36" s="455"/>
      <c r="BC36" s="455"/>
      <c r="BD36" s="2"/>
      <c r="BE36" s="454" t="str">
        <f t="shared" si="3"/>
        <v/>
      </c>
      <c r="BF36" s="454"/>
      <c r="BG36" s="455"/>
      <c r="BH36" s="455"/>
      <c r="BI36" s="455"/>
      <c r="BJ36" s="455"/>
      <c r="BK36" s="455"/>
      <c r="BL36" s="455"/>
      <c r="BM36" s="455"/>
      <c r="BN36" s="455"/>
      <c r="BO36" s="455"/>
      <c r="BP36" s="455"/>
      <c r="BQ36" s="455"/>
      <c r="BR36" s="455"/>
      <c r="BS36" s="455"/>
      <c r="BT36" s="455"/>
      <c r="BU36" s="455"/>
      <c r="BV36" s="2"/>
      <c r="BW36" s="454">
        <f t="shared" si="4"/>
        <v>10</v>
      </c>
      <c r="BX36" s="454"/>
      <c r="BY36" s="455" t="str">
        <f>IF('各会計、関係団体の財政状況及び健全化判断比率'!B70="","",'各会計、関係団体の財政状況及び健全化判断比率'!B70)</f>
        <v>阿伎留病院企業団</v>
      </c>
      <c r="BZ36" s="455"/>
      <c r="CA36" s="455"/>
      <c r="CB36" s="455"/>
      <c r="CC36" s="455"/>
      <c r="CD36" s="455"/>
      <c r="CE36" s="455"/>
      <c r="CF36" s="455"/>
      <c r="CG36" s="455"/>
      <c r="CH36" s="455"/>
      <c r="CI36" s="455"/>
      <c r="CJ36" s="455"/>
      <c r="CK36" s="455"/>
      <c r="CL36" s="455"/>
      <c r="CM36" s="455"/>
      <c r="CN36" s="2"/>
      <c r="CO36" s="454" t="str">
        <f t="shared" si="5"/>
        <v/>
      </c>
      <c r="CP36" s="454"/>
      <c r="CQ36" s="455" t="str">
        <f>IF('各会計、関係団体の財政状況及び健全化判断比率'!BS9="","",'各会計、関係団体の財政状況及び健全化判断比率'!BS9)</f>
        <v/>
      </c>
      <c r="CR36" s="455"/>
      <c r="CS36" s="455"/>
      <c r="CT36" s="455"/>
      <c r="CU36" s="455"/>
      <c r="CV36" s="455"/>
      <c r="CW36" s="455"/>
      <c r="CX36" s="455"/>
      <c r="CY36" s="455"/>
      <c r="CZ36" s="455"/>
      <c r="DA36" s="455"/>
      <c r="DB36" s="455"/>
      <c r="DC36" s="455"/>
      <c r="DD36" s="455"/>
      <c r="DE36" s="455"/>
      <c r="DG36" s="456" t="str">
        <f>IF('各会計、関係団体の財政状況及び健全化判断比率'!BR9="","",'各会計、関係団体の財政状況及び健全化判断比率'!BR9)</f>
        <v/>
      </c>
      <c r="DH36" s="456"/>
      <c r="DI36" s="19"/>
    </row>
    <row r="37" spans="1:113" ht="32.25" customHeight="1" x14ac:dyDescent="0.2">
      <c r="A37" s="2"/>
      <c r="B37" s="5"/>
      <c r="C37" s="454" t="str">
        <f t="shared" si="0"/>
        <v/>
      </c>
      <c r="D37" s="454"/>
      <c r="E37" s="455" t="str">
        <f>IF('各会計、関係団体の財政状況及び健全化判断比率'!B10="","",'各会計、関係団体の財政状況及び健全化判断比率'!B10)</f>
        <v/>
      </c>
      <c r="F37" s="455"/>
      <c r="G37" s="455"/>
      <c r="H37" s="455"/>
      <c r="I37" s="455"/>
      <c r="J37" s="455"/>
      <c r="K37" s="455"/>
      <c r="L37" s="455"/>
      <c r="M37" s="455"/>
      <c r="N37" s="455"/>
      <c r="O37" s="455"/>
      <c r="P37" s="455"/>
      <c r="Q37" s="455"/>
      <c r="R37" s="455"/>
      <c r="S37" s="455"/>
      <c r="T37" s="2"/>
      <c r="U37" s="454" t="str">
        <f t="shared" si="1"/>
        <v/>
      </c>
      <c r="V37" s="454"/>
      <c r="W37" s="455"/>
      <c r="X37" s="455"/>
      <c r="Y37" s="455"/>
      <c r="Z37" s="455"/>
      <c r="AA37" s="455"/>
      <c r="AB37" s="455"/>
      <c r="AC37" s="455"/>
      <c r="AD37" s="455"/>
      <c r="AE37" s="455"/>
      <c r="AF37" s="455"/>
      <c r="AG37" s="455"/>
      <c r="AH37" s="455"/>
      <c r="AI37" s="455"/>
      <c r="AJ37" s="455"/>
      <c r="AK37" s="455"/>
      <c r="AL37" s="2"/>
      <c r="AM37" s="454" t="str">
        <f t="shared" si="2"/>
        <v/>
      </c>
      <c r="AN37" s="454"/>
      <c r="AO37" s="455"/>
      <c r="AP37" s="455"/>
      <c r="AQ37" s="455"/>
      <c r="AR37" s="455"/>
      <c r="AS37" s="455"/>
      <c r="AT37" s="455"/>
      <c r="AU37" s="455"/>
      <c r="AV37" s="455"/>
      <c r="AW37" s="455"/>
      <c r="AX37" s="455"/>
      <c r="AY37" s="455"/>
      <c r="AZ37" s="455"/>
      <c r="BA37" s="455"/>
      <c r="BB37" s="455"/>
      <c r="BC37" s="455"/>
      <c r="BD37" s="2"/>
      <c r="BE37" s="454" t="str">
        <f t="shared" si="3"/>
        <v/>
      </c>
      <c r="BF37" s="454"/>
      <c r="BG37" s="455"/>
      <c r="BH37" s="455"/>
      <c r="BI37" s="455"/>
      <c r="BJ37" s="455"/>
      <c r="BK37" s="455"/>
      <c r="BL37" s="455"/>
      <c r="BM37" s="455"/>
      <c r="BN37" s="455"/>
      <c r="BO37" s="455"/>
      <c r="BP37" s="455"/>
      <c r="BQ37" s="455"/>
      <c r="BR37" s="455"/>
      <c r="BS37" s="455"/>
      <c r="BT37" s="455"/>
      <c r="BU37" s="455"/>
      <c r="BV37" s="2"/>
      <c r="BW37" s="454">
        <f t="shared" si="4"/>
        <v>11</v>
      </c>
      <c r="BX37" s="454"/>
      <c r="BY37" s="455" t="str">
        <f>IF('各会計、関係団体の財政状況及び健全化判断比率'!B71="","",'各会計、関係団体の財政状況及び健全化判断比率'!B71)</f>
        <v>東京都市町村職員退職手当組合</v>
      </c>
      <c r="BZ37" s="455"/>
      <c r="CA37" s="455"/>
      <c r="CB37" s="455"/>
      <c r="CC37" s="455"/>
      <c r="CD37" s="455"/>
      <c r="CE37" s="455"/>
      <c r="CF37" s="455"/>
      <c r="CG37" s="455"/>
      <c r="CH37" s="455"/>
      <c r="CI37" s="455"/>
      <c r="CJ37" s="455"/>
      <c r="CK37" s="455"/>
      <c r="CL37" s="455"/>
      <c r="CM37" s="455"/>
      <c r="CN37" s="2"/>
      <c r="CO37" s="454" t="str">
        <f t="shared" si="5"/>
        <v/>
      </c>
      <c r="CP37" s="454"/>
      <c r="CQ37" s="455" t="str">
        <f>IF('各会計、関係団体の財政状況及び健全化判断比率'!BS10="","",'各会計、関係団体の財政状況及び健全化判断比率'!BS10)</f>
        <v/>
      </c>
      <c r="CR37" s="455"/>
      <c r="CS37" s="455"/>
      <c r="CT37" s="455"/>
      <c r="CU37" s="455"/>
      <c r="CV37" s="455"/>
      <c r="CW37" s="455"/>
      <c r="CX37" s="455"/>
      <c r="CY37" s="455"/>
      <c r="CZ37" s="455"/>
      <c r="DA37" s="455"/>
      <c r="DB37" s="455"/>
      <c r="DC37" s="455"/>
      <c r="DD37" s="455"/>
      <c r="DE37" s="455"/>
      <c r="DG37" s="456" t="str">
        <f>IF('各会計、関係団体の財政状況及び健全化判断比率'!BR10="","",'各会計、関係団体の財政状況及び健全化判断比率'!BR10)</f>
        <v/>
      </c>
      <c r="DH37" s="456"/>
      <c r="DI37" s="19"/>
    </row>
    <row r="38" spans="1:113" ht="32.25" customHeight="1" x14ac:dyDescent="0.2">
      <c r="A38" s="2"/>
      <c r="B38" s="5"/>
      <c r="C38" s="454" t="str">
        <f t="shared" si="0"/>
        <v/>
      </c>
      <c r="D38" s="454"/>
      <c r="E38" s="455" t="str">
        <f>IF('各会計、関係団体の財政状況及び健全化判断比率'!B11="","",'各会計、関係団体の財政状況及び健全化判断比率'!B11)</f>
        <v/>
      </c>
      <c r="F38" s="455"/>
      <c r="G38" s="455"/>
      <c r="H38" s="455"/>
      <c r="I38" s="455"/>
      <c r="J38" s="455"/>
      <c r="K38" s="455"/>
      <c r="L38" s="455"/>
      <c r="M38" s="455"/>
      <c r="N38" s="455"/>
      <c r="O38" s="455"/>
      <c r="P38" s="455"/>
      <c r="Q38" s="455"/>
      <c r="R38" s="455"/>
      <c r="S38" s="455"/>
      <c r="T38" s="2"/>
      <c r="U38" s="454" t="str">
        <f t="shared" si="1"/>
        <v/>
      </c>
      <c r="V38" s="454"/>
      <c r="W38" s="455"/>
      <c r="X38" s="455"/>
      <c r="Y38" s="455"/>
      <c r="Z38" s="455"/>
      <c r="AA38" s="455"/>
      <c r="AB38" s="455"/>
      <c r="AC38" s="455"/>
      <c r="AD38" s="455"/>
      <c r="AE38" s="455"/>
      <c r="AF38" s="455"/>
      <c r="AG38" s="455"/>
      <c r="AH38" s="455"/>
      <c r="AI38" s="455"/>
      <c r="AJ38" s="455"/>
      <c r="AK38" s="455"/>
      <c r="AL38" s="2"/>
      <c r="AM38" s="454" t="str">
        <f t="shared" si="2"/>
        <v/>
      </c>
      <c r="AN38" s="454"/>
      <c r="AO38" s="455"/>
      <c r="AP38" s="455"/>
      <c r="AQ38" s="455"/>
      <c r="AR38" s="455"/>
      <c r="AS38" s="455"/>
      <c r="AT38" s="455"/>
      <c r="AU38" s="455"/>
      <c r="AV38" s="455"/>
      <c r="AW38" s="455"/>
      <c r="AX38" s="455"/>
      <c r="AY38" s="455"/>
      <c r="AZ38" s="455"/>
      <c r="BA38" s="455"/>
      <c r="BB38" s="455"/>
      <c r="BC38" s="455"/>
      <c r="BD38" s="2"/>
      <c r="BE38" s="454" t="str">
        <f t="shared" si="3"/>
        <v/>
      </c>
      <c r="BF38" s="454"/>
      <c r="BG38" s="455"/>
      <c r="BH38" s="455"/>
      <c r="BI38" s="455"/>
      <c r="BJ38" s="455"/>
      <c r="BK38" s="455"/>
      <c r="BL38" s="455"/>
      <c r="BM38" s="455"/>
      <c r="BN38" s="455"/>
      <c r="BO38" s="455"/>
      <c r="BP38" s="455"/>
      <c r="BQ38" s="455"/>
      <c r="BR38" s="455"/>
      <c r="BS38" s="455"/>
      <c r="BT38" s="455"/>
      <c r="BU38" s="455"/>
      <c r="BV38" s="2"/>
      <c r="BW38" s="454">
        <f t="shared" si="4"/>
        <v>12</v>
      </c>
      <c r="BX38" s="454"/>
      <c r="BY38" s="455" t="str">
        <f>IF('各会計、関係団体の財政状況及び健全化判断比率'!B72="","",'各会計、関係団体の財政状況及び健全化判断比率'!B72)</f>
        <v>東京都市町村議会議員公務災害補償等組合</v>
      </c>
      <c r="BZ38" s="455"/>
      <c r="CA38" s="455"/>
      <c r="CB38" s="455"/>
      <c r="CC38" s="455"/>
      <c r="CD38" s="455"/>
      <c r="CE38" s="455"/>
      <c r="CF38" s="455"/>
      <c r="CG38" s="455"/>
      <c r="CH38" s="455"/>
      <c r="CI38" s="455"/>
      <c r="CJ38" s="455"/>
      <c r="CK38" s="455"/>
      <c r="CL38" s="455"/>
      <c r="CM38" s="455"/>
      <c r="CN38" s="2"/>
      <c r="CO38" s="454" t="str">
        <f t="shared" si="5"/>
        <v/>
      </c>
      <c r="CP38" s="454"/>
      <c r="CQ38" s="455" t="str">
        <f>IF('各会計、関係団体の財政状況及び健全化判断比率'!BS11="","",'各会計、関係団体の財政状況及び健全化判断比率'!BS11)</f>
        <v/>
      </c>
      <c r="CR38" s="455"/>
      <c r="CS38" s="455"/>
      <c r="CT38" s="455"/>
      <c r="CU38" s="455"/>
      <c r="CV38" s="455"/>
      <c r="CW38" s="455"/>
      <c r="CX38" s="455"/>
      <c r="CY38" s="455"/>
      <c r="CZ38" s="455"/>
      <c r="DA38" s="455"/>
      <c r="DB38" s="455"/>
      <c r="DC38" s="455"/>
      <c r="DD38" s="455"/>
      <c r="DE38" s="455"/>
      <c r="DG38" s="456" t="str">
        <f>IF('各会計、関係団体の財政状況及び健全化判断比率'!BR11="","",'各会計、関係団体の財政状況及び健全化判断比率'!BR11)</f>
        <v/>
      </c>
      <c r="DH38" s="456"/>
      <c r="DI38" s="19"/>
    </row>
    <row r="39" spans="1:113" ht="32.25" customHeight="1" x14ac:dyDescent="0.2">
      <c r="A39" s="2"/>
      <c r="B39" s="5"/>
      <c r="C39" s="454" t="str">
        <f t="shared" si="0"/>
        <v/>
      </c>
      <c r="D39" s="454"/>
      <c r="E39" s="455" t="str">
        <f>IF('各会計、関係団体の財政状況及び健全化判断比率'!B12="","",'各会計、関係団体の財政状況及び健全化判断比率'!B12)</f>
        <v/>
      </c>
      <c r="F39" s="455"/>
      <c r="G39" s="455"/>
      <c r="H39" s="455"/>
      <c r="I39" s="455"/>
      <c r="J39" s="455"/>
      <c r="K39" s="455"/>
      <c r="L39" s="455"/>
      <c r="M39" s="455"/>
      <c r="N39" s="455"/>
      <c r="O39" s="455"/>
      <c r="P39" s="455"/>
      <c r="Q39" s="455"/>
      <c r="R39" s="455"/>
      <c r="S39" s="455"/>
      <c r="T39" s="2"/>
      <c r="U39" s="454" t="str">
        <f t="shared" si="1"/>
        <v/>
      </c>
      <c r="V39" s="454"/>
      <c r="W39" s="455"/>
      <c r="X39" s="455"/>
      <c r="Y39" s="455"/>
      <c r="Z39" s="455"/>
      <c r="AA39" s="455"/>
      <c r="AB39" s="455"/>
      <c r="AC39" s="455"/>
      <c r="AD39" s="455"/>
      <c r="AE39" s="455"/>
      <c r="AF39" s="455"/>
      <c r="AG39" s="455"/>
      <c r="AH39" s="455"/>
      <c r="AI39" s="455"/>
      <c r="AJ39" s="455"/>
      <c r="AK39" s="455"/>
      <c r="AL39" s="2"/>
      <c r="AM39" s="454" t="str">
        <f t="shared" si="2"/>
        <v/>
      </c>
      <c r="AN39" s="454"/>
      <c r="AO39" s="455"/>
      <c r="AP39" s="455"/>
      <c r="AQ39" s="455"/>
      <c r="AR39" s="455"/>
      <c r="AS39" s="455"/>
      <c r="AT39" s="455"/>
      <c r="AU39" s="455"/>
      <c r="AV39" s="455"/>
      <c r="AW39" s="455"/>
      <c r="AX39" s="455"/>
      <c r="AY39" s="455"/>
      <c r="AZ39" s="455"/>
      <c r="BA39" s="455"/>
      <c r="BB39" s="455"/>
      <c r="BC39" s="455"/>
      <c r="BD39" s="2"/>
      <c r="BE39" s="454" t="str">
        <f t="shared" si="3"/>
        <v/>
      </c>
      <c r="BF39" s="454"/>
      <c r="BG39" s="455"/>
      <c r="BH39" s="455"/>
      <c r="BI39" s="455"/>
      <c r="BJ39" s="455"/>
      <c r="BK39" s="455"/>
      <c r="BL39" s="455"/>
      <c r="BM39" s="455"/>
      <c r="BN39" s="455"/>
      <c r="BO39" s="455"/>
      <c r="BP39" s="455"/>
      <c r="BQ39" s="455"/>
      <c r="BR39" s="455"/>
      <c r="BS39" s="455"/>
      <c r="BT39" s="455"/>
      <c r="BU39" s="455"/>
      <c r="BV39" s="2"/>
      <c r="BW39" s="454">
        <f t="shared" si="4"/>
        <v>13</v>
      </c>
      <c r="BX39" s="454"/>
      <c r="BY39" s="455" t="str">
        <f>IF('各会計、関係団体の財政状況及び健全化判断比率'!B73="","",'各会計、関係団体の財政状況及び健全化判断比率'!B73)</f>
        <v>東京都三市収益事業組合</v>
      </c>
      <c r="BZ39" s="455"/>
      <c r="CA39" s="455"/>
      <c r="CB39" s="455"/>
      <c r="CC39" s="455"/>
      <c r="CD39" s="455"/>
      <c r="CE39" s="455"/>
      <c r="CF39" s="455"/>
      <c r="CG39" s="455"/>
      <c r="CH39" s="455"/>
      <c r="CI39" s="455"/>
      <c r="CJ39" s="455"/>
      <c r="CK39" s="455"/>
      <c r="CL39" s="455"/>
      <c r="CM39" s="455"/>
      <c r="CN39" s="2"/>
      <c r="CO39" s="454" t="str">
        <f t="shared" si="5"/>
        <v/>
      </c>
      <c r="CP39" s="454"/>
      <c r="CQ39" s="455" t="str">
        <f>IF('各会計、関係団体の財政状況及び健全化判断比率'!BS12="","",'各会計、関係団体の財政状況及び健全化判断比率'!BS12)</f>
        <v/>
      </c>
      <c r="CR39" s="455"/>
      <c r="CS39" s="455"/>
      <c r="CT39" s="455"/>
      <c r="CU39" s="455"/>
      <c r="CV39" s="455"/>
      <c r="CW39" s="455"/>
      <c r="CX39" s="455"/>
      <c r="CY39" s="455"/>
      <c r="CZ39" s="455"/>
      <c r="DA39" s="455"/>
      <c r="DB39" s="455"/>
      <c r="DC39" s="455"/>
      <c r="DD39" s="455"/>
      <c r="DE39" s="455"/>
      <c r="DG39" s="456" t="str">
        <f>IF('各会計、関係団体の財政状況及び健全化判断比率'!BR12="","",'各会計、関係団体の財政状況及び健全化判断比率'!BR12)</f>
        <v/>
      </c>
      <c r="DH39" s="456"/>
      <c r="DI39" s="19"/>
    </row>
    <row r="40" spans="1:113" ht="32.25" customHeight="1" x14ac:dyDescent="0.2">
      <c r="A40" s="2"/>
      <c r="B40" s="5"/>
      <c r="C40" s="454" t="str">
        <f t="shared" si="0"/>
        <v/>
      </c>
      <c r="D40" s="454"/>
      <c r="E40" s="455" t="str">
        <f>IF('各会計、関係団体の財政状況及び健全化判断比率'!B13="","",'各会計、関係団体の財政状況及び健全化判断比率'!B13)</f>
        <v/>
      </c>
      <c r="F40" s="455"/>
      <c r="G40" s="455"/>
      <c r="H40" s="455"/>
      <c r="I40" s="455"/>
      <c r="J40" s="455"/>
      <c r="K40" s="455"/>
      <c r="L40" s="455"/>
      <c r="M40" s="455"/>
      <c r="N40" s="455"/>
      <c r="O40" s="455"/>
      <c r="P40" s="455"/>
      <c r="Q40" s="455"/>
      <c r="R40" s="455"/>
      <c r="S40" s="455"/>
      <c r="T40" s="2"/>
      <c r="U40" s="454" t="str">
        <f t="shared" si="1"/>
        <v/>
      </c>
      <c r="V40" s="454"/>
      <c r="W40" s="455"/>
      <c r="X40" s="455"/>
      <c r="Y40" s="455"/>
      <c r="Z40" s="455"/>
      <c r="AA40" s="455"/>
      <c r="AB40" s="455"/>
      <c r="AC40" s="455"/>
      <c r="AD40" s="455"/>
      <c r="AE40" s="455"/>
      <c r="AF40" s="455"/>
      <c r="AG40" s="455"/>
      <c r="AH40" s="455"/>
      <c r="AI40" s="455"/>
      <c r="AJ40" s="455"/>
      <c r="AK40" s="455"/>
      <c r="AL40" s="2"/>
      <c r="AM40" s="454" t="str">
        <f t="shared" si="2"/>
        <v/>
      </c>
      <c r="AN40" s="454"/>
      <c r="AO40" s="455"/>
      <c r="AP40" s="455"/>
      <c r="AQ40" s="455"/>
      <c r="AR40" s="455"/>
      <c r="AS40" s="455"/>
      <c r="AT40" s="455"/>
      <c r="AU40" s="455"/>
      <c r="AV40" s="455"/>
      <c r="AW40" s="455"/>
      <c r="AX40" s="455"/>
      <c r="AY40" s="455"/>
      <c r="AZ40" s="455"/>
      <c r="BA40" s="455"/>
      <c r="BB40" s="455"/>
      <c r="BC40" s="455"/>
      <c r="BD40" s="2"/>
      <c r="BE40" s="454" t="str">
        <f t="shared" si="3"/>
        <v/>
      </c>
      <c r="BF40" s="454"/>
      <c r="BG40" s="455"/>
      <c r="BH40" s="455"/>
      <c r="BI40" s="455"/>
      <c r="BJ40" s="455"/>
      <c r="BK40" s="455"/>
      <c r="BL40" s="455"/>
      <c r="BM40" s="455"/>
      <c r="BN40" s="455"/>
      <c r="BO40" s="455"/>
      <c r="BP40" s="455"/>
      <c r="BQ40" s="455"/>
      <c r="BR40" s="455"/>
      <c r="BS40" s="455"/>
      <c r="BT40" s="455"/>
      <c r="BU40" s="455"/>
      <c r="BV40" s="2"/>
      <c r="BW40" s="454">
        <f t="shared" si="4"/>
        <v>14</v>
      </c>
      <c r="BX40" s="454"/>
      <c r="BY40" s="455" t="str">
        <f>IF('各会計、関係団体の財政状況及び健全化判断比率'!B74="","",'各会計、関係団体の財政状況及び健全化判断比率'!B74)</f>
        <v>東京市町村総合事務組合（一般会計）</v>
      </c>
      <c r="BZ40" s="455"/>
      <c r="CA40" s="455"/>
      <c r="CB40" s="455"/>
      <c r="CC40" s="455"/>
      <c r="CD40" s="455"/>
      <c r="CE40" s="455"/>
      <c r="CF40" s="455"/>
      <c r="CG40" s="455"/>
      <c r="CH40" s="455"/>
      <c r="CI40" s="455"/>
      <c r="CJ40" s="455"/>
      <c r="CK40" s="455"/>
      <c r="CL40" s="455"/>
      <c r="CM40" s="455"/>
      <c r="CN40" s="2"/>
      <c r="CO40" s="454" t="str">
        <f t="shared" si="5"/>
        <v/>
      </c>
      <c r="CP40" s="454"/>
      <c r="CQ40" s="455" t="str">
        <f>IF('各会計、関係団体の財政状況及び健全化判断比率'!BS13="","",'各会計、関係団体の財政状況及び健全化判断比率'!BS13)</f>
        <v/>
      </c>
      <c r="CR40" s="455"/>
      <c r="CS40" s="455"/>
      <c r="CT40" s="455"/>
      <c r="CU40" s="455"/>
      <c r="CV40" s="455"/>
      <c r="CW40" s="455"/>
      <c r="CX40" s="455"/>
      <c r="CY40" s="455"/>
      <c r="CZ40" s="455"/>
      <c r="DA40" s="455"/>
      <c r="DB40" s="455"/>
      <c r="DC40" s="455"/>
      <c r="DD40" s="455"/>
      <c r="DE40" s="455"/>
      <c r="DG40" s="456" t="str">
        <f>IF('各会計、関係団体の財政状況及び健全化判断比率'!BR13="","",'各会計、関係団体の財政状況及び健全化判断比率'!BR13)</f>
        <v/>
      </c>
      <c r="DH40" s="456"/>
      <c r="DI40" s="19"/>
    </row>
    <row r="41" spans="1:113" ht="32.25" customHeight="1" x14ac:dyDescent="0.2">
      <c r="A41" s="2"/>
      <c r="B41" s="5"/>
      <c r="C41" s="454" t="str">
        <f t="shared" si="0"/>
        <v/>
      </c>
      <c r="D41" s="454"/>
      <c r="E41" s="455" t="str">
        <f>IF('各会計、関係団体の財政状況及び健全化判断比率'!B14="","",'各会計、関係団体の財政状況及び健全化判断比率'!B14)</f>
        <v/>
      </c>
      <c r="F41" s="455"/>
      <c r="G41" s="455"/>
      <c r="H41" s="455"/>
      <c r="I41" s="455"/>
      <c r="J41" s="455"/>
      <c r="K41" s="455"/>
      <c r="L41" s="455"/>
      <c r="M41" s="455"/>
      <c r="N41" s="455"/>
      <c r="O41" s="455"/>
      <c r="P41" s="455"/>
      <c r="Q41" s="455"/>
      <c r="R41" s="455"/>
      <c r="S41" s="455"/>
      <c r="T41" s="2"/>
      <c r="U41" s="454" t="str">
        <f t="shared" si="1"/>
        <v/>
      </c>
      <c r="V41" s="454"/>
      <c r="W41" s="455"/>
      <c r="X41" s="455"/>
      <c r="Y41" s="455"/>
      <c r="Z41" s="455"/>
      <c r="AA41" s="455"/>
      <c r="AB41" s="455"/>
      <c r="AC41" s="455"/>
      <c r="AD41" s="455"/>
      <c r="AE41" s="455"/>
      <c r="AF41" s="455"/>
      <c r="AG41" s="455"/>
      <c r="AH41" s="455"/>
      <c r="AI41" s="455"/>
      <c r="AJ41" s="455"/>
      <c r="AK41" s="455"/>
      <c r="AL41" s="2"/>
      <c r="AM41" s="454" t="str">
        <f t="shared" si="2"/>
        <v/>
      </c>
      <c r="AN41" s="454"/>
      <c r="AO41" s="455"/>
      <c r="AP41" s="455"/>
      <c r="AQ41" s="455"/>
      <c r="AR41" s="455"/>
      <c r="AS41" s="455"/>
      <c r="AT41" s="455"/>
      <c r="AU41" s="455"/>
      <c r="AV41" s="455"/>
      <c r="AW41" s="455"/>
      <c r="AX41" s="455"/>
      <c r="AY41" s="455"/>
      <c r="AZ41" s="455"/>
      <c r="BA41" s="455"/>
      <c r="BB41" s="455"/>
      <c r="BC41" s="455"/>
      <c r="BD41" s="2"/>
      <c r="BE41" s="454" t="str">
        <f t="shared" si="3"/>
        <v/>
      </c>
      <c r="BF41" s="454"/>
      <c r="BG41" s="455"/>
      <c r="BH41" s="455"/>
      <c r="BI41" s="455"/>
      <c r="BJ41" s="455"/>
      <c r="BK41" s="455"/>
      <c r="BL41" s="455"/>
      <c r="BM41" s="455"/>
      <c r="BN41" s="455"/>
      <c r="BO41" s="455"/>
      <c r="BP41" s="455"/>
      <c r="BQ41" s="455"/>
      <c r="BR41" s="455"/>
      <c r="BS41" s="455"/>
      <c r="BT41" s="455"/>
      <c r="BU41" s="455"/>
      <c r="BV41" s="2"/>
      <c r="BW41" s="454">
        <f t="shared" si="4"/>
        <v>15</v>
      </c>
      <c r="BX41" s="454"/>
      <c r="BY41" s="455" t="str">
        <f>IF('各会計、関係団体の財政状況及び健全化判断比率'!B75="","",'各会計、関係団体の財政状況及び健全化判断比率'!B75)</f>
        <v>東京市町村総合事務組合（東京都市町村民交通災害共済事業特別会計）</v>
      </c>
      <c r="BZ41" s="455"/>
      <c r="CA41" s="455"/>
      <c r="CB41" s="455"/>
      <c r="CC41" s="455"/>
      <c r="CD41" s="455"/>
      <c r="CE41" s="455"/>
      <c r="CF41" s="455"/>
      <c r="CG41" s="455"/>
      <c r="CH41" s="455"/>
      <c r="CI41" s="455"/>
      <c r="CJ41" s="455"/>
      <c r="CK41" s="455"/>
      <c r="CL41" s="455"/>
      <c r="CM41" s="455"/>
      <c r="CN41" s="2"/>
      <c r="CO41" s="454" t="str">
        <f t="shared" si="5"/>
        <v/>
      </c>
      <c r="CP41" s="454"/>
      <c r="CQ41" s="455" t="str">
        <f>IF('各会計、関係団体の財政状況及び健全化判断比率'!BS14="","",'各会計、関係団体の財政状況及び健全化判断比率'!BS14)</f>
        <v/>
      </c>
      <c r="CR41" s="455"/>
      <c r="CS41" s="455"/>
      <c r="CT41" s="455"/>
      <c r="CU41" s="455"/>
      <c r="CV41" s="455"/>
      <c r="CW41" s="455"/>
      <c r="CX41" s="455"/>
      <c r="CY41" s="455"/>
      <c r="CZ41" s="455"/>
      <c r="DA41" s="455"/>
      <c r="DB41" s="455"/>
      <c r="DC41" s="455"/>
      <c r="DD41" s="455"/>
      <c r="DE41" s="455"/>
      <c r="DG41" s="456" t="str">
        <f>IF('各会計、関係団体の財政状況及び健全化判断比率'!BR14="","",'各会計、関係団体の財政状況及び健全化判断比率'!BR14)</f>
        <v/>
      </c>
      <c r="DH41" s="456"/>
      <c r="DI41" s="19"/>
    </row>
    <row r="42" spans="1:113" ht="32.25" customHeight="1" x14ac:dyDescent="0.2">
      <c r="B42" s="5"/>
      <c r="C42" s="454" t="str">
        <f t="shared" si="0"/>
        <v/>
      </c>
      <c r="D42" s="454"/>
      <c r="E42" s="455" t="str">
        <f>IF('各会計、関係団体の財政状況及び健全化判断比率'!B15="","",'各会計、関係団体の財政状況及び健全化判断比率'!B15)</f>
        <v/>
      </c>
      <c r="F42" s="455"/>
      <c r="G42" s="455"/>
      <c r="H42" s="455"/>
      <c r="I42" s="455"/>
      <c r="J42" s="455"/>
      <c r="K42" s="455"/>
      <c r="L42" s="455"/>
      <c r="M42" s="455"/>
      <c r="N42" s="455"/>
      <c r="O42" s="455"/>
      <c r="P42" s="455"/>
      <c r="Q42" s="455"/>
      <c r="R42" s="455"/>
      <c r="S42" s="455"/>
      <c r="T42" s="2"/>
      <c r="U42" s="454" t="str">
        <f t="shared" si="1"/>
        <v/>
      </c>
      <c r="V42" s="454"/>
      <c r="W42" s="455"/>
      <c r="X42" s="455"/>
      <c r="Y42" s="455"/>
      <c r="Z42" s="455"/>
      <c r="AA42" s="455"/>
      <c r="AB42" s="455"/>
      <c r="AC42" s="455"/>
      <c r="AD42" s="455"/>
      <c r="AE42" s="455"/>
      <c r="AF42" s="455"/>
      <c r="AG42" s="455"/>
      <c r="AH42" s="455"/>
      <c r="AI42" s="455"/>
      <c r="AJ42" s="455"/>
      <c r="AK42" s="455"/>
      <c r="AL42" s="2"/>
      <c r="AM42" s="454" t="str">
        <f t="shared" si="2"/>
        <v/>
      </c>
      <c r="AN42" s="454"/>
      <c r="AO42" s="455"/>
      <c r="AP42" s="455"/>
      <c r="AQ42" s="455"/>
      <c r="AR42" s="455"/>
      <c r="AS42" s="455"/>
      <c r="AT42" s="455"/>
      <c r="AU42" s="455"/>
      <c r="AV42" s="455"/>
      <c r="AW42" s="455"/>
      <c r="AX42" s="455"/>
      <c r="AY42" s="455"/>
      <c r="AZ42" s="455"/>
      <c r="BA42" s="455"/>
      <c r="BB42" s="455"/>
      <c r="BC42" s="455"/>
      <c r="BD42" s="2"/>
      <c r="BE42" s="454" t="str">
        <f t="shared" si="3"/>
        <v/>
      </c>
      <c r="BF42" s="454"/>
      <c r="BG42" s="455"/>
      <c r="BH42" s="455"/>
      <c r="BI42" s="455"/>
      <c r="BJ42" s="455"/>
      <c r="BK42" s="455"/>
      <c r="BL42" s="455"/>
      <c r="BM42" s="455"/>
      <c r="BN42" s="455"/>
      <c r="BO42" s="455"/>
      <c r="BP42" s="455"/>
      <c r="BQ42" s="455"/>
      <c r="BR42" s="455"/>
      <c r="BS42" s="455"/>
      <c r="BT42" s="455"/>
      <c r="BU42" s="455"/>
      <c r="BV42" s="2"/>
      <c r="BW42" s="454">
        <f t="shared" si="4"/>
        <v>16</v>
      </c>
      <c r="BX42" s="454"/>
      <c r="BY42" s="455" t="str">
        <f>IF('各会計、関係団体の財政状況及び健全化判断比率'!B76="","",'各会計、関係団体の財政状況及び健全化判断比率'!B76)</f>
        <v>東京都後期高齢者医療広域連合（一般会計）</v>
      </c>
      <c r="BZ42" s="455"/>
      <c r="CA42" s="455"/>
      <c r="CB42" s="455"/>
      <c r="CC42" s="455"/>
      <c r="CD42" s="455"/>
      <c r="CE42" s="455"/>
      <c r="CF42" s="455"/>
      <c r="CG42" s="455"/>
      <c r="CH42" s="455"/>
      <c r="CI42" s="455"/>
      <c r="CJ42" s="455"/>
      <c r="CK42" s="455"/>
      <c r="CL42" s="455"/>
      <c r="CM42" s="455"/>
      <c r="CN42" s="2"/>
      <c r="CO42" s="454" t="str">
        <f t="shared" si="5"/>
        <v/>
      </c>
      <c r="CP42" s="454"/>
      <c r="CQ42" s="455" t="str">
        <f>IF('各会計、関係団体の財政状況及び健全化判断比率'!BS15="","",'各会計、関係団体の財政状況及び健全化判断比率'!BS15)</f>
        <v/>
      </c>
      <c r="CR42" s="455"/>
      <c r="CS42" s="455"/>
      <c r="CT42" s="455"/>
      <c r="CU42" s="455"/>
      <c r="CV42" s="455"/>
      <c r="CW42" s="455"/>
      <c r="CX42" s="455"/>
      <c r="CY42" s="455"/>
      <c r="CZ42" s="455"/>
      <c r="DA42" s="455"/>
      <c r="DB42" s="455"/>
      <c r="DC42" s="455"/>
      <c r="DD42" s="455"/>
      <c r="DE42" s="455"/>
      <c r="DG42" s="456" t="str">
        <f>IF('各会計、関係団体の財政状況及び健全化判断比率'!BR15="","",'各会計、関係団体の財政状況及び健全化判断比率'!BR15)</f>
        <v/>
      </c>
      <c r="DH42" s="456"/>
      <c r="DI42" s="19"/>
    </row>
    <row r="43" spans="1:113" ht="32.25" customHeight="1" x14ac:dyDescent="0.2">
      <c r="B43" s="5"/>
      <c r="C43" s="454" t="str">
        <f t="shared" si="0"/>
        <v/>
      </c>
      <c r="D43" s="454"/>
      <c r="E43" s="455" t="str">
        <f>IF('各会計、関係団体の財政状況及び健全化判断比率'!B16="","",'各会計、関係団体の財政状況及び健全化判断比率'!B16)</f>
        <v/>
      </c>
      <c r="F43" s="455"/>
      <c r="G43" s="455"/>
      <c r="H43" s="455"/>
      <c r="I43" s="455"/>
      <c r="J43" s="455"/>
      <c r="K43" s="455"/>
      <c r="L43" s="455"/>
      <c r="M43" s="455"/>
      <c r="N43" s="455"/>
      <c r="O43" s="455"/>
      <c r="P43" s="455"/>
      <c r="Q43" s="455"/>
      <c r="R43" s="455"/>
      <c r="S43" s="455"/>
      <c r="T43" s="2"/>
      <c r="U43" s="454" t="str">
        <f t="shared" si="1"/>
        <v/>
      </c>
      <c r="V43" s="454"/>
      <c r="W43" s="455"/>
      <c r="X43" s="455"/>
      <c r="Y43" s="455"/>
      <c r="Z43" s="455"/>
      <c r="AA43" s="455"/>
      <c r="AB43" s="455"/>
      <c r="AC43" s="455"/>
      <c r="AD43" s="455"/>
      <c r="AE43" s="455"/>
      <c r="AF43" s="455"/>
      <c r="AG43" s="455"/>
      <c r="AH43" s="455"/>
      <c r="AI43" s="455"/>
      <c r="AJ43" s="455"/>
      <c r="AK43" s="455"/>
      <c r="AL43" s="2"/>
      <c r="AM43" s="454" t="str">
        <f t="shared" si="2"/>
        <v/>
      </c>
      <c r="AN43" s="454"/>
      <c r="AO43" s="455"/>
      <c r="AP43" s="455"/>
      <c r="AQ43" s="455"/>
      <c r="AR43" s="455"/>
      <c r="AS43" s="455"/>
      <c r="AT43" s="455"/>
      <c r="AU43" s="455"/>
      <c r="AV43" s="455"/>
      <c r="AW43" s="455"/>
      <c r="AX43" s="455"/>
      <c r="AY43" s="455"/>
      <c r="AZ43" s="455"/>
      <c r="BA43" s="455"/>
      <c r="BB43" s="455"/>
      <c r="BC43" s="455"/>
      <c r="BD43" s="2"/>
      <c r="BE43" s="454" t="str">
        <f t="shared" si="3"/>
        <v/>
      </c>
      <c r="BF43" s="454"/>
      <c r="BG43" s="455"/>
      <c r="BH43" s="455"/>
      <c r="BI43" s="455"/>
      <c r="BJ43" s="455"/>
      <c r="BK43" s="455"/>
      <c r="BL43" s="455"/>
      <c r="BM43" s="455"/>
      <c r="BN43" s="455"/>
      <c r="BO43" s="455"/>
      <c r="BP43" s="455"/>
      <c r="BQ43" s="455"/>
      <c r="BR43" s="455"/>
      <c r="BS43" s="455"/>
      <c r="BT43" s="455"/>
      <c r="BU43" s="455"/>
      <c r="BV43" s="2"/>
      <c r="BW43" s="454">
        <f t="shared" si="4"/>
        <v>17</v>
      </c>
      <c r="BX43" s="454"/>
      <c r="BY43" s="455" t="str">
        <f>IF('各会計、関係団体の財政状況及び健全化判断比率'!B77="","",'各会計、関係団体の財政状況及び健全化判断比率'!B77)</f>
        <v>東京都後期高齢者医療広域連合
（後期高齢者医療特別会計）</v>
      </c>
      <c r="BZ43" s="455"/>
      <c r="CA43" s="455"/>
      <c r="CB43" s="455"/>
      <c r="CC43" s="455"/>
      <c r="CD43" s="455"/>
      <c r="CE43" s="455"/>
      <c r="CF43" s="455"/>
      <c r="CG43" s="455"/>
      <c r="CH43" s="455"/>
      <c r="CI43" s="455"/>
      <c r="CJ43" s="455"/>
      <c r="CK43" s="455"/>
      <c r="CL43" s="455"/>
      <c r="CM43" s="455"/>
      <c r="CN43" s="2"/>
      <c r="CO43" s="454" t="str">
        <f t="shared" si="5"/>
        <v/>
      </c>
      <c r="CP43" s="454"/>
      <c r="CQ43" s="455" t="str">
        <f>IF('各会計、関係団体の財政状況及び健全化判断比率'!BS16="","",'各会計、関係団体の財政状況及び健全化判断比率'!BS16)</f>
        <v/>
      </c>
      <c r="CR43" s="455"/>
      <c r="CS43" s="455"/>
      <c r="CT43" s="455"/>
      <c r="CU43" s="455"/>
      <c r="CV43" s="455"/>
      <c r="CW43" s="455"/>
      <c r="CX43" s="455"/>
      <c r="CY43" s="455"/>
      <c r="CZ43" s="455"/>
      <c r="DA43" s="455"/>
      <c r="DB43" s="455"/>
      <c r="DC43" s="455"/>
      <c r="DD43" s="455"/>
      <c r="DE43" s="455"/>
      <c r="DG43" s="456" t="str">
        <f>IF('各会計、関係団体の財政状況及び健全化判断比率'!BR16="","",'各会計、関係団体の財政状況及び健全化判断比率'!BR16)</f>
        <v/>
      </c>
      <c r="DH43" s="456"/>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293</v>
      </c>
      <c r="E46" s="457" t="s">
        <v>294</v>
      </c>
      <c r="F46" s="457"/>
      <c r="G46" s="457"/>
      <c r="H46" s="457"/>
      <c r="I46" s="457"/>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457"/>
      <c r="AK46" s="457"/>
      <c r="AL46" s="457"/>
      <c r="AM46" s="457"/>
      <c r="AN46" s="457"/>
      <c r="AO46" s="457"/>
      <c r="AP46" s="457"/>
      <c r="AQ46" s="457"/>
      <c r="AR46" s="457"/>
      <c r="AS46" s="457"/>
      <c r="AT46" s="457"/>
      <c r="AU46" s="457"/>
      <c r="AV46" s="457"/>
      <c r="AW46" s="457"/>
      <c r="AX46" s="457"/>
      <c r="AY46" s="457"/>
      <c r="AZ46" s="457"/>
      <c r="BA46" s="457"/>
      <c r="BB46" s="457"/>
      <c r="BC46" s="457"/>
      <c r="BD46" s="457"/>
      <c r="BE46" s="457"/>
      <c r="BF46" s="457"/>
      <c r="BG46" s="457"/>
      <c r="BH46" s="457"/>
      <c r="BI46" s="457"/>
      <c r="BJ46" s="457"/>
      <c r="BK46" s="457"/>
      <c r="BL46" s="457"/>
      <c r="BM46" s="457"/>
      <c r="BN46" s="457"/>
      <c r="BO46" s="457"/>
      <c r="BP46" s="457"/>
      <c r="BQ46" s="457"/>
      <c r="BR46" s="457"/>
      <c r="BS46" s="457"/>
      <c r="BT46" s="457"/>
      <c r="BU46" s="457"/>
      <c r="BV46" s="457"/>
      <c r="BW46" s="457"/>
      <c r="BX46" s="457"/>
      <c r="BY46" s="457"/>
      <c r="BZ46" s="457"/>
      <c r="CA46" s="457"/>
      <c r="CB46" s="457"/>
      <c r="CC46" s="457"/>
      <c r="CD46" s="457"/>
      <c r="CE46" s="457"/>
      <c r="CF46" s="457"/>
      <c r="CG46" s="457"/>
      <c r="CH46" s="457"/>
      <c r="CI46" s="457"/>
      <c r="CJ46" s="457"/>
      <c r="CK46" s="457"/>
      <c r="CL46" s="457"/>
      <c r="CM46" s="457"/>
      <c r="CN46" s="457"/>
      <c r="CO46" s="457"/>
      <c r="CP46" s="457"/>
      <c r="CQ46" s="457"/>
      <c r="CR46" s="457"/>
      <c r="CS46" s="457"/>
      <c r="CT46" s="457"/>
      <c r="CU46" s="457"/>
      <c r="CV46" s="457"/>
      <c r="CW46" s="457"/>
      <c r="CX46" s="457"/>
      <c r="CY46" s="457"/>
      <c r="CZ46" s="457"/>
      <c r="DA46" s="457"/>
      <c r="DB46" s="457"/>
      <c r="DC46" s="457"/>
      <c r="DD46" s="457"/>
      <c r="DE46" s="457"/>
      <c r="DF46" s="457"/>
      <c r="DG46" s="457"/>
      <c r="DH46" s="457"/>
      <c r="DI46" s="457"/>
    </row>
    <row r="47" spans="1:113" x14ac:dyDescent="0.2">
      <c r="E47" s="457" t="s">
        <v>296</v>
      </c>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c r="AT47" s="457"/>
      <c r="AU47" s="457"/>
      <c r="AV47" s="457"/>
      <c r="AW47" s="457"/>
      <c r="AX47" s="457"/>
      <c r="AY47" s="457"/>
      <c r="AZ47" s="457"/>
      <c r="BA47" s="457"/>
      <c r="BB47" s="457"/>
      <c r="BC47" s="457"/>
      <c r="BD47" s="457"/>
      <c r="BE47" s="457"/>
      <c r="BF47" s="457"/>
      <c r="BG47" s="457"/>
      <c r="BH47" s="457"/>
      <c r="BI47" s="457"/>
      <c r="BJ47" s="457"/>
      <c r="BK47" s="457"/>
      <c r="BL47" s="457"/>
      <c r="BM47" s="457"/>
      <c r="BN47" s="457"/>
      <c r="BO47" s="457"/>
      <c r="BP47" s="457"/>
      <c r="BQ47" s="457"/>
      <c r="BR47" s="457"/>
      <c r="BS47" s="457"/>
      <c r="BT47" s="457"/>
      <c r="BU47" s="457"/>
      <c r="BV47" s="457"/>
      <c r="BW47" s="457"/>
      <c r="BX47" s="457"/>
      <c r="BY47" s="457"/>
      <c r="BZ47" s="457"/>
      <c r="CA47" s="457"/>
      <c r="CB47" s="457"/>
      <c r="CC47" s="457"/>
      <c r="CD47" s="457"/>
      <c r="CE47" s="457"/>
      <c r="CF47" s="457"/>
      <c r="CG47" s="457"/>
      <c r="CH47" s="457"/>
      <c r="CI47" s="457"/>
      <c r="CJ47" s="457"/>
      <c r="CK47" s="457"/>
      <c r="CL47" s="457"/>
      <c r="CM47" s="457"/>
      <c r="CN47" s="457"/>
      <c r="CO47" s="457"/>
      <c r="CP47" s="457"/>
      <c r="CQ47" s="457"/>
      <c r="CR47" s="457"/>
      <c r="CS47" s="457"/>
      <c r="CT47" s="457"/>
      <c r="CU47" s="457"/>
      <c r="CV47" s="457"/>
      <c r="CW47" s="457"/>
      <c r="CX47" s="457"/>
      <c r="CY47" s="457"/>
      <c r="CZ47" s="457"/>
      <c r="DA47" s="457"/>
      <c r="DB47" s="457"/>
      <c r="DC47" s="457"/>
      <c r="DD47" s="457"/>
      <c r="DE47" s="457"/>
      <c r="DF47" s="457"/>
      <c r="DG47" s="457"/>
      <c r="DH47" s="457"/>
      <c r="DI47" s="457"/>
    </row>
    <row r="48" spans="1:113" x14ac:dyDescent="0.2">
      <c r="E48" s="457" t="s">
        <v>298</v>
      </c>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c r="AO48" s="457"/>
      <c r="AP48" s="457"/>
      <c r="AQ48" s="457"/>
      <c r="AR48" s="457"/>
      <c r="AS48" s="457"/>
      <c r="AT48" s="457"/>
      <c r="AU48" s="457"/>
      <c r="AV48" s="457"/>
      <c r="AW48" s="457"/>
      <c r="AX48" s="457"/>
      <c r="AY48" s="457"/>
      <c r="AZ48" s="457"/>
      <c r="BA48" s="457"/>
      <c r="BB48" s="457"/>
      <c r="BC48" s="457"/>
      <c r="BD48" s="457"/>
      <c r="BE48" s="457"/>
      <c r="BF48" s="457"/>
      <c r="BG48" s="457"/>
      <c r="BH48" s="457"/>
      <c r="BI48" s="457"/>
      <c r="BJ48" s="457"/>
      <c r="BK48" s="457"/>
      <c r="BL48" s="457"/>
      <c r="BM48" s="457"/>
      <c r="BN48" s="457"/>
      <c r="BO48" s="457"/>
      <c r="BP48" s="457"/>
      <c r="BQ48" s="457"/>
      <c r="BR48" s="457"/>
      <c r="BS48" s="457"/>
      <c r="BT48" s="457"/>
      <c r="BU48" s="457"/>
      <c r="BV48" s="457"/>
      <c r="BW48" s="457"/>
      <c r="BX48" s="457"/>
      <c r="BY48" s="457"/>
      <c r="BZ48" s="457"/>
      <c r="CA48" s="457"/>
      <c r="CB48" s="457"/>
      <c r="CC48" s="457"/>
      <c r="CD48" s="457"/>
      <c r="CE48" s="457"/>
      <c r="CF48" s="457"/>
      <c r="CG48" s="457"/>
      <c r="CH48" s="457"/>
      <c r="CI48" s="457"/>
      <c r="CJ48" s="457"/>
      <c r="CK48" s="457"/>
      <c r="CL48" s="457"/>
      <c r="CM48" s="457"/>
      <c r="CN48" s="457"/>
      <c r="CO48" s="457"/>
      <c r="CP48" s="457"/>
      <c r="CQ48" s="457"/>
      <c r="CR48" s="457"/>
      <c r="CS48" s="457"/>
      <c r="CT48" s="457"/>
      <c r="CU48" s="457"/>
      <c r="CV48" s="457"/>
      <c r="CW48" s="457"/>
      <c r="CX48" s="457"/>
      <c r="CY48" s="457"/>
      <c r="CZ48" s="457"/>
      <c r="DA48" s="457"/>
      <c r="DB48" s="457"/>
      <c r="DC48" s="457"/>
      <c r="DD48" s="457"/>
      <c r="DE48" s="457"/>
      <c r="DF48" s="457"/>
      <c r="DG48" s="457"/>
      <c r="DH48" s="457"/>
      <c r="DI48" s="457"/>
    </row>
    <row r="49" spans="5:113" x14ac:dyDescent="0.2">
      <c r="E49" s="457" t="s">
        <v>299</v>
      </c>
      <c r="F49" s="457"/>
      <c r="G49" s="457"/>
      <c r="H49" s="457"/>
      <c r="I49" s="457"/>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c r="AO49" s="457"/>
      <c r="AP49" s="457"/>
      <c r="AQ49" s="457"/>
      <c r="AR49" s="457"/>
      <c r="AS49" s="457"/>
      <c r="AT49" s="457"/>
      <c r="AU49" s="457"/>
      <c r="AV49" s="457"/>
      <c r="AW49" s="457"/>
      <c r="AX49" s="457"/>
      <c r="AY49" s="457"/>
      <c r="AZ49" s="457"/>
      <c r="BA49" s="457"/>
      <c r="BB49" s="457"/>
      <c r="BC49" s="457"/>
      <c r="BD49" s="457"/>
      <c r="BE49" s="457"/>
      <c r="BF49" s="457"/>
      <c r="BG49" s="457"/>
      <c r="BH49" s="457"/>
      <c r="BI49" s="457"/>
      <c r="BJ49" s="457"/>
      <c r="BK49" s="457"/>
      <c r="BL49" s="457"/>
      <c r="BM49" s="457"/>
      <c r="BN49" s="457"/>
      <c r="BO49" s="457"/>
      <c r="BP49" s="457"/>
      <c r="BQ49" s="457"/>
      <c r="BR49" s="457"/>
      <c r="BS49" s="457"/>
      <c r="BT49" s="457"/>
      <c r="BU49" s="457"/>
      <c r="BV49" s="457"/>
      <c r="BW49" s="457"/>
      <c r="BX49" s="457"/>
      <c r="BY49" s="457"/>
      <c r="BZ49" s="457"/>
      <c r="CA49" s="457"/>
      <c r="CB49" s="457"/>
      <c r="CC49" s="457"/>
      <c r="CD49" s="457"/>
      <c r="CE49" s="457"/>
      <c r="CF49" s="457"/>
      <c r="CG49" s="457"/>
      <c r="CH49" s="457"/>
      <c r="CI49" s="457"/>
      <c r="CJ49" s="457"/>
      <c r="CK49" s="457"/>
      <c r="CL49" s="457"/>
      <c r="CM49" s="457"/>
      <c r="CN49" s="457"/>
      <c r="CO49" s="457"/>
      <c r="CP49" s="457"/>
      <c r="CQ49" s="457"/>
      <c r="CR49" s="457"/>
      <c r="CS49" s="457"/>
      <c r="CT49" s="457"/>
      <c r="CU49" s="457"/>
      <c r="CV49" s="457"/>
      <c r="CW49" s="457"/>
      <c r="CX49" s="457"/>
      <c r="CY49" s="457"/>
      <c r="CZ49" s="457"/>
      <c r="DA49" s="457"/>
      <c r="DB49" s="457"/>
      <c r="DC49" s="457"/>
      <c r="DD49" s="457"/>
      <c r="DE49" s="457"/>
      <c r="DF49" s="457"/>
      <c r="DG49" s="457"/>
      <c r="DH49" s="457"/>
      <c r="DI49" s="457"/>
    </row>
    <row r="50" spans="5:113" x14ac:dyDescent="0.2">
      <c r="E50" s="457" t="s">
        <v>197</v>
      </c>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c r="AG50" s="457"/>
      <c r="AH50" s="457"/>
      <c r="AI50" s="457"/>
      <c r="AJ50" s="457"/>
      <c r="AK50" s="457"/>
      <c r="AL50" s="457"/>
      <c r="AM50" s="457"/>
      <c r="AN50" s="457"/>
      <c r="AO50" s="457"/>
      <c r="AP50" s="457"/>
      <c r="AQ50" s="457"/>
      <c r="AR50" s="457"/>
      <c r="AS50" s="457"/>
      <c r="AT50" s="457"/>
      <c r="AU50" s="457"/>
      <c r="AV50" s="457"/>
      <c r="AW50" s="457"/>
      <c r="AX50" s="457"/>
      <c r="AY50" s="457"/>
      <c r="AZ50" s="457"/>
      <c r="BA50" s="457"/>
      <c r="BB50" s="457"/>
      <c r="BC50" s="457"/>
      <c r="BD50" s="457"/>
      <c r="BE50" s="457"/>
      <c r="BF50" s="457"/>
      <c r="BG50" s="457"/>
      <c r="BH50" s="457"/>
      <c r="BI50" s="457"/>
      <c r="BJ50" s="457"/>
      <c r="BK50" s="457"/>
      <c r="BL50" s="457"/>
      <c r="BM50" s="457"/>
      <c r="BN50" s="457"/>
      <c r="BO50" s="457"/>
      <c r="BP50" s="457"/>
      <c r="BQ50" s="457"/>
      <c r="BR50" s="457"/>
      <c r="BS50" s="457"/>
      <c r="BT50" s="457"/>
      <c r="BU50" s="457"/>
      <c r="BV50" s="457"/>
      <c r="BW50" s="457"/>
      <c r="BX50" s="457"/>
      <c r="BY50" s="457"/>
      <c r="BZ50" s="457"/>
      <c r="CA50" s="457"/>
      <c r="CB50" s="457"/>
      <c r="CC50" s="457"/>
      <c r="CD50" s="457"/>
      <c r="CE50" s="457"/>
      <c r="CF50" s="457"/>
      <c r="CG50" s="457"/>
      <c r="CH50" s="457"/>
      <c r="CI50" s="457"/>
      <c r="CJ50" s="457"/>
      <c r="CK50" s="457"/>
      <c r="CL50" s="457"/>
      <c r="CM50" s="457"/>
      <c r="CN50" s="457"/>
      <c r="CO50" s="457"/>
      <c r="CP50" s="457"/>
      <c r="CQ50" s="457"/>
      <c r="CR50" s="457"/>
      <c r="CS50" s="457"/>
      <c r="CT50" s="457"/>
      <c r="CU50" s="457"/>
      <c r="CV50" s="457"/>
      <c r="CW50" s="457"/>
      <c r="CX50" s="457"/>
      <c r="CY50" s="457"/>
      <c r="CZ50" s="457"/>
      <c r="DA50" s="457"/>
      <c r="DB50" s="457"/>
      <c r="DC50" s="457"/>
      <c r="DD50" s="457"/>
      <c r="DE50" s="457"/>
      <c r="DF50" s="457"/>
      <c r="DG50" s="457"/>
      <c r="DH50" s="457"/>
      <c r="DI50" s="457"/>
    </row>
    <row r="51" spans="5:113" x14ac:dyDescent="0.2">
      <c r="E51" s="457" t="s">
        <v>303</v>
      </c>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c r="AT51" s="457"/>
      <c r="AU51" s="457"/>
      <c r="AV51" s="457"/>
      <c r="AW51" s="457"/>
      <c r="AX51" s="457"/>
      <c r="AY51" s="457"/>
      <c r="AZ51" s="457"/>
      <c r="BA51" s="457"/>
      <c r="BB51" s="457"/>
      <c r="BC51" s="457"/>
      <c r="BD51" s="457"/>
      <c r="BE51" s="457"/>
      <c r="BF51" s="457"/>
      <c r="BG51" s="457"/>
      <c r="BH51" s="457"/>
      <c r="BI51" s="457"/>
      <c r="BJ51" s="457"/>
      <c r="BK51" s="457"/>
      <c r="BL51" s="457"/>
      <c r="BM51" s="457"/>
      <c r="BN51" s="457"/>
      <c r="BO51" s="457"/>
      <c r="BP51" s="457"/>
      <c r="BQ51" s="457"/>
      <c r="BR51" s="457"/>
      <c r="BS51" s="457"/>
      <c r="BT51" s="457"/>
      <c r="BU51" s="457"/>
      <c r="BV51" s="457"/>
      <c r="BW51" s="457"/>
      <c r="BX51" s="457"/>
      <c r="BY51" s="457"/>
      <c r="BZ51" s="457"/>
      <c r="CA51" s="457"/>
      <c r="CB51" s="457"/>
      <c r="CC51" s="457"/>
      <c r="CD51" s="457"/>
      <c r="CE51" s="457"/>
      <c r="CF51" s="457"/>
      <c r="CG51" s="457"/>
      <c r="CH51" s="457"/>
      <c r="CI51" s="457"/>
      <c r="CJ51" s="457"/>
      <c r="CK51" s="457"/>
      <c r="CL51" s="457"/>
      <c r="CM51" s="457"/>
      <c r="CN51" s="457"/>
      <c r="CO51" s="457"/>
      <c r="CP51" s="457"/>
      <c r="CQ51" s="457"/>
      <c r="CR51" s="457"/>
      <c r="CS51" s="457"/>
      <c r="CT51" s="457"/>
      <c r="CU51" s="457"/>
      <c r="CV51" s="457"/>
      <c r="CW51" s="457"/>
      <c r="CX51" s="457"/>
      <c r="CY51" s="457"/>
      <c r="CZ51" s="457"/>
      <c r="DA51" s="457"/>
      <c r="DB51" s="457"/>
      <c r="DC51" s="457"/>
      <c r="DD51" s="457"/>
      <c r="DE51" s="457"/>
      <c r="DF51" s="457"/>
      <c r="DG51" s="457"/>
      <c r="DH51" s="457"/>
      <c r="DI51" s="457"/>
    </row>
    <row r="52" spans="5:113" x14ac:dyDescent="0.2">
      <c r="E52" s="457" t="s">
        <v>305</v>
      </c>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c r="AO52" s="457"/>
      <c r="AP52" s="457"/>
      <c r="AQ52" s="457"/>
      <c r="AR52" s="457"/>
      <c r="AS52" s="457"/>
      <c r="AT52" s="457"/>
      <c r="AU52" s="457"/>
      <c r="AV52" s="457"/>
      <c r="AW52" s="457"/>
      <c r="AX52" s="457"/>
      <c r="AY52" s="457"/>
      <c r="AZ52" s="457"/>
      <c r="BA52" s="457"/>
      <c r="BB52" s="457"/>
      <c r="BC52" s="457"/>
      <c r="BD52" s="457"/>
      <c r="BE52" s="457"/>
      <c r="BF52" s="457"/>
      <c r="BG52" s="457"/>
      <c r="BH52" s="457"/>
      <c r="BI52" s="457"/>
      <c r="BJ52" s="457"/>
      <c r="BK52" s="457"/>
      <c r="BL52" s="457"/>
      <c r="BM52" s="457"/>
      <c r="BN52" s="457"/>
      <c r="BO52" s="457"/>
      <c r="BP52" s="457"/>
      <c r="BQ52" s="457"/>
      <c r="BR52" s="457"/>
      <c r="BS52" s="457"/>
      <c r="BT52" s="457"/>
      <c r="BU52" s="457"/>
      <c r="BV52" s="457"/>
      <c r="BW52" s="457"/>
      <c r="BX52" s="457"/>
      <c r="BY52" s="457"/>
      <c r="BZ52" s="457"/>
      <c r="CA52" s="457"/>
      <c r="CB52" s="457"/>
      <c r="CC52" s="457"/>
      <c r="CD52" s="457"/>
      <c r="CE52" s="457"/>
      <c r="CF52" s="457"/>
      <c r="CG52" s="457"/>
      <c r="CH52" s="457"/>
      <c r="CI52" s="457"/>
      <c r="CJ52" s="457"/>
      <c r="CK52" s="457"/>
      <c r="CL52" s="457"/>
      <c r="CM52" s="457"/>
      <c r="CN52" s="457"/>
      <c r="CO52" s="457"/>
      <c r="CP52" s="457"/>
      <c r="CQ52" s="457"/>
      <c r="CR52" s="457"/>
      <c r="CS52" s="457"/>
      <c r="CT52" s="457"/>
      <c r="CU52" s="457"/>
      <c r="CV52" s="457"/>
      <c r="CW52" s="457"/>
      <c r="CX52" s="457"/>
      <c r="CY52" s="457"/>
      <c r="CZ52" s="457"/>
      <c r="DA52" s="457"/>
      <c r="DB52" s="457"/>
      <c r="DC52" s="457"/>
      <c r="DD52" s="457"/>
      <c r="DE52" s="457"/>
      <c r="DF52" s="457"/>
      <c r="DG52" s="457"/>
      <c r="DH52" s="457"/>
      <c r="DI52" s="457"/>
    </row>
    <row r="53" spans="5:113" x14ac:dyDescent="0.2">
      <c r="E53" s="457" t="s">
        <v>306</v>
      </c>
      <c r="F53" s="457"/>
      <c r="G53" s="457"/>
      <c r="H53" s="457"/>
      <c r="I53" s="457"/>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457"/>
      <c r="AK53" s="457"/>
      <c r="AL53" s="457"/>
      <c r="AM53" s="457"/>
      <c r="AN53" s="457"/>
      <c r="AO53" s="457"/>
      <c r="AP53" s="457"/>
      <c r="AQ53" s="457"/>
      <c r="AR53" s="457"/>
      <c r="AS53" s="457"/>
      <c r="AT53" s="457"/>
      <c r="AU53" s="457"/>
      <c r="AV53" s="457"/>
      <c r="AW53" s="457"/>
      <c r="AX53" s="457"/>
      <c r="AY53" s="457"/>
      <c r="AZ53" s="457"/>
      <c r="BA53" s="457"/>
      <c r="BB53" s="457"/>
      <c r="BC53" s="457"/>
      <c r="BD53" s="457"/>
      <c r="BE53" s="457"/>
      <c r="BF53" s="457"/>
      <c r="BG53" s="457"/>
      <c r="BH53" s="457"/>
      <c r="BI53" s="457"/>
      <c r="BJ53" s="457"/>
      <c r="BK53" s="457"/>
      <c r="BL53" s="457"/>
      <c r="BM53" s="457"/>
      <c r="BN53" s="457"/>
      <c r="BO53" s="457"/>
      <c r="BP53" s="457"/>
      <c r="BQ53" s="457"/>
      <c r="BR53" s="457"/>
      <c r="BS53" s="457"/>
      <c r="BT53" s="457"/>
      <c r="BU53" s="457"/>
      <c r="BV53" s="457"/>
      <c r="BW53" s="457"/>
      <c r="BX53" s="457"/>
      <c r="BY53" s="457"/>
      <c r="BZ53" s="457"/>
      <c r="CA53" s="457"/>
      <c r="CB53" s="457"/>
      <c r="CC53" s="457"/>
      <c r="CD53" s="457"/>
      <c r="CE53" s="457"/>
      <c r="CF53" s="457"/>
      <c r="CG53" s="457"/>
      <c r="CH53" s="457"/>
      <c r="CI53" s="457"/>
      <c r="CJ53" s="457"/>
      <c r="CK53" s="457"/>
      <c r="CL53" s="457"/>
      <c r="CM53" s="457"/>
      <c r="CN53" s="457"/>
      <c r="CO53" s="457"/>
      <c r="CP53" s="457"/>
      <c r="CQ53" s="457"/>
      <c r="CR53" s="457"/>
      <c r="CS53" s="457"/>
      <c r="CT53" s="457"/>
      <c r="CU53" s="457"/>
      <c r="CV53" s="457"/>
      <c r="CW53" s="457"/>
      <c r="CX53" s="457"/>
      <c r="CY53" s="457"/>
      <c r="CZ53" s="457"/>
      <c r="DA53" s="457"/>
      <c r="DB53" s="457"/>
      <c r="DC53" s="457"/>
      <c r="DD53" s="457"/>
      <c r="DE53" s="457"/>
      <c r="DF53" s="457"/>
      <c r="DG53" s="457"/>
      <c r="DH53" s="457"/>
      <c r="DI53" s="457"/>
    </row>
    <row r="54" spans="5:113" x14ac:dyDescent="0.2"/>
    <row r="55" spans="5:113" x14ac:dyDescent="0.2"/>
    <row r="56" spans="5:113" x14ac:dyDescent="0.2"/>
  </sheetData>
  <sheetProtection algorithmName="SHA-512" hashValue="aan9yqQiwYrRBoTetlhddsfZ5UE8IrdOXQxANJ5ViiQas7ek245M7Y/FheVQKB/NiLoJa39HTYWCiyIgUutd6Q==" saltValue="PlxfvB7W9vrTYDAgEwr6fg=="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40" zoomScaleNormal="4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2</v>
      </c>
      <c r="K32" s="185"/>
      <c r="L32" s="185"/>
      <c r="M32" s="185"/>
      <c r="N32" s="185"/>
      <c r="O32" s="185"/>
      <c r="P32" s="185"/>
    </row>
    <row r="33" spans="1:16" ht="39" customHeight="1" x14ac:dyDescent="0.2">
      <c r="A33" s="185"/>
      <c r="B33" s="186" t="s">
        <v>13</v>
      </c>
      <c r="C33" s="192"/>
      <c r="D33" s="192"/>
      <c r="E33" s="194" t="s">
        <v>16</v>
      </c>
      <c r="F33" s="195" t="s">
        <v>526</v>
      </c>
      <c r="G33" s="199" t="s">
        <v>527</v>
      </c>
      <c r="H33" s="199" t="s">
        <v>528</v>
      </c>
      <c r="I33" s="199" t="s">
        <v>257</v>
      </c>
      <c r="J33" s="203" t="s">
        <v>529</v>
      </c>
      <c r="K33" s="185"/>
      <c r="L33" s="185"/>
      <c r="M33" s="185"/>
      <c r="N33" s="185"/>
      <c r="O33" s="185"/>
      <c r="P33" s="185"/>
    </row>
    <row r="34" spans="1:16" ht="39" customHeight="1" x14ac:dyDescent="0.2">
      <c r="A34" s="185"/>
      <c r="B34" s="187"/>
      <c r="C34" s="1019" t="s">
        <v>268</v>
      </c>
      <c r="D34" s="1019"/>
      <c r="E34" s="1020"/>
      <c r="F34" s="196">
        <v>3.42</v>
      </c>
      <c r="G34" s="200">
        <v>9.8699999999999992</v>
      </c>
      <c r="H34" s="200">
        <v>7.07</v>
      </c>
      <c r="I34" s="200">
        <v>2.52</v>
      </c>
      <c r="J34" s="204">
        <v>3.89</v>
      </c>
      <c r="K34" s="185"/>
      <c r="L34" s="185"/>
      <c r="M34" s="185"/>
      <c r="N34" s="185"/>
      <c r="O34" s="185"/>
      <c r="P34" s="185"/>
    </row>
    <row r="35" spans="1:16" ht="39" customHeight="1" x14ac:dyDescent="0.2">
      <c r="A35" s="185"/>
      <c r="B35" s="188"/>
      <c r="C35" s="1021" t="s">
        <v>25</v>
      </c>
      <c r="D35" s="1021"/>
      <c r="E35" s="1022"/>
      <c r="F35" s="197">
        <v>1.18</v>
      </c>
      <c r="G35" s="201">
        <v>1.72</v>
      </c>
      <c r="H35" s="201">
        <v>1.31</v>
      </c>
      <c r="I35" s="201">
        <v>1.4</v>
      </c>
      <c r="J35" s="205">
        <v>1.17</v>
      </c>
      <c r="K35" s="185"/>
      <c r="L35" s="185"/>
      <c r="M35" s="185"/>
      <c r="N35" s="185"/>
      <c r="O35" s="185"/>
      <c r="P35" s="185"/>
    </row>
    <row r="36" spans="1:16" ht="39" customHeight="1" x14ac:dyDescent="0.2">
      <c r="A36" s="185"/>
      <c r="B36" s="188"/>
      <c r="C36" s="1021" t="s">
        <v>464</v>
      </c>
      <c r="D36" s="1021"/>
      <c r="E36" s="1022"/>
      <c r="F36" s="197">
        <v>0.99</v>
      </c>
      <c r="G36" s="201">
        <v>0.82</v>
      </c>
      <c r="H36" s="201">
        <v>0.71</v>
      </c>
      <c r="I36" s="201">
        <v>0.66</v>
      </c>
      <c r="J36" s="205">
        <v>0.68</v>
      </c>
      <c r="K36" s="185"/>
      <c r="L36" s="185"/>
      <c r="M36" s="185"/>
      <c r="N36" s="185"/>
      <c r="O36" s="185"/>
      <c r="P36" s="185"/>
    </row>
    <row r="37" spans="1:16" ht="39" customHeight="1" x14ac:dyDescent="0.2">
      <c r="A37" s="185"/>
      <c r="B37" s="188"/>
      <c r="C37" s="1021" t="s">
        <v>357</v>
      </c>
      <c r="D37" s="1021"/>
      <c r="E37" s="1022"/>
      <c r="F37" s="197">
        <v>1.1200000000000001</v>
      </c>
      <c r="G37" s="201">
        <v>1.06</v>
      </c>
      <c r="H37" s="201">
        <v>0.66</v>
      </c>
      <c r="I37" s="201">
        <v>0.52</v>
      </c>
      <c r="J37" s="205">
        <v>0.23</v>
      </c>
      <c r="K37" s="185"/>
      <c r="L37" s="185"/>
      <c r="M37" s="185"/>
      <c r="N37" s="185"/>
      <c r="O37" s="185"/>
      <c r="P37" s="185"/>
    </row>
    <row r="38" spans="1:16" ht="39" customHeight="1" x14ac:dyDescent="0.2">
      <c r="A38" s="185"/>
      <c r="B38" s="188"/>
      <c r="C38" s="1021" t="s">
        <v>156</v>
      </c>
      <c r="D38" s="1021"/>
      <c r="E38" s="1022"/>
      <c r="F38" s="197">
        <v>0</v>
      </c>
      <c r="G38" s="201">
        <v>0.04</v>
      </c>
      <c r="H38" s="201">
        <v>0.31</v>
      </c>
      <c r="I38" s="201">
        <v>0.41</v>
      </c>
      <c r="J38" s="205">
        <v>0.16</v>
      </c>
      <c r="K38" s="185"/>
      <c r="L38" s="185"/>
      <c r="M38" s="185"/>
      <c r="N38" s="185"/>
      <c r="O38" s="185"/>
      <c r="P38" s="185"/>
    </row>
    <row r="39" spans="1:16" ht="39" customHeight="1" x14ac:dyDescent="0.2">
      <c r="A39" s="185"/>
      <c r="B39" s="188"/>
      <c r="C39" s="1021" t="s">
        <v>224</v>
      </c>
      <c r="D39" s="1021"/>
      <c r="E39" s="1022"/>
      <c r="F39" s="197">
        <v>0.13</v>
      </c>
      <c r="G39" s="201">
        <v>0.11</v>
      </c>
      <c r="H39" s="201">
        <v>0.14000000000000001</v>
      </c>
      <c r="I39" s="201">
        <v>0.12</v>
      </c>
      <c r="J39" s="205">
        <v>0.13</v>
      </c>
      <c r="K39" s="185"/>
      <c r="L39" s="185"/>
      <c r="M39" s="185"/>
      <c r="N39" s="185"/>
      <c r="O39" s="185"/>
      <c r="P39" s="185"/>
    </row>
    <row r="40" spans="1:16" ht="39" customHeight="1" x14ac:dyDescent="0.2">
      <c r="A40" s="185"/>
      <c r="B40" s="188"/>
      <c r="C40" s="1021" t="s">
        <v>455</v>
      </c>
      <c r="D40" s="1021"/>
      <c r="E40" s="1022"/>
      <c r="F40" s="197">
        <v>0</v>
      </c>
      <c r="G40" s="201">
        <v>0</v>
      </c>
      <c r="H40" s="201">
        <v>0</v>
      </c>
      <c r="I40" s="201">
        <v>0</v>
      </c>
      <c r="J40" s="205">
        <v>0</v>
      </c>
      <c r="K40" s="185"/>
      <c r="L40" s="185"/>
      <c r="M40" s="185"/>
      <c r="N40" s="185"/>
      <c r="O40" s="185"/>
      <c r="P40" s="185"/>
    </row>
    <row r="41" spans="1:16" ht="39" customHeight="1" x14ac:dyDescent="0.2">
      <c r="A41" s="185"/>
      <c r="B41" s="188"/>
      <c r="C41" s="1021"/>
      <c r="D41" s="1021"/>
      <c r="E41" s="1022"/>
      <c r="F41" s="197"/>
      <c r="G41" s="201"/>
      <c r="H41" s="201"/>
      <c r="I41" s="201"/>
      <c r="J41" s="205"/>
      <c r="K41" s="185"/>
      <c r="L41" s="185"/>
      <c r="M41" s="185"/>
      <c r="N41" s="185"/>
      <c r="O41" s="185"/>
      <c r="P41" s="185"/>
    </row>
    <row r="42" spans="1:16" ht="39" customHeight="1" x14ac:dyDescent="0.2">
      <c r="A42" s="185"/>
      <c r="B42" s="189"/>
      <c r="C42" s="1021" t="s">
        <v>532</v>
      </c>
      <c r="D42" s="1021"/>
      <c r="E42" s="1022"/>
      <c r="F42" s="197" t="s">
        <v>199</v>
      </c>
      <c r="G42" s="201" t="s">
        <v>199</v>
      </c>
      <c r="H42" s="201" t="s">
        <v>199</v>
      </c>
      <c r="I42" s="201" t="s">
        <v>199</v>
      </c>
      <c r="J42" s="205" t="s">
        <v>199</v>
      </c>
      <c r="K42" s="185"/>
      <c r="L42" s="185"/>
      <c r="M42" s="185"/>
      <c r="N42" s="185"/>
      <c r="O42" s="185"/>
      <c r="P42" s="185"/>
    </row>
    <row r="43" spans="1:16" ht="39" customHeight="1" x14ac:dyDescent="0.2">
      <c r="A43" s="185"/>
      <c r="B43" s="190"/>
      <c r="C43" s="1023" t="s">
        <v>307</v>
      </c>
      <c r="D43" s="1023"/>
      <c r="E43" s="1024"/>
      <c r="F43" s="198" t="s">
        <v>199</v>
      </c>
      <c r="G43" s="202" t="s">
        <v>199</v>
      </c>
      <c r="H43" s="202" t="s">
        <v>199</v>
      </c>
      <c r="I43" s="202" t="s">
        <v>199</v>
      </c>
      <c r="J43" s="206" t="s">
        <v>199</v>
      </c>
      <c r="K43" s="185"/>
      <c r="L43" s="185"/>
      <c r="M43" s="185"/>
      <c r="N43" s="185"/>
      <c r="O43" s="185"/>
      <c r="P43" s="185"/>
    </row>
    <row r="44" spans="1:16" ht="39" customHeight="1" x14ac:dyDescent="0.2">
      <c r="A44" s="185"/>
      <c r="B44" s="191"/>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crjPBTyJ0wD65sTiWdaE1CdGKJ/p+zDLDOVb0n8V+P/0ee8XTGRuxozPqgcNlsKnawp4/tBN6ywSc58wm5gOEQ==" saltValue="5qkgrpsVo3SMxgCQwmQmZw=="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3" t="s">
        <v>19</v>
      </c>
      <c r="P43" s="85"/>
      <c r="Q43" s="85"/>
      <c r="R43" s="85"/>
      <c r="S43" s="85"/>
      <c r="T43" s="85"/>
      <c r="U43" s="85"/>
    </row>
    <row r="44" spans="1:21" ht="30.75" customHeight="1" x14ac:dyDescent="0.2">
      <c r="A44" s="85"/>
      <c r="B44" s="207" t="s">
        <v>22</v>
      </c>
      <c r="C44" s="213"/>
      <c r="D44" s="213"/>
      <c r="E44" s="221"/>
      <c r="F44" s="221"/>
      <c r="G44" s="221"/>
      <c r="H44" s="221"/>
      <c r="I44" s="221"/>
      <c r="J44" s="224" t="s">
        <v>16</v>
      </c>
      <c r="K44" s="226" t="s">
        <v>526</v>
      </c>
      <c r="L44" s="235" t="s">
        <v>527</v>
      </c>
      <c r="M44" s="235" t="s">
        <v>528</v>
      </c>
      <c r="N44" s="235" t="s">
        <v>257</v>
      </c>
      <c r="O44" s="244" t="s">
        <v>529</v>
      </c>
      <c r="P44" s="85"/>
      <c r="Q44" s="85"/>
      <c r="R44" s="85"/>
      <c r="S44" s="85"/>
      <c r="T44" s="85"/>
      <c r="U44" s="85"/>
    </row>
    <row r="45" spans="1:21" ht="30.75" customHeight="1" x14ac:dyDescent="0.2">
      <c r="A45" s="85"/>
      <c r="B45" s="1050" t="s">
        <v>24</v>
      </c>
      <c r="C45" s="1051"/>
      <c r="D45" s="216"/>
      <c r="E45" s="1025" t="s">
        <v>21</v>
      </c>
      <c r="F45" s="1025"/>
      <c r="G45" s="1025"/>
      <c r="H45" s="1025"/>
      <c r="I45" s="1025"/>
      <c r="J45" s="1026"/>
      <c r="K45" s="227">
        <v>2417</v>
      </c>
      <c r="L45" s="236">
        <v>2316</v>
      </c>
      <c r="M45" s="236">
        <v>2137</v>
      </c>
      <c r="N45" s="236">
        <v>2231</v>
      </c>
      <c r="O45" s="245">
        <v>2265</v>
      </c>
      <c r="P45" s="85"/>
      <c r="Q45" s="85"/>
      <c r="R45" s="85"/>
      <c r="S45" s="85"/>
      <c r="T45" s="85"/>
      <c r="U45" s="85"/>
    </row>
    <row r="46" spans="1:21" ht="30.75" customHeight="1" x14ac:dyDescent="0.2">
      <c r="A46" s="85"/>
      <c r="B46" s="1052"/>
      <c r="C46" s="1053"/>
      <c r="D46" s="217"/>
      <c r="E46" s="1027" t="s">
        <v>28</v>
      </c>
      <c r="F46" s="1027"/>
      <c r="G46" s="1027"/>
      <c r="H46" s="1027"/>
      <c r="I46" s="1027"/>
      <c r="J46" s="1028"/>
      <c r="K46" s="228" t="s">
        <v>199</v>
      </c>
      <c r="L46" s="237" t="s">
        <v>199</v>
      </c>
      <c r="M46" s="237" t="s">
        <v>199</v>
      </c>
      <c r="N46" s="237" t="s">
        <v>199</v>
      </c>
      <c r="O46" s="246" t="s">
        <v>199</v>
      </c>
      <c r="P46" s="85"/>
      <c r="Q46" s="85"/>
      <c r="R46" s="85"/>
      <c r="S46" s="85"/>
      <c r="T46" s="85"/>
      <c r="U46" s="85"/>
    </row>
    <row r="47" spans="1:21" ht="30.75" customHeight="1" x14ac:dyDescent="0.2">
      <c r="A47" s="85"/>
      <c r="B47" s="1052"/>
      <c r="C47" s="1053"/>
      <c r="D47" s="217"/>
      <c r="E47" s="1027" t="s">
        <v>31</v>
      </c>
      <c r="F47" s="1027"/>
      <c r="G47" s="1027"/>
      <c r="H47" s="1027"/>
      <c r="I47" s="1027"/>
      <c r="J47" s="1028"/>
      <c r="K47" s="228" t="s">
        <v>199</v>
      </c>
      <c r="L47" s="237" t="s">
        <v>199</v>
      </c>
      <c r="M47" s="237" t="s">
        <v>199</v>
      </c>
      <c r="N47" s="237" t="s">
        <v>199</v>
      </c>
      <c r="O47" s="246" t="s">
        <v>199</v>
      </c>
      <c r="P47" s="85"/>
      <c r="Q47" s="85"/>
      <c r="R47" s="85"/>
      <c r="S47" s="85"/>
      <c r="T47" s="85"/>
      <c r="U47" s="85"/>
    </row>
    <row r="48" spans="1:21" ht="30.75" customHeight="1" x14ac:dyDescent="0.2">
      <c r="A48" s="85"/>
      <c r="B48" s="1052"/>
      <c r="C48" s="1053"/>
      <c r="D48" s="217"/>
      <c r="E48" s="1027" t="s">
        <v>37</v>
      </c>
      <c r="F48" s="1027"/>
      <c r="G48" s="1027"/>
      <c r="H48" s="1027"/>
      <c r="I48" s="1027"/>
      <c r="J48" s="1028"/>
      <c r="K48" s="228">
        <v>891</v>
      </c>
      <c r="L48" s="237">
        <v>668</v>
      </c>
      <c r="M48" s="237">
        <v>601</v>
      </c>
      <c r="N48" s="237">
        <v>561</v>
      </c>
      <c r="O48" s="246">
        <v>594</v>
      </c>
      <c r="P48" s="85"/>
      <c r="Q48" s="85"/>
      <c r="R48" s="85"/>
      <c r="S48" s="85"/>
      <c r="T48" s="85"/>
      <c r="U48" s="85"/>
    </row>
    <row r="49" spans="1:21" ht="30.75" customHeight="1" x14ac:dyDescent="0.2">
      <c r="A49" s="85"/>
      <c r="B49" s="1052"/>
      <c r="C49" s="1053"/>
      <c r="D49" s="217"/>
      <c r="E49" s="1027" t="s">
        <v>0</v>
      </c>
      <c r="F49" s="1027"/>
      <c r="G49" s="1027"/>
      <c r="H49" s="1027"/>
      <c r="I49" s="1027"/>
      <c r="J49" s="1028"/>
      <c r="K49" s="228">
        <v>585</v>
      </c>
      <c r="L49" s="237">
        <v>634</v>
      </c>
      <c r="M49" s="237">
        <v>668</v>
      </c>
      <c r="N49" s="237">
        <v>699</v>
      </c>
      <c r="O49" s="246">
        <v>718</v>
      </c>
      <c r="P49" s="85"/>
      <c r="Q49" s="85"/>
      <c r="R49" s="85"/>
      <c r="S49" s="85"/>
      <c r="T49" s="85"/>
      <c r="U49" s="85"/>
    </row>
    <row r="50" spans="1:21" ht="30.75" customHeight="1" x14ac:dyDescent="0.2">
      <c r="A50" s="85"/>
      <c r="B50" s="1052"/>
      <c r="C50" s="1053"/>
      <c r="D50" s="217"/>
      <c r="E50" s="1027" t="s">
        <v>39</v>
      </c>
      <c r="F50" s="1027"/>
      <c r="G50" s="1027"/>
      <c r="H50" s="1027"/>
      <c r="I50" s="1027"/>
      <c r="J50" s="1028"/>
      <c r="K50" s="228" t="s">
        <v>199</v>
      </c>
      <c r="L50" s="237" t="s">
        <v>199</v>
      </c>
      <c r="M50" s="237" t="s">
        <v>199</v>
      </c>
      <c r="N50" s="237" t="s">
        <v>199</v>
      </c>
      <c r="O50" s="246" t="s">
        <v>199</v>
      </c>
      <c r="P50" s="85"/>
      <c r="Q50" s="85"/>
      <c r="R50" s="85"/>
      <c r="S50" s="85"/>
      <c r="T50" s="85"/>
      <c r="U50" s="85"/>
    </row>
    <row r="51" spans="1:21" ht="30.75" customHeight="1" x14ac:dyDescent="0.2">
      <c r="A51" s="85"/>
      <c r="B51" s="1054"/>
      <c r="C51" s="1055"/>
      <c r="D51" s="218"/>
      <c r="E51" s="1027" t="s">
        <v>43</v>
      </c>
      <c r="F51" s="1027"/>
      <c r="G51" s="1027"/>
      <c r="H51" s="1027"/>
      <c r="I51" s="1027"/>
      <c r="J51" s="1028"/>
      <c r="K51" s="228" t="s">
        <v>199</v>
      </c>
      <c r="L51" s="237" t="s">
        <v>199</v>
      </c>
      <c r="M51" s="237" t="s">
        <v>199</v>
      </c>
      <c r="N51" s="237" t="s">
        <v>199</v>
      </c>
      <c r="O51" s="246" t="s">
        <v>199</v>
      </c>
      <c r="P51" s="85"/>
      <c r="Q51" s="85"/>
      <c r="R51" s="85"/>
      <c r="S51" s="85"/>
      <c r="T51" s="85"/>
      <c r="U51" s="85"/>
    </row>
    <row r="52" spans="1:21" ht="30.75" customHeight="1" x14ac:dyDescent="0.2">
      <c r="A52" s="85"/>
      <c r="B52" s="1029" t="s">
        <v>46</v>
      </c>
      <c r="C52" s="1030"/>
      <c r="D52" s="218"/>
      <c r="E52" s="1027" t="s">
        <v>47</v>
      </c>
      <c r="F52" s="1027"/>
      <c r="G52" s="1027"/>
      <c r="H52" s="1027"/>
      <c r="I52" s="1027"/>
      <c r="J52" s="1028"/>
      <c r="K52" s="228">
        <v>3056</v>
      </c>
      <c r="L52" s="237">
        <v>2851</v>
      </c>
      <c r="M52" s="237">
        <v>2803</v>
      </c>
      <c r="N52" s="237">
        <v>2837</v>
      </c>
      <c r="O52" s="246">
        <v>2846</v>
      </c>
      <c r="P52" s="85"/>
      <c r="Q52" s="85"/>
      <c r="R52" s="85"/>
      <c r="S52" s="85"/>
      <c r="T52" s="85"/>
      <c r="U52" s="85"/>
    </row>
    <row r="53" spans="1:21" ht="30.75" customHeight="1" x14ac:dyDescent="0.2">
      <c r="A53" s="85"/>
      <c r="B53" s="1031" t="s">
        <v>48</v>
      </c>
      <c r="C53" s="1032"/>
      <c r="D53" s="219"/>
      <c r="E53" s="1033" t="s">
        <v>51</v>
      </c>
      <c r="F53" s="1033"/>
      <c r="G53" s="1033"/>
      <c r="H53" s="1033"/>
      <c r="I53" s="1033"/>
      <c r="J53" s="1034"/>
      <c r="K53" s="229">
        <v>837</v>
      </c>
      <c r="L53" s="238">
        <v>767</v>
      </c>
      <c r="M53" s="238">
        <v>603</v>
      </c>
      <c r="N53" s="238">
        <v>654</v>
      </c>
      <c r="O53" s="247">
        <v>731</v>
      </c>
      <c r="P53" s="85"/>
      <c r="Q53" s="85"/>
      <c r="R53" s="85"/>
      <c r="S53" s="85"/>
      <c r="T53" s="85"/>
      <c r="U53" s="85"/>
    </row>
    <row r="54" spans="1:21" ht="24" customHeight="1" x14ac:dyDescent="0.2">
      <c r="A54" s="85"/>
      <c r="B54" s="208" t="s">
        <v>56</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8"/>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9" t="s">
        <v>6</v>
      </c>
      <c r="C56" s="214"/>
      <c r="D56" s="214"/>
      <c r="E56" s="214"/>
      <c r="F56" s="214"/>
      <c r="G56" s="214"/>
      <c r="H56" s="214"/>
      <c r="I56" s="214"/>
      <c r="J56" s="214"/>
      <c r="K56" s="230"/>
      <c r="L56" s="230"/>
      <c r="M56" s="230"/>
      <c r="N56" s="230"/>
      <c r="O56" s="248" t="s">
        <v>23</v>
      </c>
      <c r="P56" s="85"/>
      <c r="Q56" s="85"/>
      <c r="R56" s="85"/>
      <c r="S56" s="85"/>
      <c r="T56" s="85"/>
      <c r="U56" s="85"/>
    </row>
    <row r="57" spans="1:21" ht="31.5" customHeight="1" x14ac:dyDescent="0.2">
      <c r="A57" s="85"/>
      <c r="B57" s="210"/>
      <c r="C57" s="215"/>
      <c r="D57" s="215"/>
      <c r="E57" s="222"/>
      <c r="F57" s="222"/>
      <c r="G57" s="222"/>
      <c r="H57" s="222"/>
      <c r="I57" s="222"/>
      <c r="J57" s="225" t="s">
        <v>16</v>
      </c>
      <c r="K57" s="231" t="s">
        <v>526</v>
      </c>
      <c r="L57" s="239" t="s">
        <v>527</v>
      </c>
      <c r="M57" s="239" t="s">
        <v>528</v>
      </c>
      <c r="N57" s="239" t="s">
        <v>257</v>
      </c>
      <c r="O57" s="249" t="s">
        <v>529</v>
      </c>
      <c r="P57" s="85"/>
      <c r="Q57" s="85"/>
      <c r="R57" s="85"/>
      <c r="S57" s="85"/>
      <c r="T57" s="85"/>
      <c r="U57" s="85"/>
    </row>
    <row r="58" spans="1:21" ht="31.5" customHeight="1" x14ac:dyDescent="0.2">
      <c r="B58" s="1044" t="s">
        <v>63</v>
      </c>
      <c r="C58" s="1045"/>
      <c r="D58" s="1035" t="s">
        <v>65</v>
      </c>
      <c r="E58" s="1036"/>
      <c r="F58" s="1036"/>
      <c r="G58" s="1036"/>
      <c r="H58" s="1036"/>
      <c r="I58" s="1036"/>
      <c r="J58" s="1037"/>
      <c r="K58" s="232"/>
      <c r="L58" s="240"/>
      <c r="M58" s="240"/>
      <c r="N58" s="240"/>
      <c r="O58" s="250"/>
    </row>
    <row r="59" spans="1:21" ht="31.5" customHeight="1" x14ac:dyDescent="0.2">
      <c r="B59" s="1046"/>
      <c r="C59" s="1047"/>
      <c r="D59" s="1038" t="s">
        <v>12</v>
      </c>
      <c r="E59" s="1039"/>
      <c r="F59" s="1039"/>
      <c r="G59" s="1039"/>
      <c r="H59" s="1039"/>
      <c r="I59" s="1039"/>
      <c r="J59" s="1040"/>
      <c r="K59" s="233"/>
      <c r="L59" s="241"/>
      <c r="M59" s="241"/>
      <c r="N59" s="241"/>
      <c r="O59" s="251"/>
    </row>
    <row r="60" spans="1:21" ht="31.5" customHeight="1" x14ac:dyDescent="0.2">
      <c r="B60" s="1048"/>
      <c r="C60" s="1049"/>
      <c r="D60" s="1041" t="s">
        <v>67</v>
      </c>
      <c r="E60" s="1042"/>
      <c r="F60" s="1042"/>
      <c r="G60" s="1042"/>
      <c r="H60" s="1042"/>
      <c r="I60" s="1042"/>
      <c r="J60" s="1043"/>
      <c r="K60" s="234"/>
      <c r="L60" s="242"/>
      <c r="M60" s="242"/>
      <c r="N60" s="242"/>
      <c r="O60" s="252"/>
    </row>
    <row r="61" spans="1:21" ht="24" customHeight="1" x14ac:dyDescent="0.2">
      <c r="B61" s="211"/>
      <c r="C61" s="211"/>
      <c r="D61" s="220" t="s">
        <v>45</v>
      </c>
      <c r="E61" s="223"/>
      <c r="F61" s="223"/>
      <c r="G61" s="223"/>
      <c r="H61" s="223"/>
      <c r="I61" s="223"/>
      <c r="J61" s="223"/>
      <c r="K61" s="223"/>
      <c r="L61" s="223"/>
      <c r="M61" s="223"/>
      <c r="N61" s="223"/>
      <c r="O61" s="223"/>
    </row>
    <row r="62" spans="1:21" ht="24" customHeight="1" x14ac:dyDescent="0.2">
      <c r="B62" s="212"/>
      <c r="C62" s="212"/>
      <c r="D62" s="220" t="s">
        <v>38</v>
      </c>
      <c r="E62" s="223"/>
      <c r="F62" s="223"/>
      <c r="G62" s="223"/>
      <c r="H62" s="223"/>
      <c r="I62" s="223"/>
      <c r="J62" s="223"/>
      <c r="K62" s="223"/>
      <c r="L62" s="223"/>
      <c r="M62" s="223"/>
      <c r="N62" s="223"/>
      <c r="O62" s="223"/>
    </row>
    <row r="63" spans="1:21" ht="24" customHeight="1" x14ac:dyDescent="0.2">
      <c r="A63" s="85"/>
      <c r="B63" s="208"/>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8"/>
      <c r="C64" s="85"/>
      <c r="D64" s="85"/>
      <c r="E64" s="85"/>
      <c r="F64" s="85"/>
      <c r="G64" s="85"/>
      <c r="H64" s="85"/>
      <c r="I64" s="85"/>
      <c r="J64" s="85"/>
      <c r="K64" s="85"/>
      <c r="L64" s="85"/>
      <c r="M64" s="85"/>
      <c r="N64" s="85"/>
      <c r="O64" s="85"/>
      <c r="P64" s="85"/>
      <c r="Q64" s="85"/>
      <c r="R64" s="85"/>
      <c r="S64" s="85"/>
      <c r="T64" s="85"/>
      <c r="U64" s="85"/>
    </row>
  </sheetData>
  <sheetProtection algorithmName="SHA-512" hashValue="/MJt+dSwCyxhj5gjUYuviBPxoMdvvEX97i/RvBnek9uUqsfhwyJtIVCyFWeGF63qaRZBluahCrMbS/GJJAvGpw==" saltValue="PKBm3WAr4pkQteaMJflVHg=="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3" t="s">
        <v>19</v>
      </c>
    </row>
    <row r="40" spans="2:13" ht="27.75" customHeight="1" x14ac:dyDescent="0.2">
      <c r="B40" s="207" t="s">
        <v>22</v>
      </c>
      <c r="C40" s="213"/>
      <c r="D40" s="213"/>
      <c r="E40" s="221"/>
      <c r="F40" s="221"/>
      <c r="G40" s="221"/>
      <c r="H40" s="224" t="s">
        <v>16</v>
      </c>
      <c r="I40" s="226" t="s">
        <v>526</v>
      </c>
      <c r="J40" s="235" t="s">
        <v>527</v>
      </c>
      <c r="K40" s="235" t="s">
        <v>528</v>
      </c>
      <c r="L40" s="235" t="s">
        <v>257</v>
      </c>
      <c r="M40" s="264" t="s">
        <v>529</v>
      </c>
    </row>
    <row r="41" spans="2:13" ht="27.75" customHeight="1" x14ac:dyDescent="0.2">
      <c r="B41" s="1050" t="s">
        <v>33</v>
      </c>
      <c r="C41" s="1051"/>
      <c r="D41" s="216"/>
      <c r="E41" s="1056" t="s">
        <v>53</v>
      </c>
      <c r="F41" s="1056"/>
      <c r="G41" s="1056"/>
      <c r="H41" s="1057"/>
      <c r="I41" s="257">
        <v>25381</v>
      </c>
      <c r="J41" s="261">
        <v>26137</v>
      </c>
      <c r="K41" s="261">
        <v>25526</v>
      </c>
      <c r="L41" s="261">
        <v>24518</v>
      </c>
      <c r="M41" s="265">
        <v>24007</v>
      </c>
    </row>
    <row r="42" spans="2:13" ht="27.75" customHeight="1" x14ac:dyDescent="0.2">
      <c r="B42" s="1052"/>
      <c r="C42" s="1053"/>
      <c r="D42" s="217"/>
      <c r="E42" s="1058" t="s">
        <v>74</v>
      </c>
      <c r="F42" s="1058"/>
      <c r="G42" s="1058"/>
      <c r="H42" s="1059"/>
      <c r="I42" s="258" t="s">
        <v>199</v>
      </c>
      <c r="J42" s="262" t="s">
        <v>199</v>
      </c>
      <c r="K42" s="262" t="s">
        <v>199</v>
      </c>
      <c r="L42" s="262" t="s">
        <v>199</v>
      </c>
      <c r="M42" s="266" t="s">
        <v>199</v>
      </c>
    </row>
    <row r="43" spans="2:13" ht="27.75" customHeight="1" x14ac:dyDescent="0.2">
      <c r="B43" s="1052"/>
      <c r="C43" s="1053"/>
      <c r="D43" s="217"/>
      <c r="E43" s="1058" t="s">
        <v>75</v>
      </c>
      <c r="F43" s="1058"/>
      <c r="G43" s="1058"/>
      <c r="H43" s="1059"/>
      <c r="I43" s="258">
        <v>10957</v>
      </c>
      <c r="J43" s="262">
        <v>9218</v>
      </c>
      <c r="K43" s="262">
        <v>7235</v>
      </c>
      <c r="L43" s="262">
        <v>5838</v>
      </c>
      <c r="M43" s="266">
        <v>5762</v>
      </c>
    </row>
    <row r="44" spans="2:13" ht="27.75" customHeight="1" x14ac:dyDescent="0.2">
      <c r="B44" s="1052"/>
      <c r="C44" s="1053"/>
      <c r="D44" s="217"/>
      <c r="E44" s="1058" t="s">
        <v>77</v>
      </c>
      <c r="F44" s="1058"/>
      <c r="G44" s="1058"/>
      <c r="H44" s="1059"/>
      <c r="I44" s="258">
        <v>6388</v>
      </c>
      <c r="J44" s="262">
        <v>6263</v>
      </c>
      <c r="K44" s="262">
        <v>5782</v>
      </c>
      <c r="L44" s="262">
        <v>5247</v>
      </c>
      <c r="M44" s="266">
        <v>4443</v>
      </c>
    </row>
    <row r="45" spans="2:13" ht="27.75" customHeight="1" x14ac:dyDescent="0.2">
      <c r="B45" s="1052"/>
      <c r="C45" s="1053"/>
      <c r="D45" s="217"/>
      <c r="E45" s="1058" t="s">
        <v>80</v>
      </c>
      <c r="F45" s="1058"/>
      <c r="G45" s="1058"/>
      <c r="H45" s="1059"/>
      <c r="I45" s="258">
        <v>4013</v>
      </c>
      <c r="J45" s="262">
        <v>3966</v>
      </c>
      <c r="K45" s="262">
        <v>3942</v>
      </c>
      <c r="L45" s="262">
        <v>3918</v>
      </c>
      <c r="M45" s="266">
        <v>3845</v>
      </c>
    </row>
    <row r="46" spans="2:13" ht="27.75" customHeight="1" x14ac:dyDescent="0.2">
      <c r="B46" s="1052"/>
      <c r="C46" s="1053"/>
      <c r="D46" s="218"/>
      <c r="E46" s="1058" t="s">
        <v>79</v>
      </c>
      <c r="F46" s="1058"/>
      <c r="G46" s="1058"/>
      <c r="H46" s="1059"/>
      <c r="I46" s="258" t="s">
        <v>199</v>
      </c>
      <c r="J46" s="262" t="s">
        <v>199</v>
      </c>
      <c r="K46" s="262" t="s">
        <v>199</v>
      </c>
      <c r="L46" s="262" t="s">
        <v>199</v>
      </c>
      <c r="M46" s="266" t="s">
        <v>199</v>
      </c>
    </row>
    <row r="47" spans="2:13" ht="27.75" customHeight="1" x14ac:dyDescent="0.2">
      <c r="B47" s="1052"/>
      <c r="C47" s="1053"/>
      <c r="D47" s="254"/>
      <c r="E47" s="1060" t="s">
        <v>82</v>
      </c>
      <c r="F47" s="1061"/>
      <c r="G47" s="1061"/>
      <c r="H47" s="1062"/>
      <c r="I47" s="258" t="s">
        <v>199</v>
      </c>
      <c r="J47" s="262" t="s">
        <v>199</v>
      </c>
      <c r="K47" s="262" t="s">
        <v>199</v>
      </c>
      <c r="L47" s="262" t="s">
        <v>199</v>
      </c>
      <c r="M47" s="266" t="s">
        <v>199</v>
      </c>
    </row>
    <row r="48" spans="2:13" ht="27.75" customHeight="1" x14ac:dyDescent="0.2">
      <c r="B48" s="1052"/>
      <c r="C48" s="1053"/>
      <c r="D48" s="217"/>
      <c r="E48" s="1058" t="s">
        <v>86</v>
      </c>
      <c r="F48" s="1058"/>
      <c r="G48" s="1058"/>
      <c r="H48" s="1059"/>
      <c r="I48" s="258" t="s">
        <v>199</v>
      </c>
      <c r="J48" s="262" t="s">
        <v>199</v>
      </c>
      <c r="K48" s="262" t="s">
        <v>199</v>
      </c>
      <c r="L48" s="262" t="s">
        <v>199</v>
      </c>
      <c r="M48" s="266" t="s">
        <v>199</v>
      </c>
    </row>
    <row r="49" spans="2:13" ht="27.75" customHeight="1" x14ac:dyDescent="0.2">
      <c r="B49" s="1054"/>
      <c r="C49" s="1055"/>
      <c r="D49" s="217"/>
      <c r="E49" s="1058" t="s">
        <v>92</v>
      </c>
      <c r="F49" s="1058"/>
      <c r="G49" s="1058"/>
      <c r="H49" s="1059"/>
      <c r="I49" s="258" t="s">
        <v>199</v>
      </c>
      <c r="J49" s="262" t="s">
        <v>199</v>
      </c>
      <c r="K49" s="262" t="s">
        <v>199</v>
      </c>
      <c r="L49" s="262" t="s">
        <v>199</v>
      </c>
      <c r="M49" s="266" t="s">
        <v>199</v>
      </c>
    </row>
    <row r="50" spans="2:13" ht="27.75" customHeight="1" x14ac:dyDescent="0.2">
      <c r="B50" s="1065" t="s">
        <v>94</v>
      </c>
      <c r="C50" s="1066"/>
      <c r="D50" s="255"/>
      <c r="E50" s="1058" t="s">
        <v>96</v>
      </c>
      <c r="F50" s="1058"/>
      <c r="G50" s="1058"/>
      <c r="H50" s="1059"/>
      <c r="I50" s="258">
        <v>3876</v>
      </c>
      <c r="J50" s="262">
        <v>4361</v>
      </c>
      <c r="K50" s="262">
        <v>4888</v>
      </c>
      <c r="L50" s="262">
        <v>5272</v>
      </c>
      <c r="M50" s="266">
        <v>4974</v>
      </c>
    </row>
    <row r="51" spans="2:13" ht="27.75" customHeight="1" x14ac:dyDescent="0.2">
      <c r="B51" s="1052"/>
      <c r="C51" s="1053"/>
      <c r="D51" s="217"/>
      <c r="E51" s="1058" t="s">
        <v>99</v>
      </c>
      <c r="F51" s="1058"/>
      <c r="G51" s="1058"/>
      <c r="H51" s="1059"/>
      <c r="I51" s="258">
        <v>7451</v>
      </c>
      <c r="J51" s="262">
        <v>7226</v>
      </c>
      <c r="K51" s="262">
        <v>6800</v>
      </c>
      <c r="L51" s="262">
        <v>6417</v>
      </c>
      <c r="M51" s="266">
        <v>7196</v>
      </c>
    </row>
    <row r="52" spans="2:13" ht="27.75" customHeight="1" x14ac:dyDescent="0.2">
      <c r="B52" s="1054"/>
      <c r="C52" s="1055"/>
      <c r="D52" s="217"/>
      <c r="E52" s="1058" t="s">
        <v>41</v>
      </c>
      <c r="F52" s="1058"/>
      <c r="G52" s="1058"/>
      <c r="H52" s="1059"/>
      <c r="I52" s="258">
        <v>29405</v>
      </c>
      <c r="J52" s="262">
        <v>28906</v>
      </c>
      <c r="K52" s="262">
        <v>27448</v>
      </c>
      <c r="L52" s="262">
        <v>25659</v>
      </c>
      <c r="M52" s="266">
        <v>23720</v>
      </c>
    </row>
    <row r="53" spans="2:13" ht="27.75" customHeight="1" x14ac:dyDescent="0.2">
      <c r="B53" s="1031" t="s">
        <v>48</v>
      </c>
      <c r="C53" s="1032"/>
      <c r="D53" s="219"/>
      <c r="E53" s="1063" t="s">
        <v>101</v>
      </c>
      <c r="F53" s="1063"/>
      <c r="G53" s="1063"/>
      <c r="H53" s="1064"/>
      <c r="I53" s="259">
        <v>6007</v>
      </c>
      <c r="J53" s="263">
        <v>5090</v>
      </c>
      <c r="K53" s="263">
        <v>3350</v>
      </c>
      <c r="L53" s="263">
        <v>2173</v>
      </c>
      <c r="M53" s="267">
        <v>2168</v>
      </c>
    </row>
    <row r="54" spans="2:13" ht="27.75" customHeight="1" x14ac:dyDescent="0.2">
      <c r="B54" s="253"/>
      <c r="C54" s="191"/>
      <c r="D54" s="191"/>
      <c r="E54" s="256"/>
      <c r="F54" s="256"/>
      <c r="G54" s="256"/>
      <c r="H54" s="256"/>
      <c r="I54" s="260"/>
      <c r="J54" s="260"/>
      <c r="K54" s="260"/>
      <c r="L54" s="260"/>
      <c r="M54" s="260"/>
    </row>
    <row r="55" spans="2:13" ht="13.2" x14ac:dyDescent="0.2"/>
  </sheetData>
  <sheetProtection algorithmName="SHA-512" hashValue="nmyv+WBWN1DxgcE3zpdhE0kmE0AP1wMWK6xGBCnY5qYVgWL/5UwFBFKIaSqM9gbHcss1gfOcvqbMIr67PIfuCg==" saltValue="CUbdnD1WiOPF75+RchVpjA=="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0" zoomScaleNormal="5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3" t="s">
        <v>97</v>
      </c>
    </row>
    <row r="54" spans="2:8" ht="29.25" customHeight="1" x14ac:dyDescent="0.25">
      <c r="B54" s="268" t="s">
        <v>5</v>
      </c>
      <c r="C54" s="274"/>
      <c r="D54" s="274"/>
      <c r="E54" s="275" t="s">
        <v>16</v>
      </c>
      <c r="F54" s="276" t="s">
        <v>528</v>
      </c>
      <c r="G54" s="276" t="s">
        <v>257</v>
      </c>
      <c r="H54" s="284" t="s">
        <v>529</v>
      </c>
    </row>
    <row r="55" spans="2:8" ht="52.5" customHeight="1" x14ac:dyDescent="0.2">
      <c r="B55" s="269"/>
      <c r="C55" s="1067" t="s">
        <v>105</v>
      </c>
      <c r="D55" s="1067"/>
      <c r="E55" s="1068"/>
      <c r="F55" s="277">
        <v>2021</v>
      </c>
      <c r="G55" s="277">
        <v>2156</v>
      </c>
      <c r="H55" s="285">
        <v>1756</v>
      </c>
    </row>
    <row r="56" spans="2:8" ht="52.5" customHeight="1" x14ac:dyDescent="0.2">
      <c r="B56" s="270"/>
      <c r="C56" s="1069" t="s">
        <v>108</v>
      </c>
      <c r="D56" s="1069"/>
      <c r="E56" s="1070"/>
      <c r="F56" s="278">
        <v>375</v>
      </c>
      <c r="G56" s="278">
        <v>469</v>
      </c>
      <c r="H56" s="286">
        <v>546</v>
      </c>
    </row>
    <row r="57" spans="2:8" ht="53.25" customHeight="1" x14ac:dyDescent="0.2">
      <c r="B57" s="270"/>
      <c r="C57" s="1071" t="s">
        <v>71</v>
      </c>
      <c r="D57" s="1071"/>
      <c r="E57" s="1072"/>
      <c r="F57" s="279">
        <v>1741</v>
      </c>
      <c r="G57" s="279">
        <v>1962</v>
      </c>
      <c r="H57" s="287">
        <v>1986</v>
      </c>
    </row>
    <row r="58" spans="2:8" ht="45.75" customHeight="1" x14ac:dyDescent="0.2">
      <c r="B58" s="271"/>
      <c r="C58" s="1073" t="s">
        <v>397</v>
      </c>
      <c r="D58" s="1074"/>
      <c r="E58" s="1075"/>
      <c r="F58" s="280">
        <v>703</v>
      </c>
      <c r="G58" s="280">
        <v>935</v>
      </c>
      <c r="H58" s="288">
        <v>947</v>
      </c>
    </row>
    <row r="59" spans="2:8" ht="45.75" customHeight="1" x14ac:dyDescent="0.2">
      <c r="B59" s="271"/>
      <c r="C59" s="1073" t="s">
        <v>168</v>
      </c>
      <c r="D59" s="1074"/>
      <c r="E59" s="1075"/>
      <c r="F59" s="280">
        <v>446</v>
      </c>
      <c r="G59" s="280">
        <v>409</v>
      </c>
      <c r="H59" s="288">
        <v>378</v>
      </c>
    </row>
    <row r="60" spans="2:8" ht="45.75" customHeight="1" x14ac:dyDescent="0.2">
      <c r="B60" s="271"/>
      <c r="C60" s="1073" t="s">
        <v>538</v>
      </c>
      <c r="D60" s="1074"/>
      <c r="E60" s="1075"/>
      <c r="F60" s="280">
        <v>228</v>
      </c>
      <c r="G60" s="280">
        <v>249</v>
      </c>
      <c r="H60" s="288">
        <v>278</v>
      </c>
    </row>
    <row r="61" spans="2:8" ht="45.75" customHeight="1" x14ac:dyDescent="0.2">
      <c r="B61" s="271"/>
      <c r="C61" s="1073" t="s">
        <v>539</v>
      </c>
      <c r="D61" s="1074"/>
      <c r="E61" s="1075"/>
      <c r="F61" s="280">
        <v>159</v>
      </c>
      <c r="G61" s="280">
        <v>162</v>
      </c>
      <c r="H61" s="288">
        <v>165</v>
      </c>
    </row>
    <row r="62" spans="2:8" ht="45.75" customHeight="1" x14ac:dyDescent="0.2">
      <c r="B62" s="272"/>
      <c r="C62" s="1076" t="s">
        <v>350</v>
      </c>
      <c r="D62" s="1077"/>
      <c r="E62" s="1078"/>
      <c r="F62" s="281">
        <v>72</v>
      </c>
      <c r="G62" s="281">
        <v>73</v>
      </c>
      <c r="H62" s="289">
        <v>73</v>
      </c>
    </row>
    <row r="63" spans="2:8" ht="52.5" customHeight="1" x14ac:dyDescent="0.2">
      <c r="B63" s="273"/>
      <c r="C63" s="1079" t="s">
        <v>110</v>
      </c>
      <c r="D63" s="1079"/>
      <c r="E63" s="1080"/>
      <c r="F63" s="282">
        <v>4138</v>
      </c>
      <c r="G63" s="282">
        <v>4586</v>
      </c>
      <c r="H63" s="290">
        <v>4287</v>
      </c>
    </row>
    <row r="64" spans="2:8" ht="13.2" x14ac:dyDescent="0.2"/>
  </sheetData>
  <sheetProtection algorithmName="SHA-512" hashValue="MYzPoHrMgZzLEp8Q3kahkEGt1R4M7DFnCid5s3OcuXKWm1xQ4zTNOTLJGJW+GgK4VjxU1Tq8W203YmLObUu1CQ==" saltValue="dtzy7+Y6P5nfpzNqAEgoUQ=="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91" customWidth="1"/>
    <col min="2" max="8" width="13.33203125" style="291" customWidth="1"/>
    <col min="9" max="16384" width="11.109375" style="291"/>
  </cols>
  <sheetData>
    <row r="1" spans="1:8" x14ac:dyDescent="0.2">
      <c r="A1" s="96"/>
      <c r="B1" s="102"/>
      <c r="C1" s="106"/>
      <c r="D1" s="112"/>
      <c r="E1" s="122"/>
      <c r="F1" s="122"/>
      <c r="G1" s="122"/>
      <c r="H1" s="156"/>
    </row>
    <row r="2" spans="1:8" x14ac:dyDescent="0.2">
      <c r="A2" s="97"/>
      <c r="B2" s="103"/>
      <c r="C2" s="298"/>
      <c r="D2" s="113" t="s">
        <v>84</v>
      </c>
      <c r="E2" s="123"/>
      <c r="F2" s="306" t="s">
        <v>525</v>
      </c>
      <c r="G2" s="147"/>
      <c r="H2" s="157"/>
    </row>
    <row r="3" spans="1:8" x14ac:dyDescent="0.2">
      <c r="A3" s="113" t="s">
        <v>483</v>
      </c>
      <c r="B3" s="105"/>
      <c r="C3" s="299"/>
      <c r="D3" s="302">
        <v>32541</v>
      </c>
      <c r="E3" s="304"/>
      <c r="F3" s="307">
        <v>45483</v>
      </c>
      <c r="G3" s="309"/>
      <c r="H3" s="312"/>
    </row>
    <row r="4" spans="1:8" x14ac:dyDescent="0.2">
      <c r="A4" s="98"/>
      <c r="B4" s="104"/>
      <c r="C4" s="300"/>
      <c r="D4" s="303">
        <v>26734</v>
      </c>
      <c r="E4" s="305"/>
      <c r="F4" s="308">
        <v>24241</v>
      </c>
      <c r="G4" s="310"/>
      <c r="H4" s="313"/>
    </row>
    <row r="5" spans="1:8" x14ac:dyDescent="0.2">
      <c r="A5" s="113" t="s">
        <v>322</v>
      </c>
      <c r="B5" s="105"/>
      <c r="C5" s="299"/>
      <c r="D5" s="302">
        <v>36434</v>
      </c>
      <c r="E5" s="304"/>
      <c r="F5" s="307">
        <v>45945</v>
      </c>
      <c r="G5" s="309"/>
      <c r="H5" s="312"/>
    </row>
    <row r="6" spans="1:8" x14ac:dyDescent="0.2">
      <c r="A6" s="98"/>
      <c r="B6" s="104"/>
      <c r="C6" s="300"/>
      <c r="D6" s="303">
        <v>30329</v>
      </c>
      <c r="E6" s="305"/>
      <c r="F6" s="308">
        <v>25180</v>
      </c>
      <c r="G6" s="310"/>
      <c r="H6" s="313"/>
    </row>
    <row r="7" spans="1:8" x14ac:dyDescent="0.2">
      <c r="A7" s="113" t="s">
        <v>136</v>
      </c>
      <c r="B7" s="105"/>
      <c r="C7" s="299"/>
      <c r="D7" s="302">
        <v>39900</v>
      </c>
      <c r="E7" s="304"/>
      <c r="F7" s="307">
        <v>44475</v>
      </c>
      <c r="G7" s="309"/>
      <c r="H7" s="312"/>
    </row>
    <row r="8" spans="1:8" x14ac:dyDescent="0.2">
      <c r="A8" s="98"/>
      <c r="B8" s="104"/>
      <c r="C8" s="300"/>
      <c r="D8" s="303">
        <v>21297</v>
      </c>
      <c r="E8" s="305"/>
      <c r="F8" s="308">
        <v>24780</v>
      </c>
      <c r="G8" s="310"/>
      <c r="H8" s="313"/>
    </row>
    <row r="9" spans="1:8" x14ac:dyDescent="0.2">
      <c r="A9" s="113" t="s">
        <v>522</v>
      </c>
      <c r="B9" s="105"/>
      <c r="C9" s="299"/>
      <c r="D9" s="302">
        <v>31861</v>
      </c>
      <c r="E9" s="304"/>
      <c r="F9" s="307">
        <v>45982</v>
      </c>
      <c r="G9" s="309"/>
      <c r="H9" s="312"/>
    </row>
    <row r="10" spans="1:8" x14ac:dyDescent="0.2">
      <c r="A10" s="98"/>
      <c r="B10" s="104"/>
      <c r="C10" s="300"/>
      <c r="D10" s="303">
        <v>30062</v>
      </c>
      <c r="E10" s="305"/>
      <c r="F10" s="308">
        <v>25583</v>
      </c>
      <c r="G10" s="310"/>
      <c r="H10" s="313"/>
    </row>
    <row r="11" spans="1:8" x14ac:dyDescent="0.2">
      <c r="A11" s="113" t="s">
        <v>523</v>
      </c>
      <c r="B11" s="105"/>
      <c r="C11" s="299"/>
      <c r="D11" s="302">
        <v>39665</v>
      </c>
      <c r="E11" s="304"/>
      <c r="F11" s="307">
        <v>50538</v>
      </c>
      <c r="G11" s="309"/>
      <c r="H11" s="312"/>
    </row>
    <row r="12" spans="1:8" x14ac:dyDescent="0.2">
      <c r="A12" s="98"/>
      <c r="B12" s="104"/>
      <c r="C12" s="301"/>
      <c r="D12" s="303">
        <v>36434</v>
      </c>
      <c r="E12" s="305"/>
      <c r="F12" s="308">
        <v>29053</v>
      </c>
      <c r="G12" s="310"/>
      <c r="H12" s="313"/>
    </row>
    <row r="13" spans="1:8" x14ac:dyDescent="0.2">
      <c r="A13" s="113"/>
      <c r="B13" s="105"/>
      <c r="C13" s="299"/>
      <c r="D13" s="302">
        <v>36080</v>
      </c>
      <c r="E13" s="304"/>
      <c r="F13" s="307">
        <v>46485</v>
      </c>
      <c r="G13" s="311"/>
      <c r="H13" s="312"/>
    </row>
    <row r="14" spans="1:8" x14ac:dyDescent="0.2">
      <c r="A14" s="98"/>
      <c r="B14" s="104"/>
      <c r="C14" s="300"/>
      <c r="D14" s="303">
        <v>28971</v>
      </c>
      <c r="E14" s="305"/>
      <c r="F14" s="308">
        <v>25767</v>
      </c>
      <c r="G14" s="310"/>
      <c r="H14" s="313"/>
    </row>
    <row r="17" spans="1:11" x14ac:dyDescent="0.2">
      <c r="A17" s="291" t="s">
        <v>20</v>
      </c>
    </row>
    <row r="18" spans="1:11" x14ac:dyDescent="0.2">
      <c r="A18" s="292"/>
      <c r="B18" s="292" t="str">
        <f>実質収支比率等に係る経年分析!F$46</f>
        <v>R02</v>
      </c>
      <c r="C18" s="292" t="str">
        <f>実質収支比率等に係る経年分析!G$46</f>
        <v>R03</v>
      </c>
      <c r="D18" s="292" t="str">
        <f>実質収支比率等に係る経年分析!H$46</f>
        <v>R04</v>
      </c>
      <c r="E18" s="292" t="str">
        <f>実質収支比率等に係る経年分析!I$46</f>
        <v>R05</v>
      </c>
      <c r="F18" s="292" t="str">
        <f>実質収支比率等に係る経年分析!J$46</f>
        <v>R06</v>
      </c>
    </row>
    <row r="19" spans="1:11" x14ac:dyDescent="0.2">
      <c r="A19" s="292" t="s">
        <v>91</v>
      </c>
      <c r="B19" s="292">
        <f>ROUND(VALUE(SUBSTITUTE(実質収支比率等に係る経年分析!F$48,"▲","-")),2)</f>
        <v>3.43</v>
      </c>
      <c r="C19" s="292">
        <f>ROUND(VALUE(SUBSTITUTE(実質収支比率等に係る経年分析!G$48,"▲","-")),2)</f>
        <v>9.92</v>
      </c>
      <c r="D19" s="292">
        <f>ROUND(VALUE(SUBSTITUTE(実質収支比率等に係る経年分析!H$48,"▲","-")),2)</f>
        <v>7.4</v>
      </c>
      <c r="E19" s="292">
        <f>ROUND(VALUE(SUBSTITUTE(実質収支比率等に係る経年分析!I$48,"▲","-")),2)</f>
        <v>2.95</v>
      </c>
      <c r="F19" s="292">
        <f>ROUND(VALUE(SUBSTITUTE(実質収支比率等に係る経年分析!J$48,"▲","-")),2)</f>
        <v>4.07</v>
      </c>
    </row>
    <row r="20" spans="1:11" x14ac:dyDescent="0.2">
      <c r="A20" s="292" t="s">
        <v>32</v>
      </c>
      <c r="B20" s="292">
        <f>ROUND(VALUE(SUBSTITUTE(実質収支比率等に係る経年分析!F$47,"▲","-")),2)</f>
        <v>9.65</v>
      </c>
      <c r="C20" s="292">
        <f>ROUND(VALUE(SUBSTITUTE(実質収支比率等に係る経年分析!G$47,"▲","-")),2)</f>
        <v>10.19</v>
      </c>
      <c r="D20" s="292">
        <f>ROUND(VALUE(SUBSTITUTE(実質収支比率等に係る経年分析!H$47,"▲","-")),2)</f>
        <v>11.62</v>
      </c>
      <c r="E20" s="292">
        <f>ROUND(VALUE(SUBSTITUTE(実質収支比率等に係る経年分析!I$47,"▲","-")),2)</f>
        <v>12.15</v>
      </c>
      <c r="F20" s="292">
        <f>ROUND(VALUE(SUBSTITUTE(実質収支比率等に係る経年分析!J$47,"▲","-")),2)</f>
        <v>9.6199999999999992</v>
      </c>
    </row>
    <row r="21" spans="1:11" x14ac:dyDescent="0.2">
      <c r="A21" s="292" t="s">
        <v>114</v>
      </c>
      <c r="B21" s="292">
        <f>IF(ISNUMBER(VALUE(SUBSTITUTE(実質収支比率等に係る経年分析!F$49,"▲","-"))),ROUND(VALUE(SUBSTITUTE(実質収支比率等に係る経年分析!F$49,"▲","-")),2),NA())</f>
        <v>1.63</v>
      </c>
      <c r="C21" s="292">
        <f>IF(ISNUMBER(VALUE(SUBSTITUTE(実質収支比率等に係る経年分析!G$49,"▲","-"))),ROUND(VALUE(SUBSTITUTE(実質収支比率等に係る経年分析!G$49,"▲","-")),2),NA())</f>
        <v>7.5</v>
      </c>
      <c r="D21" s="292">
        <f>IF(ISNUMBER(VALUE(SUBSTITUTE(実質収支比率等に係る経年分析!H$49,"▲","-"))),ROUND(VALUE(SUBSTITUTE(実質収支比率等に係る経年分析!H$49,"▲","-")),2),NA())</f>
        <v>-1.43</v>
      </c>
      <c r="E21" s="292">
        <f>IF(ISNUMBER(VALUE(SUBSTITUTE(実質収支比率等に係る経年分析!I$49,"▲","-"))),ROUND(VALUE(SUBSTITUTE(実質収支比率等に係る経年分析!I$49,"▲","-")),2),NA())</f>
        <v>-3.55</v>
      </c>
      <c r="F21" s="292">
        <f>IF(ISNUMBER(VALUE(SUBSTITUTE(実質収支比率等に係る経年分析!J$49,"▲","-"))),ROUND(VALUE(SUBSTITUTE(実質収支比率等に係る経年分析!J$49,"▲","-")),2),NA())</f>
        <v>-0.61</v>
      </c>
    </row>
    <row r="24" spans="1:11" x14ac:dyDescent="0.2">
      <c r="A24" s="291" t="s">
        <v>103</v>
      </c>
    </row>
    <row r="25" spans="1:11" x14ac:dyDescent="0.2">
      <c r="A25" s="293"/>
      <c r="B25" s="293" t="str">
        <f>連結実質赤字比率に係る赤字・黒字の構成分析!F$33</f>
        <v>R02</v>
      </c>
      <c r="C25" s="293"/>
      <c r="D25" s="293" t="str">
        <f>連結実質赤字比率に係る赤字・黒字の構成分析!G$33</f>
        <v>R03</v>
      </c>
      <c r="E25" s="293"/>
      <c r="F25" s="293" t="str">
        <f>連結実質赤字比率に係る赤字・黒字の構成分析!H$33</f>
        <v>R04</v>
      </c>
      <c r="G25" s="293"/>
      <c r="H25" s="293" t="str">
        <f>連結実質赤字比率に係る赤字・黒字の構成分析!I$33</f>
        <v>R05</v>
      </c>
      <c r="I25" s="293"/>
      <c r="J25" s="293" t="str">
        <f>連結実質赤字比率に係る赤字・黒字の構成分析!J$33</f>
        <v>R06</v>
      </c>
      <c r="K25" s="293"/>
    </row>
    <row r="26" spans="1:11" x14ac:dyDescent="0.2">
      <c r="A26" s="293"/>
      <c r="B26" s="293" t="s">
        <v>116</v>
      </c>
      <c r="C26" s="293" t="s">
        <v>69</v>
      </c>
      <c r="D26" s="293" t="s">
        <v>116</v>
      </c>
      <c r="E26" s="293" t="s">
        <v>69</v>
      </c>
      <c r="F26" s="293" t="s">
        <v>116</v>
      </c>
      <c r="G26" s="293" t="s">
        <v>69</v>
      </c>
      <c r="H26" s="293" t="s">
        <v>116</v>
      </c>
      <c r="I26" s="293" t="s">
        <v>69</v>
      </c>
      <c r="J26" s="293" t="s">
        <v>116</v>
      </c>
      <c r="K26" s="293" t="s">
        <v>69</v>
      </c>
    </row>
    <row r="27" spans="1:11" x14ac:dyDescent="0.2">
      <c r="A27" s="293" t="str">
        <f>IF(連結実質赤字比率に係る赤字・黒字の構成分析!C$43="",NA(),連結実質赤字比率に係る赤字・黒字の構成分析!C$43)</f>
        <v>その他会計（黒字）</v>
      </c>
      <c r="B27" s="293" t="e">
        <f>IF(ROUND(VALUE(SUBSTITUTE(連結実質赤字比率に係る赤字・黒字の構成分析!F$43,"▲","-")),2)&lt;0,ABS(ROUND(VALUE(SUBSTITUTE(連結実質赤字比率に係る赤字・黒字の構成分析!F$43,"▲","-")),2)),NA())</f>
        <v>#VALUE!</v>
      </c>
      <c r="C27" s="293" t="e">
        <f>IF(ROUND(VALUE(SUBSTITUTE(連結実質赤字比率に係る赤字・黒字の構成分析!F$43,"▲","-")),2)&gt;=0,ABS(ROUND(VALUE(SUBSTITUTE(連結実質赤字比率に係る赤字・黒字の構成分析!F$43,"▲","-")),2)),NA())</f>
        <v>#VALUE!</v>
      </c>
      <c r="D27" s="293" t="e">
        <f>IF(ROUND(VALUE(SUBSTITUTE(連結実質赤字比率に係る赤字・黒字の構成分析!G$43,"▲","-")),2)&lt;0,ABS(ROUND(VALUE(SUBSTITUTE(連結実質赤字比率に係る赤字・黒字の構成分析!G$43,"▲","-")),2)),NA())</f>
        <v>#VALUE!</v>
      </c>
      <c r="E27" s="293" t="e">
        <f>IF(ROUND(VALUE(SUBSTITUTE(連結実質赤字比率に係る赤字・黒字の構成分析!G$43,"▲","-")),2)&gt;=0,ABS(ROUND(VALUE(SUBSTITUTE(連結実質赤字比率に係る赤字・黒字の構成分析!G$43,"▲","-")),2)),NA())</f>
        <v>#VALUE!</v>
      </c>
      <c r="F27" s="293" t="e">
        <f>IF(ROUND(VALUE(SUBSTITUTE(連結実質赤字比率に係る赤字・黒字の構成分析!H$43,"▲","-")),2)&lt;0,ABS(ROUND(VALUE(SUBSTITUTE(連結実質赤字比率に係る赤字・黒字の構成分析!H$43,"▲","-")),2)),NA())</f>
        <v>#VALUE!</v>
      </c>
      <c r="G27" s="293" t="e">
        <f>IF(ROUND(VALUE(SUBSTITUTE(連結実質赤字比率に係る赤字・黒字の構成分析!H$43,"▲","-")),2)&gt;=0,ABS(ROUND(VALUE(SUBSTITUTE(連結実質赤字比率に係る赤字・黒字の構成分析!H$43,"▲","-")),2)),NA())</f>
        <v>#VALUE!</v>
      </c>
      <c r="H27" s="293" t="e">
        <f>IF(ROUND(VALUE(SUBSTITUTE(連結実質赤字比率に係る赤字・黒字の構成分析!I$43,"▲","-")),2)&lt;0,ABS(ROUND(VALUE(SUBSTITUTE(連結実質赤字比率に係る赤字・黒字の構成分析!I$43,"▲","-")),2)),NA())</f>
        <v>#VALUE!</v>
      </c>
      <c r="I27" s="293" t="e">
        <f>IF(ROUND(VALUE(SUBSTITUTE(連結実質赤字比率に係る赤字・黒字の構成分析!I$43,"▲","-")),2)&gt;=0,ABS(ROUND(VALUE(SUBSTITUTE(連結実質赤字比率に係る赤字・黒字の構成分析!I$43,"▲","-")),2)),NA())</f>
        <v>#VALUE!</v>
      </c>
      <c r="J27" s="293" t="e">
        <f>IF(ROUND(VALUE(SUBSTITUTE(連結実質赤字比率に係る赤字・黒字の構成分析!J$43,"▲","-")),2)&lt;0,ABS(ROUND(VALUE(SUBSTITUTE(連結実質赤字比率に係る赤字・黒字の構成分析!J$43,"▲","-")),2)),NA())</f>
        <v>#VALUE!</v>
      </c>
      <c r="K27" s="293" t="e">
        <f>IF(ROUND(VALUE(SUBSTITUTE(連結実質赤字比率に係る赤字・黒字の構成分析!J$43,"▲","-")),2)&gt;=0,ABS(ROUND(VALUE(SUBSTITUTE(連結実質赤字比率に係る赤字・黒字の構成分析!J$43,"▲","-")),2)),NA())</f>
        <v>#VALUE!</v>
      </c>
    </row>
    <row r="28" spans="1:11" x14ac:dyDescent="0.2">
      <c r="A28" s="293" t="str">
        <f>IF(連結実質赤字比率に係る赤字・黒字の構成分析!C$42="",NA(),連結実質赤字比率に係る赤字・黒字の構成分析!C$42)</f>
        <v>その他会計（赤字）</v>
      </c>
      <c r="B28" s="293" t="e">
        <f>IF(ROUND(VALUE(SUBSTITUTE(連結実質赤字比率に係る赤字・黒字の構成分析!F$42,"▲","-")),2)&lt;0,ABS(ROUND(VALUE(SUBSTITUTE(連結実質赤字比率に係る赤字・黒字の構成分析!F$42,"▲","-")),2)),NA())</f>
        <v>#VALUE!</v>
      </c>
      <c r="C28" s="293" t="e">
        <f>IF(ROUND(VALUE(SUBSTITUTE(連結実質赤字比率に係る赤字・黒字の構成分析!F$42,"▲","-")),2)&gt;=0,ABS(ROUND(VALUE(SUBSTITUTE(連結実質赤字比率に係る赤字・黒字の構成分析!F$42,"▲","-")),2)),NA())</f>
        <v>#VALUE!</v>
      </c>
      <c r="D28" s="293" t="e">
        <f>IF(ROUND(VALUE(SUBSTITUTE(連結実質赤字比率に係る赤字・黒字の構成分析!G$42,"▲","-")),2)&lt;0,ABS(ROUND(VALUE(SUBSTITUTE(連結実質赤字比率に係る赤字・黒字の構成分析!G$42,"▲","-")),2)),NA())</f>
        <v>#VALUE!</v>
      </c>
      <c r="E28" s="293" t="e">
        <f>IF(ROUND(VALUE(SUBSTITUTE(連結実質赤字比率に係る赤字・黒字の構成分析!G$42,"▲","-")),2)&gt;=0,ABS(ROUND(VALUE(SUBSTITUTE(連結実質赤字比率に係る赤字・黒字の構成分析!G$42,"▲","-")),2)),NA())</f>
        <v>#VALUE!</v>
      </c>
      <c r="F28" s="293" t="e">
        <f>IF(ROUND(VALUE(SUBSTITUTE(連結実質赤字比率に係る赤字・黒字の構成分析!H$42,"▲","-")),2)&lt;0,ABS(ROUND(VALUE(SUBSTITUTE(連結実質赤字比率に係る赤字・黒字の構成分析!H$42,"▲","-")),2)),NA())</f>
        <v>#VALUE!</v>
      </c>
      <c r="G28" s="293" t="e">
        <f>IF(ROUND(VALUE(SUBSTITUTE(連結実質赤字比率に係る赤字・黒字の構成分析!H$42,"▲","-")),2)&gt;=0,ABS(ROUND(VALUE(SUBSTITUTE(連結実質赤字比率に係る赤字・黒字の構成分析!H$42,"▲","-")),2)),NA())</f>
        <v>#VALUE!</v>
      </c>
      <c r="H28" s="293" t="e">
        <f>IF(ROUND(VALUE(SUBSTITUTE(連結実質赤字比率に係る赤字・黒字の構成分析!I$42,"▲","-")),2)&lt;0,ABS(ROUND(VALUE(SUBSTITUTE(連結実質赤字比率に係る赤字・黒字の構成分析!I$42,"▲","-")),2)),NA())</f>
        <v>#VALUE!</v>
      </c>
      <c r="I28" s="293" t="e">
        <f>IF(ROUND(VALUE(SUBSTITUTE(連結実質赤字比率に係る赤字・黒字の構成分析!I$42,"▲","-")),2)&gt;=0,ABS(ROUND(VALUE(SUBSTITUTE(連結実質赤字比率に係る赤字・黒字の構成分析!I$42,"▲","-")),2)),NA())</f>
        <v>#VALUE!</v>
      </c>
      <c r="J28" s="293" t="e">
        <f>IF(ROUND(VALUE(SUBSTITUTE(連結実質赤字比率に係る赤字・黒字の構成分析!J$42,"▲","-")),2)&lt;0,ABS(ROUND(VALUE(SUBSTITUTE(連結実質赤字比率に係る赤字・黒字の構成分析!J$42,"▲","-")),2)),NA())</f>
        <v>#VALUE!</v>
      </c>
      <c r="K28" s="293" t="e">
        <f>IF(ROUND(VALUE(SUBSTITUTE(連結実質赤字比率に係る赤字・黒字の構成分析!J$42,"▲","-")),2)&gt;=0,ABS(ROUND(VALUE(SUBSTITUTE(連結実質赤字比率に係る赤字・黒字の構成分析!J$42,"▲","-")),2)),NA())</f>
        <v>#VALUE!</v>
      </c>
    </row>
    <row r="29" spans="1:11" x14ac:dyDescent="0.2">
      <c r="A29" s="293" t="e">
        <f>IF(連結実質赤字比率に係る赤字・黒字の構成分析!C$41="",NA(),連結実質赤字比率に係る赤字・黒字の構成分析!C$41)</f>
        <v>#N/A</v>
      </c>
      <c r="B29" s="293" t="e">
        <f>IF(ROUND(VALUE(SUBSTITUTE(連結実質赤字比率に係る赤字・黒字の構成分析!F$41,"▲","-")),2)&lt;0,ABS(ROUND(VALUE(SUBSTITUTE(連結実質赤字比率に係る赤字・黒字の構成分析!F$41,"▲","-")),2)),NA())</f>
        <v>#VALUE!</v>
      </c>
      <c r="C29" s="293" t="e">
        <f>IF(ROUND(VALUE(SUBSTITUTE(連結実質赤字比率に係る赤字・黒字の構成分析!F$41,"▲","-")),2)&gt;=0,ABS(ROUND(VALUE(SUBSTITUTE(連結実質赤字比率に係る赤字・黒字の構成分析!F$41,"▲","-")),2)),NA())</f>
        <v>#VALUE!</v>
      </c>
      <c r="D29" s="293" t="e">
        <f>IF(ROUND(VALUE(SUBSTITUTE(連結実質赤字比率に係る赤字・黒字の構成分析!G$41,"▲","-")),2)&lt;0,ABS(ROUND(VALUE(SUBSTITUTE(連結実質赤字比率に係る赤字・黒字の構成分析!G$41,"▲","-")),2)),NA())</f>
        <v>#VALUE!</v>
      </c>
      <c r="E29" s="293" t="e">
        <f>IF(ROUND(VALUE(SUBSTITUTE(連結実質赤字比率に係る赤字・黒字の構成分析!G$41,"▲","-")),2)&gt;=0,ABS(ROUND(VALUE(SUBSTITUTE(連結実質赤字比率に係る赤字・黒字の構成分析!G$41,"▲","-")),2)),NA())</f>
        <v>#VALUE!</v>
      </c>
      <c r="F29" s="293" t="e">
        <f>IF(ROUND(VALUE(SUBSTITUTE(連結実質赤字比率に係る赤字・黒字の構成分析!H$41,"▲","-")),2)&lt;0,ABS(ROUND(VALUE(SUBSTITUTE(連結実質赤字比率に係る赤字・黒字の構成分析!H$41,"▲","-")),2)),NA())</f>
        <v>#VALUE!</v>
      </c>
      <c r="G29" s="293" t="e">
        <f>IF(ROUND(VALUE(SUBSTITUTE(連結実質赤字比率に係る赤字・黒字の構成分析!H$41,"▲","-")),2)&gt;=0,ABS(ROUND(VALUE(SUBSTITUTE(連結実質赤字比率に係る赤字・黒字の構成分析!H$41,"▲","-")),2)),NA())</f>
        <v>#VALUE!</v>
      </c>
      <c r="H29" s="293" t="e">
        <f>IF(ROUND(VALUE(SUBSTITUTE(連結実質赤字比率に係る赤字・黒字の構成分析!I$41,"▲","-")),2)&lt;0,ABS(ROUND(VALUE(SUBSTITUTE(連結実質赤字比率に係る赤字・黒字の構成分析!I$41,"▲","-")),2)),NA())</f>
        <v>#VALUE!</v>
      </c>
      <c r="I29" s="293" t="e">
        <f>IF(ROUND(VALUE(SUBSTITUTE(連結実質赤字比率に係る赤字・黒字の構成分析!I$41,"▲","-")),2)&gt;=0,ABS(ROUND(VALUE(SUBSTITUTE(連結実質赤字比率に係る赤字・黒字の構成分析!I$41,"▲","-")),2)),NA())</f>
        <v>#VALUE!</v>
      </c>
      <c r="J29" s="293" t="e">
        <f>IF(ROUND(VALUE(SUBSTITUTE(連結実質赤字比率に係る赤字・黒字の構成分析!J$41,"▲","-")),2)&lt;0,ABS(ROUND(VALUE(SUBSTITUTE(連結実質赤字比率に係る赤字・黒字の構成分析!J$41,"▲","-")),2)),NA())</f>
        <v>#VALUE!</v>
      </c>
      <c r="K29" s="293" t="e">
        <f>IF(ROUND(VALUE(SUBSTITUTE(連結実質赤字比率に係る赤字・黒字の構成分析!J$41,"▲","-")),2)&gt;=0,ABS(ROUND(VALUE(SUBSTITUTE(連結実質赤字比率に係る赤字・黒字の構成分析!J$41,"▲","-")),2)),NA())</f>
        <v>#VALUE!</v>
      </c>
    </row>
    <row r="30" spans="1:11" x14ac:dyDescent="0.2">
      <c r="A30" s="293" t="str">
        <f>IF(連結実質赤字比率に係る赤字・黒字の構成分析!C$40="",NA(),連結実質赤字比率に係る赤字・黒字の構成分析!C$40)</f>
        <v>テレビ共同受信事業特別会計</v>
      </c>
      <c r="B30" s="293" t="e">
        <f>IF(ROUND(VALUE(SUBSTITUTE(連結実質赤字比率に係る赤字・黒字の構成分析!F$40,"▲","-")),2)&lt;0,ABS(ROUND(VALUE(SUBSTITUTE(連結実質赤字比率に係る赤字・黒字の構成分析!F$40,"▲","-")),2)),NA())</f>
        <v>#N/A</v>
      </c>
      <c r="C30" s="293">
        <f>IF(ROUND(VALUE(SUBSTITUTE(連結実質赤字比率に係る赤字・黒字の構成分析!F$40,"▲","-")),2)&gt;=0,ABS(ROUND(VALUE(SUBSTITUTE(連結実質赤字比率に係る赤字・黒字の構成分析!F$40,"▲","-")),2)),NA())</f>
        <v>0</v>
      </c>
      <c r="D30" s="293" t="e">
        <f>IF(ROUND(VALUE(SUBSTITUTE(連結実質赤字比率に係る赤字・黒字の構成分析!G$40,"▲","-")),2)&lt;0,ABS(ROUND(VALUE(SUBSTITUTE(連結実質赤字比率に係る赤字・黒字の構成分析!G$40,"▲","-")),2)),NA())</f>
        <v>#N/A</v>
      </c>
      <c r="E30" s="293">
        <f>IF(ROUND(VALUE(SUBSTITUTE(連結実質赤字比率に係る赤字・黒字の構成分析!G$40,"▲","-")),2)&gt;=0,ABS(ROUND(VALUE(SUBSTITUTE(連結実質赤字比率に係る赤字・黒字の構成分析!G$40,"▲","-")),2)),NA())</f>
        <v>0</v>
      </c>
      <c r="F30" s="293" t="e">
        <f>IF(ROUND(VALUE(SUBSTITUTE(連結実質赤字比率に係る赤字・黒字の構成分析!H$40,"▲","-")),2)&lt;0,ABS(ROUND(VALUE(SUBSTITUTE(連結実質赤字比率に係る赤字・黒字の構成分析!H$40,"▲","-")),2)),NA())</f>
        <v>#N/A</v>
      </c>
      <c r="G30" s="293">
        <f>IF(ROUND(VALUE(SUBSTITUTE(連結実質赤字比率に係る赤字・黒字の構成分析!H$40,"▲","-")),2)&gt;=0,ABS(ROUND(VALUE(SUBSTITUTE(連結実質赤字比率に係る赤字・黒字の構成分析!H$40,"▲","-")),2)),NA())</f>
        <v>0</v>
      </c>
      <c r="H30" s="293" t="e">
        <f>IF(ROUND(VALUE(SUBSTITUTE(連結実質赤字比率に係る赤字・黒字の構成分析!I$40,"▲","-")),2)&lt;0,ABS(ROUND(VALUE(SUBSTITUTE(連結実質赤字比率に係る赤字・黒字の構成分析!I$40,"▲","-")),2)),NA())</f>
        <v>#N/A</v>
      </c>
      <c r="I30" s="293">
        <f>IF(ROUND(VALUE(SUBSTITUTE(連結実質赤字比率に係る赤字・黒字の構成分析!I$40,"▲","-")),2)&gt;=0,ABS(ROUND(VALUE(SUBSTITUTE(連結実質赤字比率に係る赤字・黒字の構成分析!I$40,"▲","-")),2)),NA())</f>
        <v>0</v>
      </c>
      <c r="J30" s="293" t="e">
        <f>IF(ROUND(VALUE(SUBSTITUTE(連結実質赤字比率に係る赤字・黒字の構成分析!J$40,"▲","-")),2)&lt;0,ABS(ROUND(VALUE(SUBSTITUTE(連結実質赤字比率に係る赤字・黒字の構成分析!J$40,"▲","-")),2)),NA())</f>
        <v>#N/A</v>
      </c>
      <c r="K30" s="293">
        <f>IF(ROUND(VALUE(SUBSTITUTE(連結実質赤字比率に係る赤字・黒字の構成分析!J$40,"▲","-")),2)&gt;=0,ABS(ROUND(VALUE(SUBSTITUTE(連結実質赤字比率に係る赤字・黒字の構成分析!J$40,"▲","-")),2)),NA())</f>
        <v>0</v>
      </c>
    </row>
    <row r="31" spans="1:11" x14ac:dyDescent="0.2">
      <c r="A31" s="293" t="str">
        <f>IF(連結実質赤字比率に係る赤字・黒字の構成分析!C$39="",NA(),連結実質赤字比率に係る赤字・黒字の構成分析!C$39)</f>
        <v>後期高齢者医療特別会計</v>
      </c>
      <c r="B31" s="293" t="e">
        <f>IF(ROUND(VALUE(SUBSTITUTE(連結実質赤字比率に係る赤字・黒字の構成分析!F$39,"▲","-")),2)&lt;0,ABS(ROUND(VALUE(SUBSTITUTE(連結実質赤字比率に係る赤字・黒字の構成分析!F$39,"▲","-")),2)),NA())</f>
        <v>#N/A</v>
      </c>
      <c r="C31" s="293">
        <f>IF(ROUND(VALUE(SUBSTITUTE(連結実質赤字比率に係る赤字・黒字の構成分析!F$39,"▲","-")),2)&gt;=0,ABS(ROUND(VALUE(SUBSTITUTE(連結実質赤字比率に係る赤字・黒字の構成分析!F$39,"▲","-")),2)),NA())</f>
        <v>0.13</v>
      </c>
      <c r="D31" s="293" t="e">
        <f>IF(ROUND(VALUE(SUBSTITUTE(連結実質赤字比率に係る赤字・黒字の構成分析!G$39,"▲","-")),2)&lt;0,ABS(ROUND(VALUE(SUBSTITUTE(連結実質赤字比率に係る赤字・黒字の構成分析!G$39,"▲","-")),2)),NA())</f>
        <v>#N/A</v>
      </c>
      <c r="E31" s="293">
        <f>IF(ROUND(VALUE(SUBSTITUTE(連結実質赤字比率に係る赤字・黒字の構成分析!G$39,"▲","-")),2)&gt;=0,ABS(ROUND(VALUE(SUBSTITUTE(連結実質赤字比率に係る赤字・黒字の構成分析!G$39,"▲","-")),2)),NA())</f>
        <v>0.11</v>
      </c>
      <c r="F31" s="293" t="e">
        <f>IF(ROUND(VALUE(SUBSTITUTE(連結実質赤字比率に係る赤字・黒字の構成分析!H$39,"▲","-")),2)&lt;0,ABS(ROUND(VALUE(SUBSTITUTE(連結実質赤字比率に係る赤字・黒字の構成分析!H$39,"▲","-")),2)),NA())</f>
        <v>#N/A</v>
      </c>
      <c r="G31" s="293">
        <f>IF(ROUND(VALUE(SUBSTITUTE(連結実質赤字比率に係る赤字・黒字の構成分析!H$39,"▲","-")),2)&gt;=0,ABS(ROUND(VALUE(SUBSTITUTE(連結実質赤字比率に係る赤字・黒字の構成分析!H$39,"▲","-")),2)),NA())</f>
        <v>0.14000000000000001</v>
      </c>
      <c r="H31" s="293" t="e">
        <f>IF(ROUND(VALUE(SUBSTITUTE(連結実質赤字比率に係る赤字・黒字の構成分析!I$39,"▲","-")),2)&lt;0,ABS(ROUND(VALUE(SUBSTITUTE(連結実質赤字比率に係る赤字・黒字の構成分析!I$39,"▲","-")),2)),NA())</f>
        <v>#N/A</v>
      </c>
      <c r="I31" s="293">
        <f>IF(ROUND(VALUE(SUBSTITUTE(連結実質赤字比率に係る赤字・黒字の構成分析!I$39,"▲","-")),2)&gt;=0,ABS(ROUND(VALUE(SUBSTITUTE(連結実質赤字比率に係る赤字・黒字の構成分析!I$39,"▲","-")),2)),NA())</f>
        <v>0.12</v>
      </c>
      <c r="J31" s="293" t="e">
        <f>IF(ROUND(VALUE(SUBSTITUTE(連結実質赤字比率に係る赤字・黒字の構成分析!J$39,"▲","-")),2)&lt;0,ABS(ROUND(VALUE(SUBSTITUTE(連結実質赤字比率に係る赤字・黒字の構成分析!J$39,"▲","-")),2)),NA())</f>
        <v>#N/A</v>
      </c>
      <c r="K31" s="293">
        <f>IF(ROUND(VALUE(SUBSTITUTE(連結実質赤字比率に係る赤字・黒字の構成分析!J$39,"▲","-")),2)&gt;=0,ABS(ROUND(VALUE(SUBSTITUTE(連結実質赤字比率に係る赤字・黒字の構成分析!J$39,"▲","-")),2)),NA())</f>
        <v>0.13</v>
      </c>
    </row>
    <row r="32" spans="1:11" x14ac:dyDescent="0.2">
      <c r="A32" s="293" t="str">
        <f>IF(連結実質赤字比率に係る赤字・黒字の構成分析!C$38="",NA(),連結実質赤字比率に係る赤字・黒字の構成分析!C$38)</f>
        <v>秋多都市計画事業武蔵引田駅北口土地区画整理事業特別会計</v>
      </c>
      <c r="B32" s="293" t="e">
        <f>IF(ROUND(VALUE(SUBSTITUTE(連結実質赤字比率に係る赤字・黒字の構成分析!F$38,"▲","-")),2)&lt;0,ABS(ROUND(VALUE(SUBSTITUTE(連結実質赤字比率に係る赤字・黒字の構成分析!F$38,"▲","-")),2)),NA())</f>
        <v>#N/A</v>
      </c>
      <c r="C32" s="293">
        <f>IF(ROUND(VALUE(SUBSTITUTE(連結実質赤字比率に係る赤字・黒字の構成分析!F$38,"▲","-")),2)&gt;=0,ABS(ROUND(VALUE(SUBSTITUTE(連結実質赤字比率に係る赤字・黒字の構成分析!F$38,"▲","-")),2)),NA())</f>
        <v>0</v>
      </c>
      <c r="D32" s="293" t="e">
        <f>IF(ROUND(VALUE(SUBSTITUTE(連結実質赤字比率に係る赤字・黒字の構成分析!G$38,"▲","-")),2)&lt;0,ABS(ROUND(VALUE(SUBSTITUTE(連結実質赤字比率に係る赤字・黒字の構成分析!G$38,"▲","-")),2)),NA())</f>
        <v>#N/A</v>
      </c>
      <c r="E32" s="293">
        <f>IF(ROUND(VALUE(SUBSTITUTE(連結実質赤字比率に係る赤字・黒字の構成分析!G$38,"▲","-")),2)&gt;=0,ABS(ROUND(VALUE(SUBSTITUTE(連結実質赤字比率に係る赤字・黒字の構成分析!G$38,"▲","-")),2)),NA())</f>
        <v>0.04</v>
      </c>
      <c r="F32" s="293" t="e">
        <f>IF(ROUND(VALUE(SUBSTITUTE(連結実質赤字比率に係る赤字・黒字の構成分析!H$38,"▲","-")),2)&lt;0,ABS(ROUND(VALUE(SUBSTITUTE(連結実質赤字比率に係る赤字・黒字の構成分析!H$38,"▲","-")),2)),NA())</f>
        <v>#N/A</v>
      </c>
      <c r="G32" s="293">
        <f>IF(ROUND(VALUE(SUBSTITUTE(連結実質赤字比率に係る赤字・黒字の構成分析!H$38,"▲","-")),2)&gt;=0,ABS(ROUND(VALUE(SUBSTITUTE(連結実質赤字比率に係る赤字・黒字の構成分析!H$38,"▲","-")),2)),NA())</f>
        <v>0.31</v>
      </c>
      <c r="H32" s="293" t="e">
        <f>IF(ROUND(VALUE(SUBSTITUTE(連結実質赤字比率に係る赤字・黒字の構成分析!I$38,"▲","-")),2)&lt;0,ABS(ROUND(VALUE(SUBSTITUTE(連結実質赤字比率に係る赤字・黒字の構成分析!I$38,"▲","-")),2)),NA())</f>
        <v>#N/A</v>
      </c>
      <c r="I32" s="293">
        <f>IF(ROUND(VALUE(SUBSTITUTE(連結実質赤字比率に係る赤字・黒字の構成分析!I$38,"▲","-")),2)&gt;=0,ABS(ROUND(VALUE(SUBSTITUTE(連結実質赤字比率に係る赤字・黒字の構成分析!I$38,"▲","-")),2)),NA())</f>
        <v>0.41</v>
      </c>
      <c r="J32" s="293" t="e">
        <f>IF(ROUND(VALUE(SUBSTITUTE(連結実質赤字比率に係る赤字・黒字の構成分析!J$38,"▲","-")),2)&lt;0,ABS(ROUND(VALUE(SUBSTITUTE(連結実質赤字比率に係る赤字・黒字の構成分析!J$38,"▲","-")),2)),NA())</f>
        <v>#N/A</v>
      </c>
      <c r="K32" s="293">
        <f>IF(ROUND(VALUE(SUBSTITUTE(連結実質赤字比率に係る赤字・黒字の構成分析!J$38,"▲","-")),2)&gt;=0,ABS(ROUND(VALUE(SUBSTITUTE(連結実質赤字比率に係る赤字・黒字の構成分析!J$38,"▲","-")),2)),NA())</f>
        <v>0.16</v>
      </c>
    </row>
    <row r="33" spans="1:16" x14ac:dyDescent="0.2">
      <c r="A33" s="293" t="str">
        <f>IF(連結実質赤字比率に係る赤字・黒字の構成分析!C$37="",NA(),連結実質赤字比率に係る赤字・黒字の構成分析!C$37)</f>
        <v>下水道事業会計</v>
      </c>
      <c r="B33" s="293" t="e">
        <f>IF(ROUND(VALUE(SUBSTITUTE(連結実質赤字比率に係る赤字・黒字の構成分析!F$37,"▲","-")),2)&lt;0,ABS(ROUND(VALUE(SUBSTITUTE(連結実質赤字比率に係る赤字・黒字の構成分析!F$37,"▲","-")),2)),NA())</f>
        <v>#N/A</v>
      </c>
      <c r="C33" s="293">
        <f>IF(ROUND(VALUE(SUBSTITUTE(連結実質赤字比率に係る赤字・黒字の構成分析!F$37,"▲","-")),2)&gt;=0,ABS(ROUND(VALUE(SUBSTITUTE(連結実質赤字比率に係る赤字・黒字の構成分析!F$37,"▲","-")),2)),NA())</f>
        <v>1.1200000000000001</v>
      </c>
      <c r="D33" s="293" t="e">
        <f>IF(ROUND(VALUE(SUBSTITUTE(連結実質赤字比率に係る赤字・黒字の構成分析!G$37,"▲","-")),2)&lt;0,ABS(ROUND(VALUE(SUBSTITUTE(連結実質赤字比率に係る赤字・黒字の構成分析!G$37,"▲","-")),2)),NA())</f>
        <v>#N/A</v>
      </c>
      <c r="E33" s="293">
        <f>IF(ROUND(VALUE(SUBSTITUTE(連結実質赤字比率に係る赤字・黒字の構成分析!G$37,"▲","-")),2)&gt;=0,ABS(ROUND(VALUE(SUBSTITUTE(連結実質赤字比率に係る赤字・黒字の構成分析!G$37,"▲","-")),2)),NA())</f>
        <v>1.06</v>
      </c>
      <c r="F33" s="293" t="e">
        <f>IF(ROUND(VALUE(SUBSTITUTE(連結実質赤字比率に係る赤字・黒字の構成分析!H$37,"▲","-")),2)&lt;0,ABS(ROUND(VALUE(SUBSTITUTE(連結実質赤字比率に係る赤字・黒字の構成分析!H$37,"▲","-")),2)),NA())</f>
        <v>#N/A</v>
      </c>
      <c r="G33" s="293">
        <f>IF(ROUND(VALUE(SUBSTITUTE(連結実質赤字比率に係る赤字・黒字の構成分析!H$37,"▲","-")),2)&gt;=0,ABS(ROUND(VALUE(SUBSTITUTE(連結実質赤字比率に係る赤字・黒字の構成分析!H$37,"▲","-")),2)),NA())</f>
        <v>0.66</v>
      </c>
      <c r="H33" s="293" t="e">
        <f>IF(ROUND(VALUE(SUBSTITUTE(連結実質赤字比率に係る赤字・黒字の構成分析!I$37,"▲","-")),2)&lt;0,ABS(ROUND(VALUE(SUBSTITUTE(連結実質赤字比率に係る赤字・黒字の構成分析!I$37,"▲","-")),2)),NA())</f>
        <v>#N/A</v>
      </c>
      <c r="I33" s="293">
        <f>IF(ROUND(VALUE(SUBSTITUTE(連結実質赤字比率に係る赤字・黒字の構成分析!I$37,"▲","-")),2)&gt;=0,ABS(ROUND(VALUE(SUBSTITUTE(連結実質赤字比率に係る赤字・黒字の構成分析!I$37,"▲","-")),2)),NA())</f>
        <v>0.52</v>
      </c>
      <c r="J33" s="293" t="e">
        <f>IF(ROUND(VALUE(SUBSTITUTE(連結実質赤字比率に係る赤字・黒字の構成分析!J$37,"▲","-")),2)&lt;0,ABS(ROUND(VALUE(SUBSTITUTE(連結実質赤字比率に係る赤字・黒字の構成分析!J$37,"▲","-")),2)),NA())</f>
        <v>#N/A</v>
      </c>
      <c r="K33" s="293">
        <f>IF(ROUND(VALUE(SUBSTITUTE(連結実質赤字比率に係る赤字・黒字の構成分析!J$37,"▲","-")),2)&gt;=0,ABS(ROUND(VALUE(SUBSTITUTE(連結実質赤字比率に係る赤字・黒字の構成分析!J$37,"▲","-")),2)),NA())</f>
        <v>0.23</v>
      </c>
    </row>
    <row r="34" spans="1:16" x14ac:dyDescent="0.2">
      <c r="A34" s="293" t="str">
        <f>IF(連結実質赤字比率に係る赤字・黒字の構成分析!C$36="",NA(),連結実質赤字比率に係る赤字・黒字の構成分析!C$36)</f>
        <v>国民健康保険特別会計</v>
      </c>
      <c r="B34" s="293" t="e">
        <f>IF(ROUND(VALUE(SUBSTITUTE(連結実質赤字比率に係る赤字・黒字の構成分析!F$36,"▲","-")),2)&lt;0,ABS(ROUND(VALUE(SUBSTITUTE(連結実質赤字比率に係る赤字・黒字の構成分析!F$36,"▲","-")),2)),NA())</f>
        <v>#N/A</v>
      </c>
      <c r="C34" s="293">
        <f>IF(ROUND(VALUE(SUBSTITUTE(連結実質赤字比率に係る赤字・黒字の構成分析!F$36,"▲","-")),2)&gt;=0,ABS(ROUND(VALUE(SUBSTITUTE(連結実質赤字比率に係る赤字・黒字の構成分析!F$36,"▲","-")),2)),NA())</f>
        <v>0.99</v>
      </c>
      <c r="D34" s="293" t="e">
        <f>IF(ROUND(VALUE(SUBSTITUTE(連結実質赤字比率に係る赤字・黒字の構成分析!G$36,"▲","-")),2)&lt;0,ABS(ROUND(VALUE(SUBSTITUTE(連結実質赤字比率に係る赤字・黒字の構成分析!G$36,"▲","-")),2)),NA())</f>
        <v>#N/A</v>
      </c>
      <c r="E34" s="293">
        <f>IF(ROUND(VALUE(SUBSTITUTE(連結実質赤字比率に係る赤字・黒字の構成分析!G$36,"▲","-")),2)&gt;=0,ABS(ROUND(VALUE(SUBSTITUTE(連結実質赤字比率に係る赤字・黒字の構成分析!G$36,"▲","-")),2)),NA())</f>
        <v>0.82</v>
      </c>
      <c r="F34" s="293" t="e">
        <f>IF(ROUND(VALUE(SUBSTITUTE(連結実質赤字比率に係る赤字・黒字の構成分析!H$36,"▲","-")),2)&lt;0,ABS(ROUND(VALUE(SUBSTITUTE(連結実質赤字比率に係る赤字・黒字の構成分析!H$36,"▲","-")),2)),NA())</f>
        <v>#N/A</v>
      </c>
      <c r="G34" s="293">
        <f>IF(ROUND(VALUE(SUBSTITUTE(連結実質赤字比率に係る赤字・黒字の構成分析!H$36,"▲","-")),2)&gt;=0,ABS(ROUND(VALUE(SUBSTITUTE(連結実質赤字比率に係る赤字・黒字の構成分析!H$36,"▲","-")),2)),NA())</f>
        <v>0.71</v>
      </c>
      <c r="H34" s="293" t="e">
        <f>IF(ROUND(VALUE(SUBSTITUTE(連結実質赤字比率に係る赤字・黒字の構成分析!I$36,"▲","-")),2)&lt;0,ABS(ROUND(VALUE(SUBSTITUTE(連結実質赤字比率に係る赤字・黒字の構成分析!I$36,"▲","-")),2)),NA())</f>
        <v>#N/A</v>
      </c>
      <c r="I34" s="293">
        <f>IF(ROUND(VALUE(SUBSTITUTE(連結実質赤字比率に係る赤字・黒字の構成分析!I$36,"▲","-")),2)&gt;=0,ABS(ROUND(VALUE(SUBSTITUTE(連結実質赤字比率に係る赤字・黒字の構成分析!I$36,"▲","-")),2)),NA())</f>
        <v>0.66</v>
      </c>
      <c r="J34" s="293" t="e">
        <f>IF(ROUND(VALUE(SUBSTITUTE(連結実質赤字比率に係る赤字・黒字の構成分析!J$36,"▲","-")),2)&lt;0,ABS(ROUND(VALUE(SUBSTITUTE(連結実質赤字比率に係る赤字・黒字の構成分析!J$36,"▲","-")),2)),NA())</f>
        <v>#N/A</v>
      </c>
      <c r="K34" s="293">
        <f>IF(ROUND(VALUE(SUBSTITUTE(連結実質赤字比率に係る赤字・黒字の構成分析!J$36,"▲","-")),2)&gt;=0,ABS(ROUND(VALUE(SUBSTITUTE(連結実質赤字比率に係る赤字・黒字の構成分析!J$36,"▲","-")),2)),NA())</f>
        <v>0.68</v>
      </c>
    </row>
    <row r="35" spans="1:16" x14ac:dyDescent="0.2">
      <c r="A35" s="293" t="str">
        <f>IF(連結実質赤字比率に係る赤字・黒字の構成分析!C$35="",NA(),連結実質赤字比率に係る赤字・黒字の構成分析!C$35)</f>
        <v>介護保険特別会計</v>
      </c>
      <c r="B35" s="293" t="e">
        <f>IF(ROUND(VALUE(SUBSTITUTE(連結実質赤字比率に係る赤字・黒字の構成分析!F$35,"▲","-")),2)&lt;0,ABS(ROUND(VALUE(SUBSTITUTE(連結実質赤字比率に係る赤字・黒字の構成分析!F$35,"▲","-")),2)),NA())</f>
        <v>#N/A</v>
      </c>
      <c r="C35" s="293">
        <f>IF(ROUND(VALUE(SUBSTITUTE(連結実質赤字比率に係る赤字・黒字の構成分析!F$35,"▲","-")),2)&gt;=0,ABS(ROUND(VALUE(SUBSTITUTE(連結実質赤字比率に係る赤字・黒字の構成分析!F$35,"▲","-")),2)),NA())</f>
        <v>1.18</v>
      </c>
      <c r="D35" s="293" t="e">
        <f>IF(ROUND(VALUE(SUBSTITUTE(連結実質赤字比率に係る赤字・黒字の構成分析!G$35,"▲","-")),2)&lt;0,ABS(ROUND(VALUE(SUBSTITUTE(連結実質赤字比率に係る赤字・黒字の構成分析!G$35,"▲","-")),2)),NA())</f>
        <v>#N/A</v>
      </c>
      <c r="E35" s="293">
        <f>IF(ROUND(VALUE(SUBSTITUTE(連結実質赤字比率に係る赤字・黒字の構成分析!G$35,"▲","-")),2)&gt;=0,ABS(ROUND(VALUE(SUBSTITUTE(連結実質赤字比率に係る赤字・黒字の構成分析!G$35,"▲","-")),2)),NA())</f>
        <v>1.72</v>
      </c>
      <c r="F35" s="293" t="e">
        <f>IF(ROUND(VALUE(SUBSTITUTE(連結実質赤字比率に係る赤字・黒字の構成分析!H$35,"▲","-")),2)&lt;0,ABS(ROUND(VALUE(SUBSTITUTE(連結実質赤字比率に係る赤字・黒字の構成分析!H$35,"▲","-")),2)),NA())</f>
        <v>#N/A</v>
      </c>
      <c r="G35" s="293">
        <f>IF(ROUND(VALUE(SUBSTITUTE(連結実質赤字比率に係る赤字・黒字の構成分析!H$35,"▲","-")),2)&gt;=0,ABS(ROUND(VALUE(SUBSTITUTE(連結実質赤字比率に係る赤字・黒字の構成分析!H$35,"▲","-")),2)),NA())</f>
        <v>1.31</v>
      </c>
      <c r="H35" s="293" t="e">
        <f>IF(ROUND(VALUE(SUBSTITUTE(連結実質赤字比率に係る赤字・黒字の構成分析!I$35,"▲","-")),2)&lt;0,ABS(ROUND(VALUE(SUBSTITUTE(連結実質赤字比率に係る赤字・黒字の構成分析!I$35,"▲","-")),2)),NA())</f>
        <v>#N/A</v>
      </c>
      <c r="I35" s="293">
        <f>IF(ROUND(VALUE(SUBSTITUTE(連結実質赤字比率に係る赤字・黒字の構成分析!I$35,"▲","-")),2)&gt;=0,ABS(ROUND(VALUE(SUBSTITUTE(連結実質赤字比率に係る赤字・黒字の構成分析!I$35,"▲","-")),2)),NA())</f>
        <v>1.4</v>
      </c>
      <c r="J35" s="293" t="e">
        <f>IF(ROUND(VALUE(SUBSTITUTE(連結実質赤字比率に係る赤字・黒字の構成分析!J$35,"▲","-")),2)&lt;0,ABS(ROUND(VALUE(SUBSTITUTE(連結実質赤字比率に係る赤字・黒字の構成分析!J$35,"▲","-")),2)),NA())</f>
        <v>#N/A</v>
      </c>
      <c r="K35" s="293">
        <f>IF(ROUND(VALUE(SUBSTITUTE(連結実質赤字比率に係る赤字・黒字の構成分析!J$35,"▲","-")),2)&gt;=0,ABS(ROUND(VALUE(SUBSTITUTE(連結実質赤字比率に係る赤字・黒字の構成分析!J$35,"▲","-")),2)),NA())</f>
        <v>1.17</v>
      </c>
    </row>
    <row r="36" spans="1:16" x14ac:dyDescent="0.2">
      <c r="A36" s="293" t="str">
        <f>IF(連結実質赤字比率に係る赤字・黒字の構成分析!C$34="",NA(),連結実質赤字比率に係る赤字・黒字の構成分析!C$34)</f>
        <v>一般会計</v>
      </c>
      <c r="B36" s="293" t="e">
        <f>IF(ROUND(VALUE(SUBSTITUTE(連結実質赤字比率に係る赤字・黒字の構成分析!F$34,"▲","-")),2)&lt;0,ABS(ROUND(VALUE(SUBSTITUTE(連結実質赤字比率に係る赤字・黒字の構成分析!F$34,"▲","-")),2)),NA())</f>
        <v>#N/A</v>
      </c>
      <c r="C36" s="293">
        <f>IF(ROUND(VALUE(SUBSTITUTE(連結実質赤字比率に係る赤字・黒字の構成分析!F$34,"▲","-")),2)&gt;=0,ABS(ROUND(VALUE(SUBSTITUTE(連結実質赤字比率に係る赤字・黒字の構成分析!F$34,"▲","-")),2)),NA())</f>
        <v>3.42</v>
      </c>
      <c r="D36" s="293" t="e">
        <f>IF(ROUND(VALUE(SUBSTITUTE(連結実質赤字比率に係る赤字・黒字の構成分析!G$34,"▲","-")),2)&lt;0,ABS(ROUND(VALUE(SUBSTITUTE(連結実質赤字比率に係る赤字・黒字の構成分析!G$34,"▲","-")),2)),NA())</f>
        <v>#N/A</v>
      </c>
      <c r="E36" s="293">
        <f>IF(ROUND(VALUE(SUBSTITUTE(連結実質赤字比率に係る赤字・黒字の構成分析!G$34,"▲","-")),2)&gt;=0,ABS(ROUND(VALUE(SUBSTITUTE(連結実質赤字比率に係る赤字・黒字の構成分析!G$34,"▲","-")),2)),NA())</f>
        <v>9.8699999999999992</v>
      </c>
      <c r="F36" s="293" t="e">
        <f>IF(ROUND(VALUE(SUBSTITUTE(連結実質赤字比率に係る赤字・黒字の構成分析!H$34,"▲","-")),2)&lt;0,ABS(ROUND(VALUE(SUBSTITUTE(連結実質赤字比率に係る赤字・黒字の構成分析!H$34,"▲","-")),2)),NA())</f>
        <v>#N/A</v>
      </c>
      <c r="G36" s="293">
        <f>IF(ROUND(VALUE(SUBSTITUTE(連結実質赤字比率に係る赤字・黒字の構成分析!H$34,"▲","-")),2)&gt;=0,ABS(ROUND(VALUE(SUBSTITUTE(連結実質赤字比率に係る赤字・黒字の構成分析!H$34,"▲","-")),2)),NA())</f>
        <v>7.07</v>
      </c>
      <c r="H36" s="293" t="e">
        <f>IF(ROUND(VALUE(SUBSTITUTE(連結実質赤字比率に係る赤字・黒字の構成分析!I$34,"▲","-")),2)&lt;0,ABS(ROUND(VALUE(SUBSTITUTE(連結実質赤字比率に係る赤字・黒字の構成分析!I$34,"▲","-")),2)),NA())</f>
        <v>#N/A</v>
      </c>
      <c r="I36" s="293">
        <f>IF(ROUND(VALUE(SUBSTITUTE(連結実質赤字比率に係る赤字・黒字の構成分析!I$34,"▲","-")),2)&gt;=0,ABS(ROUND(VALUE(SUBSTITUTE(連結実質赤字比率に係る赤字・黒字の構成分析!I$34,"▲","-")),2)),NA())</f>
        <v>2.52</v>
      </c>
      <c r="J36" s="293" t="e">
        <f>IF(ROUND(VALUE(SUBSTITUTE(連結実質赤字比率に係る赤字・黒字の構成分析!J$34,"▲","-")),2)&lt;0,ABS(ROUND(VALUE(SUBSTITUTE(連結実質赤字比率に係る赤字・黒字の構成分析!J$34,"▲","-")),2)),NA())</f>
        <v>#N/A</v>
      </c>
      <c r="K36" s="293">
        <f>IF(ROUND(VALUE(SUBSTITUTE(連結実質赤字比率に係る赤字・黒字の構成分析!J$34,"▲","-")),2)&gt;=0,ABS(ROUND(VALUE(SUBSTITUTE(連結実質赤字比率に係る赤字・黒字の構成分析!J$34,"▲","-")),2)),NA())</f>
        <v>3.89</v>
      </c>
    </row>
    <row r="39" spans="1:16" x14ac:dyDescent="0.2">
      <c r="A39" s="291" t="s">
        <v>10</v>
      </c>
    </row>
    <row r="40" spans="1:16" x14ac:dyDescent="0.2">
      <c r="A40" s="294"/>
      <c r="B40" s="294" t="str">
        <f>'実質公債費比率（分子）の構造'!K$44</f>
        <v>R02</v>
      </c>
      <c r="C40" s="294"/>
      <c r="D40" s="294"/>
      <c r="E40" s="294" t="str">
        <f>'実質公債費比率（分子）の構造'!L$44</f>
        <v>R03</v>
      </c>
      <c r="F40" s="294"/>
      <c r="G40" s="294"/>
      <c r="H40" s="294" t="str">
        <f>'実質公債費比率（分子）の構造'!M$44</f>
        <v>R04</v>
      </c>
      <c r="I40" s="294"/>
      <c r="J40" s="294"/>
      <c r="K40" s="294" t="str">
        <f>'実質公債費比率（分子）の構造'!N$44</f>
        <v>R05</v>
      </c>
      <c r="L40" s="294"/>
      <c r="M40" s="294"/>
      <c r="N40" s="294" t="str">
        <f>'実質公債費比率（分子）の構造'!O$44</f>
        <v>R06</v>
      </c>
      <c r="O40" s="294"/>
      <c r="P40" s="294"/>
    </row>
    <row r="41" spans="1:16" x14ac:dyDescent="0.2">
      <c r="A41" s="294"/>
      <c r="B41" s="294" t="s">
        <v>117</v>
      </c>
      <c r="C41" s="294"/>
      <c r="D41" s="294" t="s">
        <v>119</v>
      </c>
      <c r="E41" s="294" t="s">
        <v>117</v>
      </c>
      <c r="F41" s="294"/>
      <c r="G41" s="294" t="s">
        <v>119</v>
      </c>
      <c r="H41" s="294" t="s">
        <v>117</v>
      </c>
      <c r="I41" s="294"/>
      <c r="J41" s="294" t="s">
        <v>119</v>
      </c>
      <c r="K41" s="294" t="s">
        <v>117</v>
      </c>
      <c r="L41" s="294"/>
      <c r="M41" s="294" t="s">
        <v>119</v>
      </c>
      <c r="N41" s="294" t="s">
        <v>117</v>
      </c>
      <c r="O41" s="294"/>
      <c r="P41" s="294" t="s">
        <v>119</v>
      </c>
    </row>
    <row r="42" spans="1:16" x14ac:dyDescent="0.2">
      <c r="A42" s="294" t="s">
        <v>121</v>
      </c>
      <c r="B42" s="294"/>
      <c r="C42" s="294"/>
      <c r="D42" s="294">
        <f>'実質公債費比率（分子）の構造'!K$52</f>
        <v>3056</v>
      </c>
      <c r="E42" s="294"/>
      <c r="F42" s="294"/>
      <c r="G42" s="294">
        <f>'実質公債費比率（分子）の構造'!L$52</f>
        <v>2851</v>
      </c>
      <c r="H42" s="294"/>
      <c r="I42" s="294"/>
      <c r="J42" s="294">
        <f>'実質公債費比率（分子）の構造'!M$52</f>
        <v>2803</v>
      </c>
      <c r="K42" s="294"/>
      <c r="L42" s="294"/>
      <c r="M42" s="294">
        <f>'実質公債費比率（分子）の構造'!N$52</f>
        <v>2837</v>
      </c>
      <c r="N42" s="294"/>
      <c r="O42" s="294"/>
      <c r="P42" s="294">
        <f>'実質公債費比率（分子）の構造'!O$52</f>
        <v>2846</v>
      </c>
    </row>
    <row r="43" spans="1:16" x14ac:dyDescent="0.2">
      <c r="A43" s="294" t="s">
        <v>43</v>
      </c>
      <c r="B43" s="294" t="str">
        <f>'実質公債費比率（分子）の構造'!K$51</f>
        <v>-</v>
      </c>
      <c r="C43" s="294"/>
      <c r="D43" s="294"/>
      <c r="E43" s="294" t="str">
        <f>'実質公債費比率（分子）の構造'!L$51</f>
        <v>-</v>
      </c>
      <c r="F43" s="294"/>
      <c r="G43" s="294"/>
      <c r="H43" s="294" t="str">
        <f>'実質公債費比率（分子）の構造'!M$51</f>
        <v>-</v>
      </c>
      <c r="I43" s="294"/>
      <c r="J43" s="294"/>
      <c r="K43" s="294" t="str">
        <f>'実質公債費比率（分子）の構造'!N$51</f>
        <v>-</v>
      </c>
      <c r="L43" s="294"/>
      <c r="M43" s="294"/>
      <c r="N43" s="294" t="str">
        <f>'実質公債費比率（分子）の構造'!O$51</f>
        <v>-</v>
      </c>
      <c r="O43" s="294"/>
      <c r="P43" s="294"/>
    </row>
    <row r="44" spans="1:16" x14ac:dyDescent="0.2">
      <c r="A44" s="294" t="s">
        <v>39</v>
      </c>
      <c r="B44" s="294" t="str">
        <f>'実質公債費比率（分子）の構造'!K$50</f>
        <v>-</v>
      </c>
      <c r="C44" s="294"/>
      <c r="D44" s="294"/>
      <c r="E44" s="294" t="str">
        <f>'実質公債費比率（分子）の構造'!L$50</f>
        <v>-</v>
      </c>
      <c r="F44" s="294"/>
      <c r="G44" s="294"/>
      <c r="H44" s="294" t="str">
        <f>'実質公債費比率（分子）の構造'!M$50</f>
        <v>-</v>
      </c>
      <c r="I44" s="294"/>
      <c r="J44" s="294"/>
      <c r="K44" s="294" t="str">
        <f>'実質公債費比率（分子）の構造'!N$50</f>
        <v>-</v>
      </c>
      <c r="L44" s="294"/>
      <c r="M44" s="294"/>
      <c r="N44" s="294" t="str">
        <f>'実質公債費比率（分子）の構造'!O$50</f>
        <v>-</v>
      </c>
      <c r="O44" s="294"/>
      <c r="P44" s="294"/>
    </row>
    <row r="45" spans="1:16" x14ac:dyDescent="0.2">
      <c r="A45" s="294" t="s">
        <v>0</v>
      </c>
      <c r="B45" s="294">
        <f>'実質公債費比率（分子）の構造'!K$49</f>
        <v>585</v>
      </c>
      <c r="C45" s="294"/>
      <c r="D45" s="294"/>
      <c r="E45" s="294">
        <f>'実質公債費比率（分子）の構造'!L$49</f>
        <v>634</v>
      </c>
      <c r="F45" s="294"/>
      <c r="G45" s="294"/>
      <c r="H45" s="294">
        <f>'実質公債費比率（分子）の構造'!M$49</f>
        <v>668</v>
      </c>
      <c r="I45" s="294"/>
      <c r="J45" s="294"/>
      <c r="K45" s="294">
        <f>'実質公債費比率（分子）の構造'!N$49</f>
        <v>699</v>
      </c>
      <c r="L45" s="294"/>
      <c r="M45" s="294"/>
      <c r="N45" s="294">
        <f>'実質公債費比率（分子）の構造'!O$49</f>
        <v>718</v>
      </c>
      <c r="O45" s="294"/>
      <c r="P45" s="294"/>
    </row>
    <row r="46" spans="1:16" x14ac:dyDescent="0.2">
      <c r="A46" s="294" t="s">
        <v>37</v>
      </c>
      <c r="B46" s="294">
        <f>'実質公債費比率（分子）の構造'!K$48</f>
        <v>891</v>
      </c>
      <c r="C46" s="294"/>
      <c r="D46" s="294"/>
      <c r="E46" s="294">
        <f>'実質公債費比率（分子）の構造'!L$48</f>
        <v>668</v>
      </c>
      <c r="F46" s="294"/>
      <c r="G46" s="294"/>
      <c r="H46" s="294">
        <f>'実質公債費比率（分子）の構造'!M$48</f>
        <v>601</v>
      </c>
      <c r="I46" s="294"/>
      <c r="J46" s="294"/>
      <c r="K46" s="294">
        <f>'実質公債費比率（分子）の構造'!N$48</f>
        <v>561</v>
      </c>
      <c r="L46" s="294"/>
      <c r="M46" s="294"/>
      <c r="N46" s="294">
        <f>'実質公債費比率（分子）の構造'!O$48</f>
        <v>594</v>
      </c>
      <c r="O46" s="294"/>
      <c r="P46" s="294"/>
    </row>
    <row r="47" spans="1:16" x14ac:dyDescent="0.2">
      <c r="A47" s="294" t="s">
        <v>31</v>
      </c>
      <c r="B47" s="294" t="str">
        <f>'実質公債費比率（分子）の構造'!K$47</f>
        <v>-</v>
      </c>
      <c r="C47" s="294"/>
      <c r="D47" s="294"/>
      <c r="E47" s="294" t="str">
        <f>'実質公債費比率（分子）の構造'!L$47</f>
        <v>-</v>
      </c>
      <c r="F47" s="294"/>
      <c r="G47" s="294"/>
      <c r="H47" s="294" t="str">
        <f>'実質公債費比率（分子）の構造'!M$47</f>
        <v>-</v>
      </c>
      <c r="I47" s="294"/>
      <c r="J47" s="294"/>
      <c r="K47" s="294" t="str">
        <f>'実質公債費比率（分子）の構造'!N$47</f>
        <v>-</v>
      </c>
      <c r="L47" s="294"/>
      <c r="M47" s="294"/>
      <c r="N47" s="294" t="str">
        <f>'実質公債費比率（分子）の構造'!O$47</f>
        <v>-</v>
      </c>
      <c r="O47" s="294"/>
      <c r="P47" s="294"/>
    </row>
    <row r="48" spans="1:16" x14ac:dyDescent="0.2">
      <c r="A48" s="294" t="s">
        <v>26</v>
      </c>
      <c r="B48" s="294" t="str">
        <f>'実質公債費比率（分子）の構造'!K$46</f>
        <v>-</v>
      </c>
      <c r="C48" s="294"/>
      <c r="D48" s="294"/>
      <c r="E48" s="294" t="str">
        <f>'実質公債費比率（分子）の構造'!L$46</f>
        <v>-</v>
      </c>
      <c r="F48" s="294"/>
      <c r="G48" s="294"/>
      <c r="H48" s="294" t="str">
        <f>'実質公債費比率（分子）の構造'!M$46</f>
        <v>-</v>
      </c>
      <c r="I48" s="294"/>
      <c r="J48" s="294"/>
      <c r="K48" s="294" t="str">
        <f>'実質公債費比率（分子）の構造'!N$46</f>
        <v>-</v>
      </c>
      <c r="L48" s="294"/>
      <c r="M48" s="294"/>
      <c r="N48" s="294" t="str">
        <f>'実質公債費比率（分子）の構造'!O$46</f>
        <v>-</v>
      </c>
      <c r="O48" s="294"/>
      <c r="P48" s="294"/>
    </row>
    <row r="49" spans="1:16" x14ac:dyDescent="0.2">
      <c r="A49" s="294" t="s">
        <v>21</v>
      </c>
      <c r="B49" s="294">
        <f>'実質公債費比率（分子）の構造'!K$45</f>
        <v>2417</v>
      </c>
      <c r="C49" s="294"/>
      <c r="D49" s="294"/>
      <c r="E49" s="294">
        <f>'実質公債費比率（分子）の構造'!L$45</f>
        <v>2316</v>
      </c>
      <c r="F49" s="294"/>
      <c r="G49" s="294"/>
      <c r="H49" s="294">
        <f>'実質公債費比率（分子）の構造'!M$45</f>
        <v>2137</v>
      </c>
      <c r="I49" s="294"/>
      <c r="J49" s="294"/>
      <c r="K49" s="294">
        <f>'実質公債費比率（分子）の構造'!N$45</f>
        <v>2231</v>
      </c>
      <c r="L49" s="294"/>
      <c r="M49" s="294"/>
      <c r="N49" s="294">
        <f>'実質公債費比率（分子）の構造'!O$45</f>
        <v>2265</v>
      </c>
      <c r="O49" s="294"/>
      <c r="P49" s="294"/>
    </row>
    <row r="50" spans="1:16" x14ac:dyDescent="0.2">
      <c r="A50" s="294" t="s">
        <v>51</v>
      </c>
      <c r="B50" s="294" t="e">
        <f>NA()</f>
        <v>#N/A</v>
      </c>
      <c r="C50" s="294">
        <f>IF(ISNUMBER('実質公債費比率（分子）の構造'!K$53),'実質公債費比率（分子）の構造'!K$53,NA())</f>
        <v>837</v>
      </c>
      <c r="D50" s="294" t="e">
        <f>NA()</f>
        <v>#N/A</v>
      </c>
      <c r="E50" s="294" t="e">
        <f>NA()</f>
        <v>#N/A</v>
      </c>
      <c r="F50" s="294">
        <f>IF(ISNUMBER('実質公債費比率（分子）の構造'!L$53),'実質公債費比率（分子）の構造'!L$53,NA())</f>
        <v>767</v>
      </c>
      <c r="G50" s="294" t="e">
        <f>NA()</f>
        <v>#N/A</v>
      </c>
      <c r="H50" s="294" t="e">
        <f>NA()</f>
        <v>#N/A</v>
      </c>
      <c r="I50" s="294">
        <f>IF(ISNUMBER('実質公債費比率（分子）の構造'!M$53),'実質公債費比率（分子）の構造'!M$53,NA())</f>
        <v>603</v>
      </c>
      <c r="J50" s="294" t="e">
        <f>NA()</f>
        <v>#N/A</v>
      </c>
      <c r="K50" s="294" t="e">
        <f>NA()</f>
        <v>#N/A</v>
      </c>
      <c r="L50" s="294">
        <f>IF(ISNUMBER('実質公債費比率（分子）の構造'!N$53),'実質公債費比率（分子）の構造'!N$53,NA())</f>
        <v>654</v>
      </c>
      <c r="M50" s="294" t="e">
        <f>NA()</f>
        <v>#N/A</v>
      </c>
      <c r="N50" s="294" t="e">
        <f>NA()</f>
        <v>#N/A</v>
      </c>
      <c r="O50" s="294">
        <f>IF(ISNUMBER('実質公債費比率（分子）の構造'!O$53),'実質公債費比率（分子）の構造'!O$53,NA())</f>
        <v>731</v>
      </c>
      <c r="P50" s="294" t="e">
        <f>NA()</f>
        <v>#N/A</v>
      </c>
    </row>
    <row r="53" spans="1:16" x14ac:dyDescent="0.2">
      <c r="A53" s="291" t="s">
        <v>57</v>
      </c>
    </row>
    <row r="54" spans="1:16" x14ac:dyDescent="0.2">
      <c r="A54" s="293"/>
      <c r="B54" s="293" t="str">
        <f>'将来負担比率（分子）の構造'!I$40</f>
        <v>R02</v>
      </c>
      <c r="C54" s="293"/>
      <c r="D54" s="293"/>
      <c r="E54" s="293" t="str">
        <f>'将来負担比率（分子）の構造'!J$40</f>
        <v>R03</v>
      </c>
      <c r="F54" s="293"/>
      <c r="G54" s="293"/>
      <c r="H54" s="293" t="str">
        <f>'将来負担比率（分子）の構造'!K$40</f>
        <v>R04</v>
      </c>
      <c r="I54" s="293"/>
      <c r="J54" s="293"/>
      <c r="K54" s="293" t="str">
        <f>'将来負担比率（分子）の構造'!L$40</f>
        <v>R05</v>
      </c>
      <c r="L54" s="293"/>
      <c r="M54" s="293"/>
      <c r="N54" s="293" t="str">
        <f>'将来負担比率（分子）の構造'!M$40</f>
        <v>R06</v>
      </c>
      <c r="O54" s="293"/>
      <c r="P54" s="293"/>
    </row>
    <row r="55" spans="1:16" x14ac:dyDescent="0.2">
      <c r="A55" s="293"/>
      <c r="B55" s="293" t="s">
        <v>122</v>
      </c>
      <c r="C55" s="293"/>
      <c r="D55" s="293" t="s">
        <v>125</v>
      </c>
      <c r="E55" s="293" t="s">
        <v>122</v>
      </c>
      <c r="F55" s="293"/>
      <c r="G55" s="293" t="s">
        <v>125</v>
      </c>
      <c r="H55" s="293" t="s">
        <v>122</v>
      </c>
      <c r="I55" s="293"/>
      <c r="J55" s="293" t="s">
        <v>125</v>
      </c>
      <c r="K55" s="293" t="s">
        <v>122</v>
      </c>
      <c r="L55" s="293"/>
      <c r="M55" s="293" t="s">
        <v>125</v>
      </c>
      <c r="N55" s="293" t="s">
        <v>122</v>
      </c>
      <c r="O55" s="293"/>
      <c r="P55" s="293" t="s">
        <v>125</v>
      </c>
    </row>
    <row r="56" spans="1:16" x14ac:dyDescent="0.2">
      <c r="A56" s="293" t="s">
        <v>41</v>
      </c>
      <c r="B56" s="293"/>
      <c r="C56" s="293"/>
      <c r="D56" s="293">
        <f>'将来負担比率（分子）の構造'!I$52</f>
        <v>29405</v>
      </c>
      <c r="E56" s="293"/>
      <c r="F56" s="293"/>
      <c r="G56" s="293">
        <f>'将来負担比率（分子）の構造'!J$52</f>
        <v>28906</v>
      </c>
      <c r="H56" s="293"/>
      <c r="I56" s="293"/>
      <c r="J56" s="293">
        <f>'将来負担比率（分子）の構造'!K$52</f>
        <v>27448</v>
      </c>
      <c r="K56" s="293"/>
      <c r="L56" s="293"/>
      <c r="M56" s="293">
        <f>'将来負担比率（分子）の構造'!L$52</f>
        <v>25659</v>
      </c>
      <c r="N56" s="293"/>
      <c r="O56" s="293"/>
      <c r="P56" s="293">
        <f>'将来負担比率（分子）の構造'!M$52</f>
        <v>23720</v>
      </c>
    </row>
    <row r="57" spans="1:16" x14ac:dyDescent="0.2">
      <c r="A57" s="293" t="s">
        <v>99</v>
      </c>
      <c r="B57" s="293"/>
      <c r="C57" s="293"/>
      <c r="D57" s="293">
        <f>'将来負担比率（分子）の構造'!I$51</f>
        <v>7451</v>
      </c>
      <c r="E57" s="293"/>
      <c r="F57" s="293"/>
      <c r="G57" s="293">
        <f>'将来負担比率（分子）の構造'!J$51</f>
        <v>7226</v>
      </c>
      <c r="H57" s="293"/>
      <c r="I57" s="293"/>
      <c r="J57" s="293">
        <f>'将来負担比率（分子）の構造'!K$51</f>
        <v>6800</v>
      </c>
      <c r="K57" s="293"/>
      <c r="L57" s="293"/>
      <c r="M57" s="293">
        <f>'将来負担比率（分子）の構造'!L$51</f>
        <v>6417</v>
      </c>
      <c r="N57" s="293"/>
      <c r="O57" s="293"/>
      <c r="P57" s="293">
        <f>'将来負担比率（分子）の構造'!M$51</f>
        <v>7196</v>
      </c>
    </row>
    <row r="58" spans="1:16" x14ac:dyDescent="0.2">
      <c r="A58" s="293" t="s">
        <v>96</v>
      </c>
      <c r="B58" s="293"/>
      <c r="C58" s="293"/>
      <c r="D58" s="293">
        <f>'将来負担比率（分子）の構造'!I$50</f>
        <v>3876</v>
      </c>
      <c r="E58" s="293"/>
      <c r="F58" s="293"/>
      <c r="G58" s="293">
        <f>'将来負担比率（分子）の構造'!J$50</f>
        <v>4361</v>
      </c>
      <c r="H58" s="293"/>
      <c r="I58" s="293"/>
      <c r="J58" s="293">
        <f>'将来負担比率（分子）の構造'!K$50</f>
        <v>4888</v>
      </c>
      <c r="K58" s="293"/>
      <c r="L58" s="293"/>
      <c r="M58" s="293">
        <f>'将来負担比率（分子）の構造'!L$50</f>
        <v>5272</v>
      </c>
      <c r="N58" s="293"/>
      <c r="O58" s="293"/>
      <c r="P58" s="293">
        <f>'将来負担比率（分子）の構造'!M$50</f>
        <v>4974</v>
      </c>
    </row>
    <row r="59" spans="1:16" x14ac:dyDescent="0.2">
      <c r="A59" s="293" t="s">
        <v>92</v>
      </c>
      <c r="B59" s="293" t="str">
        <f>'将来負担比率（分子）の構造'!I$49</f>
        <v>-</v>
      </c>
      <c r="C59" s="293"/>
      <c r="D59" s="293"/>
      <c r="E59" s="293" t="str">
        <f>'将来負担比率（分子）の構造'!J$49</f>
        <v>-</v>
      </c>
      <c r="F59" s="293"/>
      <c r="G59" s="293"/>
      <c r="H59" s="293" t="str">
        <f>'将来負担比率（分子）の構造'!K$49</f>
        <v>-</v>
      </c>
      <c r="I59" s="293"/>
      <c r="J59" s="293"/>
      <c r="K59" s="293" t="str">
        <f>'将来負担比率（分子）の構造'!L$49</f>
        <v>-</v>
      </c>
      <c r="L59" s="293"/>
      <c r="M59" s="293"/>
      <c r="N59" s="293" t="str">
        <f>'将来負担比率（分子）の構造'!M$49</f>
        <v>-</v>
      </c>
      <c r="O59" s="293"/>
      <c r="P59" s="293"/>
    </row>
    <row r="60" spans="1:16" x14ac:dyDescent="0.2">
      <c r="A60" s="293" t="s">
        <v>86</v>
      </c>
      <c r="B60" s="293" t="str">
        <f>'将来負担比率（分子）の構造'!I$48</f>
        <v>-</v>
      </c>
      <c r="C60" s="293"/>
      <c r="D60" s="293"/>
      <c r="E60" s="293" t="str">
        <f>'将来負担比率（分子）の構造'!J$48</f>
        <v>-</v>
      </c>
      <c r="F60" s="293"/>
      <c r="G60" s="293"/>
      <c r="H60" s="293" t="str">
        <f>'将来負担比率（分子）の構造'!K$48</f>
        <v>-</v>
      </c>
      <c r="I60" s="293"/>
      <c r="J60" s="293"/>
      <c r="K60" s="293" t="str">
        <f>'将来負担比率（分子）の構造'!L$48</f>
        <v>-</v>
      </c>
      <c r="L60" s="293"/>
      <c r="M60" s="293"/>
      <c r="N60" s="293" t="str">
        <f>'将来負担比率（分子）の構造'!M$48</f>
        <v>-</v>
      </c>
      <c r="O60" s="293"/>
      <c r="P60" s="293"/>
    </row>
    <row r="61" spans="1:16" x14ac:dyDescent="0.2">
      <c r="A61" s="293" t="s">
        <v>79</v>
      </c>
      <c r="B61" s="293" t="str">
        <f>'将来負担比率（分子）の構造'!I$46</f>
        <v>-</v>
      </c>
      <c r="C61" s="293"/>
      <c r="D61" s="293"/>
      <c r="E61" s="293" t="str">
        <f>'将来負担比率（分子）の構造'!J$46</f>
        <v>-</v>
      </c>
      <c r="F61" s="293"/>
      <c r="G61" s="293"/>
      <c r="H61" s="293" t="str">
        <f>'将来負担比率（分子）の構造'!K$46</f>
        <v>-</v>
      </c>
      <c r="I61" s="293"/>
      <c r="J61" s="293"/>
      <c r="K61" s="293" t="str">
        <f>'将来負担比率（分子）の構造'!L$46</f>
        <v>-</v>
      </c>
      <c r="L61" s="293"/>
      <c r="M61" s="293"/>
      <c r="N61" s="293" t="str">
        <f>'将来負担比率（分子）の構造'!M$46</f>
        <v>-</v>
      </c>
      <c r="O61" s="293"/>
      <c r="P61" s="293"/>
    </row>
    <row r="62" spans="1:16" x14ac:dyDescent="0.2">
      <c r="A62" s="293" t="s">
        <v>80</v>
      </c>
      <c r="B62" s="293">
        <f>'将来負担比率（分子）の構造'!I$45</f>
        <v>4013</v>
      </c>
      <c r="C62" s="293"/>
      <c r="D62" s="293"/>
      <c r="E62" s="293">
        <f>'将来負担比率（分子）の構造'!J$45</f>
        <v>3966</v>
      </c>
      <c r="F62" s="293"/>
      <c r="G62" s="293"/>
      <c r="H62" s="293">
        <f>'将来負担比率（分子）の構造'!K$45</f>
        <v>3942</v>
      </c>
      <c r="I62" s="293"/>
      <c r="J62" s="293"/>
      <c r="K62" s="293">
        <f>'将来負担比率（分子）の構造'!L$45</f>
        <v>3918</v>
      </c>
      <c r="L62" s="293"/>
      <c r="M62" s="293"/>
      <c r="N62" s="293">
        <f>'将来負担比率（分子）の構造'!M$45</f>
        <v>3845</v>
      </c>
      <c r="O62" s="293"/>
      <c r="P62" s="293"/>
    </row>
    <row r="63" spans="1:16" x14ac:dyDescent="0.2">
      <c r="A63" s="293" t="s">
        <v>77</v>
      </c>
      <c r="B63" s="293">
        <f>'将来負担比率（分子）の構造'!I$44</f>
        <v>6388</v>
      </c>
      <c r="C63" s="293"/>
      <c r="D63" s="293"/>
      <c r="E63" s="293">
        <f>'将来負担比率（分子）の構造'!J$44</f>
        <v>6263</v>
      </c>
      <c r="F63" s="293"/>
      <c r="G63" s="293"/>
      <c r="H63" s="293">
        <f>'将来負担比率（分子）の構造'!K$44</f>
        <v>5782</v>
      </c>
      <c r="I63" s="293"/>
      <c r="J63" s="293"/>
      <c r="K63" s="293">
        <f>'将来負担比率（分子）の構造'!L$44</f>
        <v>5247</v>
      </c>
      <c r="L63" s="293"/>
      <c r="M63" s="293"/>
      <c r="N63" s="293">
        <f>'将来負担比率（分子）の構造'!M$44</f>
        <v>4443</v>
      </c>
      <c r="O63" s="293"/>
      <c r="P63" s="293"/>
    </row>
    <row r="64" spans="1:16" x14ac:dyDescent="0.2">
      <c r="A64" s="293" t="s">
        <v>75</v>
      </c>
      <c r="B64" s="293">
        <f>'将来負担比率（分子）の構造'!I$43</f>
        <v>10957</v>
      </c>
      <c r="C64" s="293"/>
      <c r="D64" s="293"/>
      <c r="E64" s="293">
        <f>'将来負担比率（分子）の構造'!J$43</f>
        <v>9218</v>
      </c>
      <c r="F64" s="293"/>
      <c r="G64" s="293"/>
      <c r="H64" s="293">
        <f>'将来負担比率（分子）の構造'!K$43</f>
        <v>7235</v>
      </c>
      <c r="I64" s="293"/>
      <c r="J64" s="293"/>
      <c r="K64" s="293">
        <f>'将来負担比率（分子）の構造'!L$43</f>
        <v>5838</v>
      </c>
      <c r="L64" s="293"/>
      <c r="M64" s="293"/>
      <c r="N64" s="293">
        <f>'将来負担比率（分子）の構造'!M$43</f>
        <v>5762</v>
      </c>
      <c r="O64" s="293"/>
      <c r="P64" s="293"/>
    </row>
    <row r="65" spans="1:16" x14ac:dyDescent="0.2">
      <c r="A65" s="293" t="s">
        <v>74</v>
      </c>
      <c r="B65" s="293" t="str">
        <f>'将来負担比率（分子）の構造'!I$42</f>
        <v>-</v>
      </c>
      <c r="C65" s="293"/>
      <c r="D65" s="293"/>
      <c r="E65" s="293" t="str">
        <f>'将来負担比率（分子）の構造'!J$42</f>
        <v>-</v>
      </c>
      <c r="F65" s="293"/>
      <c r="G65" s="293"/>
      <c r="H65" s="293" t="str">
        <f>'将来負担比率（分子）の構造'!K$42</f>
        <v>-</v>
      </c>
      <c r="I65" s="293"/>
      <c r="J65" s="293"/>
      <c r="K65" s="293" t="str">
        <f>'将来負担比率（分子）の構造'!L$42</f>
        <v>-</v>
      </c>
      <c r="L65" s="293"/>
      <c r="M65" s="293"/>
      <c r="N65" s="293" t="str">
        <f>'将来負担比率（分子）の構造'!M$42</f>
        <v>-</v>
      </c>
      <c r="O65" s="293"/>
      <c r="P65" s="293"/>
    </row>
    <row r="66" spans="1:16" x14ac:dyDescent="0.2">
      <c r="A66" s="293" t="s">
        <v>53</v>
      </c>
      <c r="B66" s="293">
        <f>'将来負担比率（分子）の構造'!I$41</f>
        <v>25381</v>
      </c>
      <c r="C66" s="293"/>
      <c r="D66" s="293"/>
      <c r="E66" s="293">
        <f>'将来負担比率（分子）の構造'!J$41</f>
        <v>26137</v>
      </c>
      <c r="F66" s="293"/>
      <c r="G66" s="293"/>
      <c r="H66" s="293">
        <f>'将来負担比率（分子）の構造'!K$41</f>
        <v>25526</v>
      </c>
      <c r="I66" s="293"/>
      <c r="J66" s="293"/>
      <c r="K66" s="293">
        <f>'将来負担比率（分子）の構造'!L$41</f>
        <v>24518</v>
      </c>
      <c r="L66" s="293"/>
      <c r="M66" s="293"/>
      <c r="N66" s="293">
        <f>'将来負担比率（分子）の構造'!M$41</f>
        <v>24007</v>
      </c>
      <c r="O66" s="293"/>
      <c r="P66" s="293"/>
    </row>
    <row r="67" spans="1:16" x14ac:dyDescent="0.2">
      <c r="A67" s="293" t="s">
        <v>101</v>
      </c>
      <c r="B67" s="293" t="e">
        <f>NA()</f>
        <v>#N/A</v>
      </c>
      <c r="C67" s="293">
        <f>IF(ISNUMBER('将来負担比率（分子）の構造'!I$53),IF('将来負担比率（分子）の構造'!I$53&lt;0,0,'将来負担比率（分子）の構造'!I$53),NA())</f>
        <v>6007</v>
      </c>
      <c r="D67" s="293" t="e">
        <f>NA()</f>
        <v>#N/A</v>
      </c>
      <c r="E67" s="293" t="e">
        <f>NA()</f>
        <v>#N/A</v>
      </c>
      <c r="F67" s="293">
        <f>IF(ISNUMBER('将来負担比率（分子）の構造'!J$53),IF('将来負担比率（分子）の構造'!J$53&lt;0,0,'将来負担比率（分子）の構造'!J$53),NA())</f>
        <v>5090</v>
      </c>
      <c r="G67" s="293" t="e">
        <f>NA()</f>
        <v>#N/A</v>
      </c>
      <c r="H67" s="293" t="e">
        <f>NA()</f>
        <v>#N/A</v>
      </c>
      <c r="I67" s="293">
        <f>IF(ISNUMBER('将来負担比率（分子）の構造'!K$53),IF('将来負担比率（分子）の構造'!K$53&lt;0,0,'将来負担比率（分子）の構造'!K$53),NA())</f>
        <v>3350</v>
      </c>
      <c r="J67" s="293" t="e">
        <f>NA()</f>
        <v>#N/A</v>
      </c>
      <c r="K67" s="293" t="e">
        <f>NA()</f>
        <v>#N/A</v>
      </c>
      <c r="L67" s="293">
        <f>IF(ISNUMBER('将来負担比率（分子）の構造'!L$53),IF('将来負担比率（分子）の構造'!L$53&lt;0,0,'将来負担比率（分子）の構造'!L$53),NA())</f>
        <v>2173</v>
      </c>
      <c r="M67" s="293" t="e">
        <f>NA()</f>
        <v>#N/A</v>
      </c>
      <c r="N67" s="293" t="e">
        <f>NA()</f>
        <v>#N/A</v>
      </c>
      <c r="O67" s="293">
        <f>IF(ISNUMBER('将来負担比率（分子）の構造'!M$53),IF('将来負担比率（分子）の構造'!M$53&lt;0,0,'将来負担比率（分子）の構造'!M$53),NA())</f>
        <v>2168</v>
      </c>
      <c r="P67" s="293" t="e">
        <f>NA()</f>
        <v>#N/A</v>
      </c>
    </row>
    <row r="70" spans="1:16" x14ac:dyDescent="0.2">
      <c r="A70" s="296" t="s">
        <v>126</v>
      </c>
      <c r="B70" s="296"/>
      <c r="C70" s="296"/>
      <c r="D70" s="296"/>
      <c r="E70" s="296"/>
      <c r="F70" s="296"/>
    </row>
    <row r="71" spans="1:16" x14ac:dyDescent="0.2">
      <c r="A71" s="295"/>
      <c r="B71" s="295" t="str">
        <f>基金残高に係る経年分析!F54</f>
        <v>R04</v>
      </c>
      <c r="C71" s="295" t="str">
        <f>基金残高に係る経年分析!G54</f>
        <v>R05</v>
      </c>
      <c r="D71" s="295" t="str">
        <f>基金残高に係る経年分析!H54</f>
        <v>R06</v>
      </c>
    </row>
    <row r="72" spans="1:16" x14ac:dyDescent="0.2">
      <c r="A72" s="295" t="s">
        <v>127</v>
      </c>
      <c r="B72" s="297">
        <f>基金残高に係る経年分析!F55</f>
        <v>2021</v>
      </c>
      <c r="C72" s="297">
        <f>基金残高に係る経年分析!G55</f>
        <v>2156</v>
      </c>
      <c r="D72" s="297">
        <f>基金残高に係る経年分析!H55</f>
        <v>1756</v>
      </c>
    </row>
    <row r="73" spans="1:16" x14ac:dyDescent="0.2">
      <c r="A73" s="295" t="s">
        <v>128</v>
      </c>
      <c r="B73" s="297">
        <f>基金残高に係る経年分析!F56</f>
        <v>375</v>
      </c>
      <c r="C73" s="297">
        <f>基金残高に係る経年分析!G56</f>
        <v>469</v>
      </c>
      <c r="D73" s="297">
        <f>基金残高に係る経年分析!H56</f>
        <v>546</v>
      </c>
    </row>
    <row r="74" spans="1:16" x14ac:dyDescent="0.2">
      <c r="A74" s="295" t="s">
        <v>130</v>
      </c>
      <c r="B74" s="297">
        <f>基金残高に係る経年分析!F57</f>
        <v>1741</v>
      </c>
      <c r="C74" s="297">
        <f>基金残高に係る経年分析!G57</f>
        <v>1962</v>
      </c>
      <c r="D74" s="297">
        <f>基金残高に係る経年分析!H57</f>
        <v>1986</v>
      </c>
    </row>
  </sheetData>
  <sheetProtection algorithmName="SHA-512" hashValue="8jBiGPr5hZktFXttV4x6cp80WfUg6lFRzLtKk2AbUTCjZ1YhvCyydh1vUmGh86FBzxohxAJSI9BVvqK5whTq3A==" saltValue="/lN+u8Qs96EtK7fZFpt0aQ=="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view="pageBreakPreview" zoomScaleSheetLayoutView="10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48" t="s">
        <v>309</v>
      </c>
      <c r="DI1" s="549"/>
      <c r="DJ1" s="549"/>
      <c r="DK1" s="549"/>
      <c r="DL1" s="549"/>
      <c r="DM1" s="549"/>
      <c r="DN1" s="550"/>
      <c r="DO1" s="1"/>
      <c r="DP1" s="548" t="s">
        <v>292</v>
      </c>
      <c r="DQ1" s="549"/>
      <c r="DR1" s="549"/>
      <c r="DS1" s="549"/>
      <c r="DT1" s="549"/>
      <c r="DU1" s="549"/>
      <c r="DV1" s="549"/>
      <c r="DW1" s="549"/>
      <c r="DX1" s="549"/>
      <c r="DY1" s="549"/>
      <c r="DZ1" s="549"/>
      <c r="EA1" s="549"/>
      <c r="EB1" s="549"/>
      <c r="EC1" s="550"/>
      <c r="ED1" s="2"/>
      <c r="EE1" s="2"/>
      <c r="EF1" s="2"/>
      <c r="EG1" s="2"/>
      <c r="EH1" s="2"/>
      <c r="EI1" s="2"/>
      <c r="EJ1" s="2"/>
      <c r="EK1" s="2"/>
      <c r="EL1" s="2"/>
      <c r="EM1" s="2"/>
    </row>
    <row r="2" spans="2:143" ht="22.5" customHeight="1" x14ac:dyDescent="0.2">
      <c r="B2" s="40" t="s">
        <v>311</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36" t="s">
        <v>118</v>
      </c>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6" t="s">
        <v>312</v>
      </c>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79"/>
      <c r="CD3" s="336" t="s">
        <v>228</v>
      </c>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79"/>
    </row>
    <row r="4" spans="2:143" ht="11.25" customHeight="1" x14ac:dyDescent="0.2">
      <c r="B4" s="336" t="s">
        <v>5</v>
      </c>
      <c r="C4" s="337"/>
      <c r="D4" s="337"/>
      <c r="E4" s="337"/>
      <c r="F4" s="337"/>
      <c r="G4" s="337"/>
      <c r="H4" s="337"/>
      <c r="I4" s="337"/>
      <c r="J4" s="337"/>
      <c r="K4" s="337"/>
      <c r="L4" s="337"/>
      <c r="M4" s="337"/>
      <c r="N4" s="337"/>
      <c r="O4" s="337"/>
      <c r="P4" s="337"/>
      <c r="Q4" s="379"/>
      <c r="R4" s="336" t="s">
        <v>313</v>
      </c>
      <c r="S4" s="337"/>
      <c r="T4" s="337"/>
      <c r="U4" s="337"/>
      <c r="V4" s="337"/>
      <c r="W4" s="337"/>
      <c r="X4" s="337"/>
      <c r="Y4" s="379"/>
      <c r="Z4" s="336" t="s">
        <v>316</v>
      </c>
      <c r="AA4" s="337"/>
      <c r="AB4" s="337"/>
      <c r="AC4" s="379"/>
      <c r="AD4" s="336" t="s">
        <v>258</v>
      </c>
      <c r="AE4" s="337"/>
      <c r="AF4" s="337"/>
      <c r="AG4" s="337"/>
      <c r="AH4" s="337"/>
      <c r="AI4" s="337"/>
      <c r="AJ4" s="337"/>
      <c r="AK4" s="379"/>
      <c r="AL4" s="336" t="s">
        <v>316</v>
      </c>
      <c r="AM4" s="337"/>
      <c r="AN4" s="337"/>
      <c r="AO4" s="379"/>
      <c r="AP4" s="551" t="s">
        <v>319</v>
      </c>
      <c r="AQ4" s="551"/>
      <c r="AR4" s="551"/>
      <c r="AS4" s="551"/>
      <c r="AT4" s="551"/>
      <c r="AU4" s="551"/>
      <c r="AV4" s="551"/>
      <c r="AW4" s="551"/>
      <c r="AX4" s="551"/>
      <c r="AY4" s="551"/>
      <c r="AZ4" s="551"/>
      <c r="BA4" s="551"/>
      <c r="BB4" s="551"/>
      <c r="BC4" s="551"/>
      <c r="BD4" s="551"/>
      <c r="BE4" s="551"/>
      <c r="BF4" s="551"/>
      <c r="BG4" s="551" t="s">
        <v>295</v>
      </c>
      <c r="BH4" s="551"/>
      <c r="BI4" s="551"/>
      <c r="BJ4" s="551"/>
      <c r="BK4" s="551"/>
      <c r="BL4" s="551"/>
      <c r="BM4" s="551"/>
      <c r="BN4" s="551"/>
      <c r="BO4" s="551" t="s">
        <v>316</v>
      </c>
      <c r="BP4" s="551"/>
      <c r="BQ4" s="551"/>
      <c r="BR4" s="551"/>
      <c r="BS4" s="551" t="s">
        <v>320</v>
      </c>
      <c r="BT4" s="551"/>
      <c r="BU4" s="551"/>
      <c r="BV4" s="551"/>
      <c r="BW4" s="551"/>
      <c r="BX4" s="551"/>
      <c r="BY4" s="551"/>
      <c r="BZ4" s="551"/>
      <c r="CA4" s="551"/>
      <c r="CB4" s="551"/>
      <c r="CD4" s="336" t="s">
        <v>321</v>
      </c>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J4" s="337"/>
      <c r="DK4" s="337"/>
      <c r="DL4" s="337"/>
      <c r="DM4" s="337"/>
      <c r="DN4" s="337"/>
      <c r="DO4" s="337"/>
      <c r="DP4" s="337"/>
      <c r="DQ4" s="337"/>
      <c r="DR4" s="337"/>
      <c r="DS4" s="337"/>
      <c r="DT4" s="337"/>
      <c r="DU4" s="337"/>
      <c r="DV4" s="337"/>
      <c r="DW4" s="337"/>
      <c r="DX4" s="337"/>
      <c r="DY4" s="337"/>
      <c r="DZ4" s="337"/>
      <c r="EA4" s="337"/>
      <c r="EB4" s="337"/>
      <c r="EC4" s="379"/>
    </row>
    <row r="5" spans="2:143" ht="11.25" customHeight="1" x14ac:dyDescent="0.2">
      <c r="B5" s="552" t="s">
        <v>315</v>
      </c>
      <c r="C5" s="553"/>
      <c r="D5" s="553"/>
      <c r="E5" s="553"/>
      <c r="F5" s="553"/>
      <c r="G5" s="553"/>
      <c r="H5" s="553"/>
      <c r="I5" s="553"/>
      <c r="J5" s="553"/>
      <c r="K5" s="553"/>
      <c r="L5" s="553"/>
      <c r="M5" s="553"/>
      <c r="N5" s="553"/>
      <c r="O5" s="553"/>
      <c r="P5" s="553"/>
      <c r="Q5" s="554"/>
      <c r="R5" s="555">
        <v>11382799</v>
      </c>
      <c r="S5" s="556"/>
      <c r="T5" s="556"/>
      <c r="U5" s="556"/>
      <c r="V5" s="556"/>
      <c r="W5" s="556"/>
      <c r="X5" s="556"/>
      <c r="Y5" s="557"/>
      <c r="Z5" s="558">
        <v>30.5</v>
      </c>
      <c r="AA5" s="558"/>
      <c r="AB5" s="558"/>
      <c r="AC5" s="558"/>
      <c r="AD5" s="559">
        <v>10471376</v>
      </c>
      <c r="AE5" s="559"/>
      <c r="AF5" s="559"/>
      <c r="AG5" s="559"/>
      <c r="AH5" s="559"/>
      <c r="AI5" s="559"/>
      <c r="AJ5" s="559"/>
      <c r="AK5" s="559"/>
      <c r="AL5" s="560">
        <v>55.9</v>
      </c>
      <c r="AM5" s="561"/>
      <c r="AN5" s="561"/>
      <c r="AO5" s="562"/>
      <c r="AP5" s="552" t="s">
        <v>323</v>
      </c>
      <c r="AQ5" s="553"/>
      <c r="AR5" s="553"/>
      <c r="AS5" s="553"/>
      <c r="AT5" s="553"/>
      <c r="AU5" s="553"/>
      <c r="AV5" s="553"/>
      <c r="AW5" s="553"/>
      <c r="AX5" s="553"/>
      <c r="AY5" s="553"/>
      <c r="AZ5" s="553"/>
      <c r="BA5" s="553"/>
      <c r="BB5" s="553"/>
      <c r="BC5" s="553"/>
      <c r="BD5" s="553"/>
      <c r="BE5" s="553"/>
      <c r="BF5" s="554"/>
      <c r="BG5" s="563">
        <v>10460870</v>
      </c>
      <c r="BH5" s="342"/>
      <c r="BI5" s="342"/>
      <c r="BJ5" s="342"/>
      <c r="BK5" s="342"/>
      <c r="BL5" s="342"/>
      <c r="BM5" s="342"/>
      <c r="BN5" s="564"/>
      <c r="BO5" s="565">
        <v>91.9</v>
      </c>
      <c r="BP5" s="565"/>
      <c r="BQ5" s="565"/>
      <c r="BR5" s="565"/>
      <c r="BS5" s="566">
        <v>36939</v>
      </c>
      <c r="BT5" s="566"/>
      <c r="BU5" s="566"/>
      <c r="BV5" s="566"/>
      <c r="BW5" s="566"/>
      <c r="BX5" s="566"/>
      <c r="BY5" s="566"/>
      <c r="BZ5" s="566"/>
      <c r="CA5" s="566"/>
      <c r="CB5" s="567"/>
      <c r="CD5" s="336" t="s">
        <v>319</v>
      </c>
      <c r="CE5" s="337"/>
      <c r="CF5" s="337"/>
      <c r="CG5" s="337"/>
      <c r="CH5" s="337"/>
      <c r="CI5" s="337"/>
      <c r="CJ5" s="337"/>
      <c r="CK5" s="337"/>
      <c r="CL5" s="337"/>
      <c r="CM5" s="337"/>
      <c r="CN5" s="337"/>
      <c r="CO5" s="337"/>
      <c r="CP5" s="337"/>
      <c r="CQ5" s="379"/>
      <c r="CR5" s="336" t="s">
        <v>326</v>
      </c>
      <c r="CS5" s="337"/>
      <c r="CT5" s="337"/>
      <c r="CU5" s="337"/>
      <c r="CV5" s="337"/>
      <c r="CW5" s="337"/>
      <c r="CX5" s="337"/>
      <c r="CY5" s="379"/>
      <c r="CZ5" s="336" t="s">
        <v>316</v>
      </c>
      <c r="DA5" s="337"/>
      <c r="DB5" s="337"/>
      <c r="DC5" s="379"/>
      <c r="DD5" s="336" t="s">
        <v>327</v>
      </c>
      <c r="DE5" s="337"/>
      <c r="DF5" s="337"/>
      <c r="DG5" s="337"/>
      <c r="DH5" s="337"/>
      <c r="DI5" s="337"/>
      <c r="DJ5" s="337"/>
      <c r="DK5" s="337"/>
      <c r="DL5" s="337"/>
      <c r="DM5" s="337"/>
      <c r="DN5" s="337"/>
      <c r="DO5" s="337"/>
      <c r="DP5" s="379"/>
      <c r="DQ5" s="336" t="s">
        <v>329</v>
      </c>
      <c r="DR5" s="337"/>
      <c r="DS5" s="337"/>
      <c r="DT5" s="337"/>
      <c r="DU5" s="337"/>
      <c r="DV5" s="337"/>
      <c r="DW5" s="337"/>
      <c r="DX5" s="337"/>
      <c r="DY5" s="337"/>
      <c r="DZ5" s="337"/>
      <c r="EA5" s="337"/>
      <c r="EB5" s="337"/>
      <c r="EC5" s="379"/>
    </row>
    <row r="6" spans="2:143" ht="11.25" customHeight="1" x14ac:dyDescent="0.2">
      <c r="B6" s="568" t="s">
        <v>330</v>
      </c>
      <c r="C6" s="457"/>
      <c r="D6" s="457"/>
      <c r="E6" s="457"/>
      <c r="F6" s="457"/>
      <c r="G6" s="457"/>
      <c r="H6" s="457"/>
      <c r="I6" s="457"/>
      <c r="J6" s="457"/>
      <c r="K6" s="457"/>
      <c r="L6" s="457"/>
      <c r="M6" s="457"/>
      <c r="N6" s="457"/>
      <c r="O6" s="457"/>
      <c r="P6" s="457"/>
      <c r="Q6" s="569"/>
      <c r="R6" s="563">
        <v>188708</v>
      </c>
      <c r="S6" s="342"/>
      <c r="T6" s="342"/>
      <c r="U6" s="342"/>
      <c r="V6" s="342"/>
      <c r="W6" s="342"/>
      <c r="X6" s="342"/>
      <c r="Y6" s="564"/>
      <c r="Z6" s="565">
        <v>0.5</v>
      </c>
      <c r="AA6" s="565"/>
      <c r="AB6" s="565"/>
      <c r="AC6" s="565"/>
      <c r="AD6" s="566">
        <v>188708</v>
      </c>
      <c r="AE6" s="566"/>
      <c r="AF6" s="566"/>
      <c r="AG6" s="566"/>
      <c r="AH6" s="566"/>
      <c r="AI6" s="566"/>
      <c r="AJ6" s="566"/>
      <c r="AK6" s="566"/>
      <c r="AL6" s="570">
        <v>1</v>
      </c>
      <c r="AM6" s="348"/>
      <c r="AN6" s="348"/>
      <c r="AO6" s="571"/>
      <c r="AP6" s="568" t="s">
        <v>109</v>
      </c>
      <c r="AQ6" s="457"/>
      <c r="AR6" s="457"/>
      <c r="AS6" s="457"/>
      <c r="AT6" s="457"/>
      <c r="AU6" s="457"/>
      <c r="AV6" s="457"/>
      <c r="AW6" s="457"/>
      <c r="AX6" s="457"/>
      <c r="AY6" s="457"/>
      <c r="AZ6" s="457"/>
      <c r="BA6" s="457"/>
      <c r="BB6" s="457"/>
      <c r="BC6" s="457"/>
      <c r="BD6" s="457"/>
      <c r="BE6" s="457"/>
      <c r="BF6" s="569"/>
      <c r="BG6" s="563">
        <v>10460870</v>
      </c>
      <c r="BH6" s="342"/>
      <c r="BI6" s="342"/>
      <c r="BJ6" s="342"/>
      <c r="BK6" s="342"/>
      <c r="BL6" s="342"/>
      <c r="BM6" s="342"/>
      <c r="BN6" s="564"/>
      <c r="BO6" s="565">
        <v>91.9</v>
      </c>
      <c r="BP6" s="565"/>
      <c r="BQ6" s="565"/>
      <c r="BR6" s="565"/>
      <c r="BS6" s="566">
        <v>36939</v>
      </c>
      <c r="BT6" s="566"/>
      <c r="BU6" s="566"/>
      <c r="BV6" s="566"/>
      <c r="BW6" s="566"/>
      <c r="BX6" s="566"/>
      <c r="BY6" s="566"/>
      <c r="BZ6" s="566"/>
      <c r="CA6" s="566"/>
      <c r="CB6" s="567"/>
      <c r="CD6" s="552" t="s">
        <v>331</v>
      </c>
      <c r="CE6" s="553"/>
      <c r="CF6" s="553"/>
      <c r="CG6" s="553"/>
      <c r="CH6" s="553"/>
      <c r="CI6" s="553"/>
      <c r="CJ6" s="553"/>
      <c r="CK6" s="553"/>
      <c r="CL6" s="553"/>
      <c r="CM6" s="553"/>
      <c r="CN6" s="553"/>
      <c r="CO6" s="553"/>
      <c r="CP6" s="553"/>
      <c r="CQ6" s="554"/>
      <c r="CR6" s="563">
        <v>281622</v>
      </c>
      <c r="CS6" s="342"/>
      <c r="CT6" s="342"/>
      <c r="CU6" s="342"/>
      <c r="CV6" s="342"/>
      <c r="CW6" s="342"/>
      <c r="CX6" s="342"/>
      <c r="CY6" s="564"/>
      <c r="CZ6" s="560">
        <v>0.8</v>
      </c>
      <c r="DA6" s="561"/>
      <c r="DB6" s="561"/>
      <c r="DC6" s="572"/>
      <c r="DD6" s="573" t="s">
        <v>199</v>
      </c>
      <c r="DE6" s="342"/>
      <c r="DF6" s="342"/>
      <c r="DG6" s="342"/>
      <c r="DH6" s="342"/>
      <c r="DI6" s="342"/>
      <c r="DJ6" s="342"/>
      <c r="DK6" s="342"/>
      <c r="DL6" s="342"/>
      <c r="DM6" s="342"/>
      <c r="DN6" s="342"/>
      <c r="DO6" s="342"/>
      <c r="DP6" s="564"/>
      <c r="DQ6" s="573">
        <v>281273</v>
      </c>
      <c r="DR6" s="342"/>
      <c r="DS6" s="342"/>
      <c r="DT6" s="342"/>
      <c r="DU6" s="342"/>
      <c r="DV6" s="342"/>
      <c r="DW6" s="342"/>
      <c r="DX6" s="342"/>
      <c r="DY6" s="342"/>
      <c r="DZ6" s="342"/>
      <c r="EA6" s="342"/>
      <c r="EB6" s="342"/>
      <c r="EC6" s="574"/>
    </row>
    <row r="7" spans="2:143" ht="11.25" customHeight="1" x14ac:dyDescent="0.2">
      <c r="B7" s="568" t="s">
        <v>42</v>
      </c>
      <c r="C7" s="457"/>
      <c r="D7" s="457"/>
      <c r="E7" s="457"/>
      <c r="F7" s="457"/>
      <c r="G7" s="457"/>
      <c r="H7" s="457"/>
      <c r="I7" s="457"/>
      <c r="J7" s="457"/>
      <c r="K7" s="457"/>
      <c r="L7" s="457"/>
      <c r="M7" s="457"/>
      <c r="N7" s="457"/>
      <c r="O7" s="457"/>
      <c r="P7" s="457"/>
      <c r="Q7" s="569"/>
      <c r="R7" s="563">
        <v>26687</v>
      </c>
      <c r="S7" s="342"/>
      <c r="T7" s="342"/>
      <c r="U7" s="342"/>
      <c r="V7" s="342"/>
      <c r="W7" s="342"/>
      <c r="X7" s="342"/>
      <c r="Y7" s="564"/>
      <c r="Z7" s="565">
        <v>0.1</v>
      </c>
      <c r="AA7" s="565"/>
      <c r="AB7" s="565"/>
      <c r="AC7" s="565"/>
      <c r="AD7" s="566">
        <v>26687</v>
      </c>
      <c r="AE7" s="566"/>
      <c r="AF7" s="566"/>
      <c r="AG7" s="566"/>
      <c r="AH7" s="566"/>
      <c r="AI7" s="566"/>
      <c r="AJ7" s="566"/>
      <c r="AK7" s="566"/>
      <c r="AL7" s="570">
        <v>0.1</v>
      </c>
      <c r="AM7" s="348"/>
      <c r="AN7" s="348"/>
      <c r="AO7" s="571"/>
      <c r="AP7" s="568" t="s">
        <v>332</v>
      </c>
      <c r="AQ7" s="457"/>
      <c r="AR7" s="457"/>
      <c r="AS7" s="457"/>
      <c r="AT7" s="457"/>
      <c r="AU7" s="457"/>
      <c r="AV7" s="457"/>
      <c r="AW7" s="457"/>
      <c r="AX7" s="457"/>
      <c r="AY7" s="457"/>
      <c r="AZ7" s="457"/>
      <c r="BA7" s="457"/>
      <c r="BB7" s="457"/>
      <c r="BC7" s="457"/>
      <c r="BD7" s="457"/>
      <c r="BE7" s="457"/>
      <c r="BF7" s="569"/>
      <c r="BG7" s="563">
        <v>4839499</v>
      </c>
      <c r="BH7" s="342"/>
      <c r="BI7" s="342"/>
      <c r="BJ7" s="342"/>
      <c r="BK7" s="342"/>
      <c r="BL7" s="342"/>
      <c r="BM7" s="342"/>
      <c r="BN7" s="564"/>
      <c r="BO7" s="565">
        <v>42.5</v>
      </c>
      <c r="BP7" s="565"/>
      <c r="BQ7" s="565"/>
      <c r="BR7" s="565"/>
      <c r="BS7" s="566">
        <v>36939</v>
      </c>
      <c r="BT7" s="566"/>
      <c r="BU7" s="566"/>
      <c r="BV7" s="566"/>
      <c r="BW7" s="566"/>
      <c r="BX7" s="566"/>
      <c r="BY7" s="566"/>
      <c r="BZ7" s="566"/>
      <c r="CA7" s="566"/>
      <c r="CB7" s="567"/>
      <c r="CD7" s="568" t="s">
        <v>334</v>
      </c>
      <c r="CE7" s="457"/>
      <c r="CF7" s="457"/>
      <c r="CG7" s="457"/>
      <c r="CH7" s="457"/>
      <c r="CI7" s="457"/>
      <c r="CJ7" s="457"/>
      <c r="CK7" s="457"/>
      <c r="CL7" s="457"/>
      <c r="CM7" s="457"/>
      <c r="CN7" s="457"/>
      <c r="CO7" s="457"/>
      <c r="CP7" s="457"/>
      <c r="CQ7" s="569"/>
      <c r="CR7" s="563">
        <v>3326134</v>
      </c>
      <c r="CS7" s="342"/>
      <c r="CT7" s="342"/>
      <c r="CU7" s="342"/>
      <c r="CV7" s="342"/>
      <c r="CW7" s="342"/>
      <c r="CX7" s="342"/>
      <c r="CY7" s="564"/>
      <c r="CZ7" s="565">
        <v>9.1</v>
      </c>
      <c r="DA7" s="565"/>
      <c r="DB7" s="565"/>
      <c r="DC7" s="565"/>
      <c r="DD7" s="573">
        <v>272911</v>
      </c>
      <c r="DE7" s="342"/>
      <c r="DF7" s="342"/>
      <c r="DG7" s="342"/>
      <c r="DH7" s="342"/>
      <c r="DI7" s="342"/>
      <c r="DJ7" s="342"/>
      <c r="DK7" s="342"/>
      <c r="DL7" s="342"/>
      <c r="DM7" s="342"/>
      <c r="DN7" s="342"/>
      <c r="DO7" s="342"/>
      <c r="DP7" s="564"/>
      <c r="DQ7" s="573">
        <v>2679372</v>
      </c>
      <c r="DR7" s="342"/>
      <c r="DS7" s="342"/>
      <c r="DT7" s="342"/>
      <c r="DU7" s="342"/>
      <c r="DV7" s="342"/>
      <c r="DW7" s="342"/>
      <c r="DX7" s="342"/>
      <c r="DY7" s="342"/>
      <c r="DZ7" s="342"/>
      <c r="EA7" s="342"/>
      <c r="EB7" s="342"/>
      <c r="EC7" s="574"/>
    </row>
    <row r="8" spans="2:143" ht="11.25" customHeight="1" x14ac:dyDescent="0.2">
      <c r="B8" s="568" t="s">
        <v>335</v>
      </c>
      <c r="C8" s="457"/>
      <c r="D8" s="457"/>
      <c r="E8" s="457"/>
      <c r="F8" s="457"/>
      <c r="G8" s="457"/>
      <c r="H8" s="457"/>
      <c r="I8" s="457"/>
      <c r="J8" s="457"/>
      <c r="K8" s="457"/>
      <c r="L8" s="457"/>
      <c r="M8" s="457"/>
      <c r="N8" s="457"/>
      <c r="O8" s="457"/>
      <c r="P8" s="457"/>
      <c r="Q8" s="569"/>
      <c r="R8" s="563">
        <v>137293</v>
      </c>
      <c r="S8" s="342"/>
      <c r="T8" s="342"/>
      <c r="U8" s="342"/>
      <c r="V8" s="342"/>
      <c r="W8" s="342"/>
      <c r="X8" s="342"/>
      <c r="Y8" s="564"/>
      <c r="Z8" s="565">
        <v>0.4</v>
      </c>
      <c r="AA8" s="565"/>
      <c r="AB8" s="565"/>
      <c r="AC8" s="565"/>
      <c r="AD8" s="566">
        <v>137293</v>
      </c>
      <c r="AE8" s="566"/>
      <c r="AF8" s="566"/>
      <c r="AG8" s="566"/>
      <c r="AH8" s="566"/>
      <c r="AI8" s="566"/>
      <c r="AJ8" s="566"/>
      <c r="AK8" s="566"/>
      <c r="AL8" s="570">
        <v>0.7</v>
      </c>
      <c r="AM8" s="348"/>
      <c r="AN8" s="348"/>
      <c r="AO8" s="571"/>
      <c r="AP8" s="568" t="s">
        <v>123</v>
      </c>
      <c r="AQ8" s="457"/>
      <c r="AR8" s="457"/>
      <c r="AS8" s="457"/>
      <c r="AT8" s="457"/>
      <c r="AU8" s="457"/>
      <c r="AV8" s="457"/>
      <c r="AW8" s="457"/>
      <c r="AX8" s="457"/>
      <c r="AY8" s="457"/>
      <c r="AZ8" s="457"/>
      <c r="BA8" s="457"/>
      <c r="BB8" s="457"/>
      <c r="BC8" s="457"/>
      <c r="BD8" s="457"/>
      <c r="BE8" s="457"/>
      <c r="BF8" s="569"/>
      <c r="BG8" s="563">
        <v>127418</v>
      </c>
      <c r="BH8" s="342"/>
      <c r="BI8" s="342"/>
      <c r="BJ8" s="342"/>
      <c r="BK8" s="342"/>
      <c r="BL8" s="342"/>
      <c r="BM8" s="342"/>
      <c r="BN8" s="564"/>
      <c r="BO8" s="565">
        <v>1.1000000000000001</v>
      </c>
      <c r="BP8" s="565"/>
      <c r="BQ8" s="565"/>
      <c r="BR8" s="565"/>
      <c r="BS8" s="566" t="s">
        <v>199</v>
      </c>
      <c r="BT8" s="566"/>
      <c r="BU8" s="566"/>
      <c r="BV8" s="566"/>
      <c r="BW8" s="566"/>
      <c r="BX8" s="566"/>
      <c r="BY8" s="566"/>
      <c r="BZ8" s="566"/>
      <c r="CA8" s="566"/>
      <c r="CB8" s="567"/>
      <c r="CD8" s="568" t="s">
        <v>338</v>
      </c>
      <c r="CE8" s="457"/>
      <c r="CF8" s="457"/>
      <c r="CG8" s="457"/>
      <c r="CH8" s="457"/>
      <c r="CI8" s="457"/>
      <c r="CJ8" s="457"/>
      <c r="CK8" s="457"/>
      <c r="CL8" s="457"/>
      <c r="CM8" s="457"/>
      <c r="CN8" s="457"/>
      <c r="CO8" s="457"/>
      <c r="CP8" s="457"/>
      <c r="CQ8" s="569"/>
      <c r="CR8" s="563">
        <v>17221717</v>
      </c>
      <c r="CS8" s="342"/>
      <c r="CT8" s="342"/>
      <c r="CU8" s="342"/>
      <c r="CV8" s="342"/>
      <c r="CW8" s="342"/>
      <c r="CX8" s="342"/>
      <c r="CY8" s="564"/>
      <c r="CZ8" s="565">
        <v>47.1</v>
      </c>
      <c r="DA8" s="565"/>
      <c r="DB8" s="565"/>
      <c r="DC8" s="565"/>
      <c r="DD8" s="573">
        <v>142044</v>
      </c>
      <c r="DE8" s="342"/>
      <c r="DF8" s="342"/>
      <c r="DG8" s="342"/>
      <c r="DH8" s="342"/>
      <c r="DI8" s="342"/>
      <c r="DJ8" s="342"/>
      <c r="DK8" s="342"/>
      <c r="DL8" s="342"/>
      <c r="DM8" s="342"/>
      <c r="DN8" s="342"/>
      <c r="DO8" s="342"/>
      <c r="DP8" s="564"/>
      <c r="DQ8" s="573">
        <v>8121136</v>
      </c>
      <c r="DR8" s="342"/>
      <c r="DS8" s="342"/>
      <c r="DT8" s="342"/>
      <c r="DU8" s="342"/>
      <c r="DV8" s="342"/>
      <c r="DW8" s="342"/>
      <c r="DX8" s="342"/>
      <c r="DY8" s="342"/>
      <c r="DZ8" s="342"/>
      <c r="EA8" s="342"/>
      <c r="EB8" s="342"/>
      <c r="EC8" s="574"/>
    </row>
    <row r="9" spans="2:143" ht="11.25" customHeight="1" x14ac:dyDescent="0.2">
      <c r="B9" s="568" t="s">
        <v>337</v>
      </c>
      <c r="C9" s="457"/>
      <c r="D9" s="457"/>
      <c r="E9" s="457"/>
      <c r="F9" s="457"/>
      <c r="G9" s="457"/>
      <c r="H9" s="457"/>
      <c r="I9" s="457"/>
      <c r="J9" s="457"/>
      <c r="K9" s="457"/>
      <c r="L9" s="457"/>
      <c r="M9" s="457"/>
      <c r="N9" s="457"/>
      <c r="O9" s="457"/>
      <c r="P9" s="457"/>
      <c r="Q9" s="569"/>
      <c r="R9" s="563">
        <v>200111</v>
      </c>
      <c r="S9" s="342"/>
      <c r="T9" s="342"/>
      <c r="U9" s="342"/>
      <c r="V9" s="342"/>
      <c r="W9" s="342"/>
      <c r="X9" s="342"/>
      <c r="Y9" s="564"/>
      <c r="Z9" s="565">
        <v>0.5</v>
      </c>
      <c r="AA9" s="565"/>
      <c r="AB9" s="565"/>
      <c r="AC9" s="565"/>
      <c r="AD9" s="566">
        <v>200111</v>
      </c>
      <c r="AE9" s="566"/>
      <c r="AF9" s="566"/>
      <c r="AG9" s="566"/>
      <c r="AH9" s="566"/>
      <c r="AI9" s="566"/>
      <c r="AJ9" s="566"/>
      <c r="AK9" s="566"/>
      <c r="AL9" s="570">
        <v>1.1000000000000001</v>
      </c>
      <c r="AM9" s="348"/>
      <c r="AN9" s="348"/>
      <c r="AO9" s="571"/>
      <c r="AP9" s="568" t="s">
        <v>339</v>
      </c>
      <c r="AQ9" s="457"/>
      <c r="AR9" s="457"/>
      <c r="AS9" s="457"/>
      <c r="AT9" s="457"/>
      <c r="AU9" s="457"/>
      <c r="AV9" s="457"/>
      <c r="AW9" s="457"/>
      <c r="AX9" s="457"/>
      <c r="AY9" s="457"/>
      <c r="AZ9" s="457"/>
      <c r="BA9" s="457"/>
      <c r="BB9" s="457"/>
      <c r="BC9" s="457"/>
      <c r="BD9" s="457"/>
      <c r="BE9" s="457"/>
      <c r="BF9" s="569"/>
      <c r="BG9" s="563">
        <v>4330440</v>
      </c>
      <c r="BH9" s="342"/>
      <c r="BI9" s="342"/>
      <c r="BJ9" s="342"/>
      <c r="BK9" s="342"/>
      <c r="BL9" s="342"/>
      <c r="BM9" s="342"/>
      <c r="BN9" s="564"/>
      <c r="BO9" s="565">
        <v>38</v>
      </c>
      <c r="BP9" s="565"/>
      <c r="BQ9" s="565"/>
      <c r="BR9" s="565"/>
      <c r="BS9" s="566" t="s">
        <v>199</v>
      </c>
      <c r="BT9" s="566"/>
      <c r="BU9" s="566"/>
      <c r="BV9" s="566"/>
      <c r="BW9" s="566"/>
      <c r="BX9" s="566"/>
      <c r="BY9" s="566"/>
      <c r="BZ9" s="566"/>
      <c r="CA9" s="566"/>
      <c r="CB9" s="567"/>
      <c r="CD9" s="568" t="s">
        <v>342</v>
      </c>
      <c r="CE9" s="457"/>
      <c r="CF9" s="457"/>
      <c r="CG9" s="457"/>
      <c r="CH9" s="457"/>
      <c r="CI9" s="457"/>
      <c r="CJ9" s="457"/>
      <c r="CK9" s="457"/>
      <c r="CL9" s="457"/>
      <c r="CM9" s="457"/>
      <c r="CN9" s="457"/>
      <c r="CO9" s="457"/>
      <c r="CP9" s="457"/>
      <c r="CQ9" s="569"/>
      <c r="CR9" s="563">
        <v>3615962</v>
      </c>
      <c r="CS9" s="342"/>
      <c r="CT9" s="342"/>
      <c r="CU9" s="342"/>
      <c r="CV9" s="342"/>
      <c r="CW9" s="342"/>
      <c r="CX9" s="342"/>
      <c r="CY9" s="564"/>
      <c r="CZ9" s="565">
        <v>9.9</v>
      </c>
      <c r="DA9" s="565"/>
      <c r="DB9" s="565"/>
      <c r="DC9" s="565"/>
      <c r="DD9" s="573">
        <v>4970</v>
      </c>
      <c r="DE9" s="342"/>
      <c r="DF9" s="342"/>
      <c r="DG9" s="342"/>
      <c r="DH9" s="342"/>
      <c r="DI9" s="342"/>
      <c r="DJ9" s="342"/>
      <c r="DK9" s="342"/>
      <c r="DL9" s="342"/>
      <c r="DM9" s="342"/>
      <c r="DN9" s="342"/>
      <c r="DO9" s="342"/>
      <c r="DP9" s="564"/>
      <c r="DQ9" s="573">
        <v>2524725</v>
      </c>
      <c r="DR9" s="342"/>
      <c r="DS9" s="342"/>
      <c r="DT9" s="342"/>
      <c r="DU9" s="342"/>
      <c r="DV9" s="342"/>
      <c r="DW9" s="342"/>
      <c r="DX9" s="342"/>
      <c r="DY9" s="342"/>
      <c r="DZ9" s="342"/>
      <c r="EA9" s="342"/>
      <c r="EB9" s="342"/>
      <c r="EC9" s="574"/>
    </row>
    <row r="10" spans="2:143" ht="11.25" customHeight="1" x14ac:dyDescent="0.2">
      <c r="B10" s="568" t="s">
        <v>129</v>
      </c>
      <c r="C10" s="457"/>
      <c r="D10" s="457"/>
      <c r="E10" s="457"/>
      <c r="F10" s="457"/>
      <c r="G10" s="457"/>
      <c r="H10" s="457"/>
      <c r="I10" s="457"/>
      <c r="J10" s="457"/>
      <c r="K10" s="457"/>
      <c r="L10" s="457"/>
      <c r="M10" s="457"/>
      <c r="N10" s="457"/>
      <c r="O10" s="457"/>
      <c r="P10" s="457"/>
      <c r="Q10" s="569"/>
      <c r="R10" s="563" t="s">
        <v>199</v>
      </c>
      <c r="S10" s="342"/>
      <c r="T10" s="342"/>
      <c r="U10" s="342"/>
      <c r="V10" s="342"/>
      <c r="W10" s="342"/>
      <c r="X10" s="342"/>
      <c r="Y10" s="564"/>
      <c r="Z10" s="565" t="s">
        <v>199</v>
      </c>
      <c r="AA10" s="565"/>
      <c r="AB10" s="565"/>
      <c r="AC10" s="565"/>
      <c r="AD10" s="566" t="s">
        <v>199</v>
      </c>
      <c r="AE10" s="566"/>
      <c r="AF10" s="566"/>
      <c r="AG10" s="566"/>
      <c r="AH10" s="566"/>
      <c r="AI10" s="566"/>
      <c r="AJ10" s="566"/>
      <c r="AK10" s="566"/>
      <c r="AL10" s="570" t="s">
        <v>199</v>
      </c>
      <c r="AM10" s="348"/>
      <c r="AN10" s="348"/>
      <c r="AO10" s="571"/>
      <c r="AP10" s="568" t="s">
        <v>190</v>
      </c>
      <c r="AQ10" s="457"/>
      <c r="AR10" s="457"/>
      <c r="AS10" s="457"/>
      <c r="AT10" s="457"/>
      <c r="AU10" s="457"/>
      <c r="AV10" s="457"/>
      <c r="AW10" s="457"/>
      <c r="AX10" s="457"/>
      <c r="AY10" s="457"/>
      <c r="AZ10" s="457"/>
      <c r="BA10" s="457"/>
      <c r="BB10" s="457"/>
      <c r="BC10" s="457"/>
      <c r="BD10" s="457"/>
      <c r="BE10" s="457"/>
      <c r="BF10" s="569"/>
      <c r="BG10" s="563">
        <v>166755</v>
      </c>
      <c r="BH10" s="342"/>
      <c r="BI10" s="342"/>
      <c r="BJ10" s="342"/>
      <c r="BK10" s="342"/>
      <c r="BL10" s="342"/>
      <c r="BM10" s="342"/>
      <c r="BN10" s="564"/>
      <c r="BO10" s="565">
        <v>1.5</v>
      </c>
      <c r="BP10" s="565"/>
      <c r="BQ10" s="565"/>
      <c r="BR10" s="565"/>
      <c r="BS10" s="566" t="s">
        <v>199</v>
      </c>
      <c r="BT10" s="566"/>
      <c r="BU10" s="566"/>
      <c r="BV10" s="566"/>
      <c r="BW10" s="566"/>
      <c r="BX10" s="566"/>
      <c r="BY10" s="566"/>
      <c r="BZ10" s="566"/>
      <c r="CA10" s="566"/>
      <c r="CB10" s="567"/>
      <c r="CD10" s="568" t="s">
        <v>226</v>
      </c>
      <c r="CE10" s="457"/>
      <c r="CF10" s="457"/>
      <c r="CG10" s="457"/>
      <c r="CH10" s="457"/>
      <c r="CI10" s="457"/>
      <c r="CJ10" s="457"/>
      <c r="CK10" s="457"/>
      <c r="CL10" s="457"/>
      <c r="CM10" s="457"/>
      <c r="CN10" s="457"/>
      <c r="CO10" s="457"/>
      <c r="CP10" s="457"/>
      <c r="CQ10" s="569"/>
      <c r="CR10" s="563">
        <v>214661</v>
      </c>
      <c r="CS10" s="342"/>
      <c r="CT10" s="342"/>
      <c r="CU10" s="342"/>
      <c r="CV10" s="342"/>
      <c r="CW10" s="342"/>
      <c r="CX10" s="342"/>
      <c r="CY10" s="564"/>
      <c r="CZ10" s="565">
        <v>0.6</v>
      </c>
      <c r="DA10" s="565"/>
      <c r="DB10" s="565"/>
      <c r="DC10" s="565"/>
      <c r="DD10" s="573" t="s">
        <v>199</v>
      </c>
      <c r="DE10" s="342"/>
      <c r="DF10" s="342"/>
      <c r="DG10" s="342"/>
      <c r="DH10" s="342"/>
      <c r="DI10" s="342"/>
      <c r="DJ10" s="342"/>
      <c r="DK10" s="342"/>
      <c r="DL10" s="342"/>
      <c r="DM10" s="342"/>
      <c r="DN10" s="342"/>
      <c r="DO10" s="342"/>
      <c r="DP10" s="564"/>
      <c r="DQ10" s="573">
        <v>198242</v>
      </c>
      <c r="DR10" s="342"/>
      <c r="DS10" s="342"/>
      <c r="DT10" s="342"/>
      <c r="DU10" s="342"/>
      <c r="DV10" s="342"/>
      <c r="DW10" s="342"/>
      <c r="DX10" s="342"/>
      <c r="DY10" s="342"/>
      <c r="DZ10" s="342"/>
      <c r="EA10" s="342"/>
      <c r="EB10" s="342"/>
      <c r="EC10" s="574"/>
    </row>
    <row r="11" spans="2:143" ht="11.25" customHeight="1" x14ac:dyDescent="0.2">
      <c r="B11" s="568" t="s">
        <v>107</v>
      </c>
      <c r="C11" s="457"/>
      <c r="D11" s="457"/>
      <c r="E11" s="457"/>
      <c r="F11" s="457"/>
      <c r="G11" s="457"/>
      <c r="H11" s="457"/>
      <c r="I11" s="457"/>
      <c r="J11" s="457"/>
      <c r="K11" s="457"/>
      <c r="L11" s="457"/>
      <c r="M11" s="457"/>
      <c r="N11" s="457"/>
      <c r="O11" s="457"/>
      <c r="P11" s="457"/>
      <c r="Q11" s="569"/>
      <c r="R11" s="563">
        <v>1910077</v>
      </c>
      <c r="S11" s="342"/>
      <c r="T11" s="342"/>
      <c r="U11" s="342"/>
      <c r="V11" s="342"/>
      <c r="W11" s="342"/>
      <c r="X11" s="342"/>
      <c r="Y11" s="564"/>
      <c r="Z11" s="570">
        <v>5.0999999999999996</v>
      </c>
      <c r="AA11" s="348"/>
      <c r="AB11" s="348"/>
      <c r="AC11" s="575"/>
      <c r="AD11" s="573">
        <v>1910077</v>
      </c>
      <c r="AE11" s="342"/>
      <c r="AF11" s="342"/>
      <c r="AG11" s="342"/>
      <c r="AH11" s="342"/>
      <c r="AI11" s="342"/>
      <c r="AJ11" s="342"/>
      <c r="AK11" s="564"/>
      <c r="AL11" s="570">
        <v>10.199999999999999</v>
      </c>
      <c r="AM11" s="348"/>
      <c r="AN11" s="348"/>
      <c r="AO11" s="571"/>
      <c r="AP11" s="568" t="s">
        <v>344</v>
      </c>
      <c r="AQ11" s="457"/>
      <c r="AR11" s="457"/>
      <c r="AS11" s="457"/>
      <c r="AT11" s="457"/>
      <c r="AU11" s="457"/>
      <c r="AV11" s="457"/>
      <c r="AW11" s="457"/>
      <c r="AX11" s="457"/>
      <c r="AY11" s="457"/>
      <c r="AZ11" s="457"/>
      <c r="BA11" s="457"/>
      <c r="BB11" s="457"/>
      <c r="BC11" s="457"/>
      <c r="BD11" s="457"/>
      <c r="BE11" s="457"/>
      <c r="BF11" s="569"/>
      <c r="BG11" s="563">
        <v>214886</v>
      </c>
      <c r="BH11" s="342"/>
      <c r="BI11" s="342"/>
      <c r="BJ11" s="342"/>
      <c r="BK11" s="342"/>
      <c r="BL11" s="342"/>
      <c r="BM11" s="342"/>
      <c r="BN11" s="564"/>
      <c r="BO11" s="565">
        <v>1.9</v>
      </c>
      <c r="BP11" s="565"/>
      <c r="BQ11" s="565"/>
      <c r="BR11" s="565"/>
      <c r="BS11" s="566">
        <v>36939</v>
      </c>
      <c r="BT11" s="566"/>
      <c r="BU11" s="566"/>
      <c r="BV11" s="566"/>
      <c r="BW11" s="566"/>
      <c r="BX11" s="566"/>
      <c r="BY11" s="566"/>
      <c r="BZ11" s="566"/>
      <c r="CA11" s="566"/>
      <c r="CB11" s="567"/>
      <c r="CD11" s="568" t="s">
        <v>347</v>
      </c>
      <c r="CE11" s="457"/>
      <c r="CF11" s="457"/>
      <c r="CG11" s="457"/>
      <c r="CH11" s="457"/>
      <c r="CI11" s="457"/>
      <c r="CJ11" s="457"/>
      <c r="CK11" s="457"/>
      <c r="CL11" s="457"/>
      <c r="CM11" s="457"/>
      <c r="CN11" s="457"/>
      <c r="CO11" s="457"/>
      <c r="CP11" s="457"/>
      <c r="CQ11" s="569"/>
      <c r="CR11" s="563">
        <v>335796</v>
      </c>
      <c r="CS11" s="342"/>
      <c r="CT11" s="342"/>
      <c r="CU11" s="342"/>
      <c r="CV11" s="342"/>
      <c r="CW11" s="342"/>
      <c r="CX11" s="342"/>
      <c r="CY11" s="564"/>
      <c r="CZ11" s="565">
        <v>0.9</v>
      </c>
      <c r="DA11" s="565"/>
      <c r="DB11" s="565"/>
      <c r="DC11" s="565"/>
      <c r="DD11" s="573">
        <v>119372</v>
      </c>
      <c r="DE11" s="342"/>
      <c r="DF11" s="342"/>
      <c r="DG11" s="342"/>
      <c r="DH11" s="342"/>
      <c r="DI11" s="342"/>
      <c r="DJ11" s="342"/>
      <c r="DK11" s="342"/>
      <c r="DL11" s="342"/>
      <c r="DM11" s="342"/>
      <c r="DN11" s="342"/>
      <c r="DO11" s="342"/>
      <c r="DP11" s="564"/>
      <c r="DQ11" s="573">
        <v>130588</v>
      </c>
      <c r="DR11" s="342"/>
      <c r="DS11" s="342"/>
      <c r="DT11" s="342"/>
      <c r="DU11" s="342"/>
      <c r="DV11" s="342"/>
      <c r="DW11" s="342"/>
      <c r="DX11" s="342"/>
      <c r="DY11" s="342"/>
      <c r="DZ11" s="342"/>
      <c r="EA11" s="342"/>
      <c r="EB11" s="342"/>
      <c r="EC11" s="574"/>
    </row>
    <row r="12" spans="2:143" ht="11.25" customHeight="1" x14ac:dyDescent="0.2">
      <c r="B12" s="568" t="s">
        <v>145</v>
      </c>
      <c r="C12" s="457"/>
      <c r="D12" s="457"/>
      <c r="E12" s="457"/>
      <c r="F12" s="457"/>
      <c r="G12" s="457"/>
      <c r="H12" s="457"/>
      <c r="I12" s="457"/>
      <c r="J12" s="457"/>
      <c r="K12" s="457"/>
      <c r="L12" s="457"/>
      <c r="M12" s="457"/>
      <c r="N12" s="457"/>
      <c r="O12" s="457"/>
      <c r="P12" s="457"/>
      <c r="Q12" s="569"/>
      <c r="R12" s="563">
        <v>66172</v>
      </c>
      <c r="S12" s="342"/>
      <c r="T12" s="342"/>
      <c r="U12" s="342"/>
      <c r="V12" s="342"/>
      <c r="W12" s="342"/>
      <c r="X12" s="342"/>
      <c r="Y12" s="564"/>
      <c r="Z12" s="565">
        <v>0.2</v>
      </c>
      <c r="AA12" s="565"/>
      <c r="AB12" s="565"/>
      <c r="AC12" s="565"/>
      <c r="AD12" s="566">
        <v>66172</v>
      </c>
      <c r="AE12" s="566"/>
      <c r="AF12" s="566"/>
      <c r="AG12" s="566"/>
      <c r="AH12" s="566"/>
      <c r="AI12" s="566"/>
      <c r="AJ12" s="566"/>
      <c r="AK12" s="566"/>
      <c r="AL12" s="570">
        <v>0.4</v>
      </c>
      <c r="AM12" s="348"/>
      <c r="AN12" s="348"/>
      <c r="AO12" s="571"/>
      <c r="AP12" s="568" t="s">
        <v>348</v>
      </c>
      <c r="AQ12" s="457"/>
      <c r="AR12" s="457"/>
      <c r="AS12" s="457"/>
      <c r="AT12" s="457"/>
      <c r="AU12" s="457"/>
      <c r="AV12" s="457"/>
      <c r="AW12" s="457"/>
      <c r="AX12" s="457"/>
      <c r="AY12" s="457"/>
      <c r="AZ12" s="457"/>
      <c r="BA12" s="457"/>
      <c r="BB12" s="457"/>
      <c r="BC12" s="457"/>
      <c r="BD12" s="457"/>
      <c r="BE12" s="457"/>
      <c r="BF12" s="569"/>
      <c r="BG12" s="563">
        <v>4909244</v>
      </c>
      <c r="BH12" s="342"/>
      <c r="BI12" s="342"/>
      <c r="BJ12" s="342"/>
      <c r="BK12" s="342"/>
      <c r="BL12" s="342"/>
      <c r="BM12" s="342"/>
      <c r="BN12" s="564"/>
      <c r="BO12" s="565">
        <v>43.1</v>
      </c>
      <c r="BP12" s="565"/>
      <c r="BQ12" s="565"/>
      <c r="BR12" s="565"/>
      <c r="BS12" s="566" t="s">
        <v>199</v>
      </c>
      <c r="BT12" s="566"/>
      <c r="BU12" s="566"/>
      <c r="BV12" s="566"/>
      <c r="BW12" s="566"/>
      <c r="BX12" s="566"/>
      <c r="BY12" s="566"/>
      <c r="BZ12" s="566"/>
      <c r="CA12" s="566"/>
      <c r="CB12" s="567"/>
      <c r="CD12" s="568" t="s">
        <v>93</v>
      </c>
      <c r="CE12" s="457"/>
      <c r="CF12" s="457"/>
      <c r="CG12" s="457"/>
      <c r="CH12" s="457"/>
      <c r="CI12" s="457"/>
      <c r="CJ12" s="457"/>
      <c r="CK12" s="457"/>
      <c r="CL12" s="457"/>
      <c r="CM12" s="457"/>
      <c r="CN12" s="457"/>
      <c r="CO12" s="457"/>
      <c r="CP12" s="457"/>
      <c r="CQ12" s="569"/>
      <c r="CR12" s="563">
        <v>857948</v>
      </c>
      <c r="CS12" s="342"/>
      <c r="CT12" s="342"/>
      <c r="CU12" s="342"/>
      <c r="CV12" s="342"/>
      <c r="CW12" s="342"/>
      <c r="CX12" s="342"/>
      <c r="CY12" s="564"/>
      <c r="CZ12" s="565">
        <v>2.2999999999999998</v>
      </c>
      <c r="DA12" s="565"/>
      <c r="DB12" s="565"/>
      <c r="DC12" s="565"/>
      <c r="DD12" s="573">
        <v>338310</v>
      </c>
      <c r="DE12" s="342"/>
      <c r="DF12" s="342"/>
      <c r="DG12" s="342"/>
      <c r="DH12" s="342"/>
      <c r="DI12" s="342"/>
      <c r="DJ12" s="342"/>
      <c r="DK12" s="342"/>
      <c r="DL12" s="342"/>
      <c r="DM12" s="342"/>
      <c r="DN12" s="342"/>
      <c r="DO12" s="342"/>
      <c r="DP12" s="564"/>
      <c r="DQ12" s="573">
        <v>468969</v>
      </c>
      <c r="DR12" s="342"/>
      <c r="DS12" s="342"/>
      <c r="DT12" s="342"/>
      <c r="DU12" s="342"/>
      <c r="DV12" s="342"/>
      <c r="DW12" s="342"/>
      <c r="DX12" s="342"/>
      <c r="DY12" s="342"/>
      <c r="DZ12" s="342"/>
      <c r="EA12" s="342"/>
      <c r="EB12" s="342"/>
      <c r="EC12" s="574"/>
    </row>
    <row r="13" spans="2:143" ht="11.25" customHeight="1" x14ac:dyDescent="0.2">
      <c r="B13" s="568" t="s">
        <v>351</v>
      </c>
      <c r="C13" s="457"/>
      <c r="D13" s="457"/>
      <c r="E13" s="457"/>
      <c r="F13" s="457"/>
      <c r="G13" s="457"/>
      <c r="H13" s="457"/>
      <c r="I13" s="457"/>
      <c r="J13" s="457"/>
      <c r="K13" s="457"/>
      <c r="L13" s="457"/>
      <c r="M13" s="457"/>
      <c r="N13" s="457"/>
      <c r="O13" s="457"/>
      <c r="P13" s="457"/>
      <c r="Q13" s="569"/>
      <c r="R13" s="563">
        <v>604</v>
      </c>
      <c r="S13" s="342"/>
      <c r="T13" s="342"/>
      <c r="U13" s="342"/>
      <c r="V13" s="342"/>
      <c r="W13" s="342"/>
      <c r="X13" s="342"/>
      <c r="Y13" s="564"/>
      <c r="Z13" s="565">
        <v>0</v>
      </c>
      <c r="AA13" s="565"/>
      <c r="AB13" s="565"/>
      <c r="AC13" s="565"/>
      <c r="AD13" s="566">
        <v>604</v>
      </c>
      <c r="AE13" s="566"/>
      <c r="AF13" s="566"/>
      <c r="AG13" s="566"/>
      <c r="AH13" s="566"/>
      <c r="AI13" s="566"/>
      <c r="AJ13" s="566"/>
      <c r="AK13" s="566"/>
      <c r="AL13" s="570">
        <v>0</v>
      </c>
      <c r="AM13" s="348"/>
      <c r="AN13" s="348"/>
      <c r="AO13" s="571"/>
      <c r="AP13" s="568" t="s">
        <v>353</v>
      </c>
      <c r="AQ13" s="457"/>
      <c r="AR13" s="457"/>
      <c r="AS13" s="457"/>
      <c r="AT13" s="457"/>
      <c r="AU13" s="457"/>
      <c r="AV13" s="457"/>
      <c r="AW13" s="457"/>
      <c r="AX13" s="457"/>
      <c r="AY13" s="457"/>
      <c r="AZ13" s="457"/>
      <c r="BA13" s="457"/>
      <c r="BB13" s="457"/>
      <c r="BC13" s="457"/>
      <c r="BD13" s="457"/>
      <c r="BE13" s="457"/>
      <c r="BF13" s="569"/>
      <c r="BG13" s="563">
        <v>4906235</v>
      </c>
      <c r="BH13" s="342"/>
      <c r="BI13" s="342"/>
      <c r="BJ13" s="342"/>
      <c r="BK13" s="342"/>
      <c r="BL13" s="342"/>
      <c r="BM13" s="342"/>
      <c r="BN13" s="564"/>
      <c r="BO13" s="565">
        <v>43.1</v>
      </c>
      <c r="BP13" s="565"/>
      <c r="BQ13" s="565"/>
      <c r="BR13" s="565"/>
      <c r="BS13" s="566" t="s">
        <v>199</v>
      </c>
      <c r="BT13" s="566"/>
      <c r="BU13" s="566"/>
      <c r="BV13" s="566"/>
      <c r="BW13" s="566"/>
      <c r="BX13" s="566"/>
      <c r="BY13" s="566"/>
      <c r="BZ13" s="566"/>
      <c r="CA13" s="566"/>
      <c r="CB13" s="567"/>
      <c r="CD13" s="568" t="s">
        <v>354</v>
      </c>
      <c r="CE13" s="457"/>
      <c r="CF13" s="457"/>
      <c r="CG13" s="457"/>
      <c r="CH13" s="457"/>
      <c r="CI13" s="457"/>
      <c r="CJ13" s="457"/>
      <c r="CK13" s="457"/>
      <c r="CL13" s="457"/>
      <c r="CM13" s="457"/>
      <c r="CN13" s="457"/>
      <c r="CO13" s="457"/>
      <c r="CP13" s="457"/>
      <c r="CQ13" s="569"/>
      <c r="CR13" s="563">
        <v>3166110</v>
      </c>
      <c r="CS13" s="342"/>
      <c r="CT13" s="342"/>
      <c r="CU13" s="342"/>
      <c r="CV13" s="342"/>
      <c r="CW13" s="342"/>
      <c r="CX13" s="342"/>
      <c r="CY13" s="564"/>
      <c r="CZ13" s="565">
        <v>8.6999999999999993</v>
      </c>
      <c r="DA13" s="565"/>
      <c r="DB13" s="565"/>
      <c r="DC13" s="565"/>
      <c r="DD13" s="573">
        <v>1621833</v>
      </c>
      <c r="DE13" s="342"/>
      <c r="DF13" s="342"/>
      <c r="DG13" s="342"/>
      <c r="DH13" s="342"/>
      <c r="DI13" s="342"/>
      <c r="DJ13" s="342"/>
      <c r="DK13" s="342"/>
      <c r="DL13" s="342"/>
      <c r="DM13" s="342"/>
      <c r="DN13" s="342"/>
      <c r="DO13" s="342"/>
      <c r="DP13" s="564"/>
      <c r="DQ13" s="573">
        <v>1555514</v>
      </c>
      <c r="DR13" s="342"/>
      <c r="DS13" s="342"/>
      <c r="DT13" s="342"/>
      <c r="DU13" s="342"/>
      <c r="DV13" s="342"/>
      <c r="DW13" s="342"/>
      <c r="DX13" s="342"/>
      <c r="DY13" s="342"/>
      <c r="DZ13" s="342"/>
      <c r="EA13" s="342"/>
      <c r="EB13" s="342"/>
      <c r="EC13" s="574"/>
    </row>
    <row r="14" spans="2:143" ht="11.25" customHeight="1" x14ac:dyDescent="0.2">
      <c r="B14" s="568" t="s">
        <v>324</v>
      </c>
      <c r="C14" s="457"/>
      <c r="D14" s="457"/>
      <c r="E14" s="457"/>
      <c r="F14" s="457"/>
      <c r="G14" s="457"/>
      <c r="H14" s="457"/>
      <c r="I14" s="457"/>
      <c r="J14" s="457"/>
      <c r="K14" s="457"/>
      <c r="L14" s="457"/>
      <c r="M14" s="457"/>
      <c r="N14" s="457"/>
      <c r="O14" s="457"/>
      <c r="P14" s="457"/>
      <c r="Q14" s="569"/>
      <c r="R14" s="563" t="s">
        <v>199</v>
      </c>
      <c r="S14" s="342"/>
      <c r="T14" s="342"/>
      <c r="U14" s="342"/>
      <c r="V14" s="342"/>
      <c r="W14" s="342"/>
      <c r="X14" s="342"/>
      <c r="Y14" s="564"/>
      <c r="Z14" s="565" t="s">
        <v>199</v>
      </c>
      <c r="AA14" s="565"/>
      <c r="AB14" s="565"/>
      <c r="AC14" s="565"/>
      <c r="AD14" s="566" t="s">
        <v>199</v>
      </c>
      <c r="AE14" s="566"/>
      <c r="AF14" s="566"/>
      <c r="AG14" s="566"/>
      <c r="AH14" s="566"/>
      <c r="AI14" s="566"/>
      <c r="AJ14" s="566"/>
      <c r="AK14" s="566"/>
      <c r="AL14" s="570" t="s">
        <v>199</v>
      </c>
      <c r="AM14" s="348"/>
      <c r="AN14" s="348"/>
      <c r="AO14" s="571"/>
      <c r="AP14" s="568" t="s">
        <v>215</v>
      </c>
      <c r="AQ14" s="457"/>
      <c r="AR14" s="457"/>
      <c r="AS14" s="457"/>
      <c r="AT14" s="457"/>
      <c r="AU14" s="457"/>
      <c r="AV14" s="457"/>
      <c r="AW14" s="457"/>
      <c r="AX14" s="457"/>
      <c r="AY14" s="457"/>
      <c r="AZ14" s="457"/>
      <c r="BA14" s="457"/>
      <c r="BB14" s="457"/>
      <c r="BC14" s="457"/>
      <c r="BD14" s="457"/>
      <c r="BE14" s="457"/>
      <c r="BF14" s="569"/>
      <c r="BG14" s="563">
        <v>256244</v>
      </c>
      <c r="BH14" s="342"/>
      <c r="BI14" s="342"/>
      <c r="BJ14" s="342"/>
      <c r="BK14" s="342"/>
      <c r="BL14" s="342"/>
      <c r="BM14" s="342"/>
      <c r="BN14" s="564"/>
      <c r="BO14" s="565">
        <v>2.2999999999999998</v>
      </c>
      <c r="BP14" s="565"/>
      <c r="BQ14" s="565"/>
      <c r="BR14" s="565"/>
      <c r="BS14" s="566" t="s">
        <v>199</v>
      </c>
      <c r="BT14" s="566"/>
      <c r="BU14" s="566"/>
      <c r="BV14" s="566"/>
      <c r="BW14" s="566"/>
      <c r="BX14" s="566"/>
      <c r="BY14" s="566"/>
      <c r="BZ14" s="566"/>
      <c r="CA14" s="566"/>
      <c r="CB14" s="567"/>
      <c r="CD14" s="568" t="s">
        <v>66</v>
      </c>
      <c r="CE14" s="457"/>
      <c r="CF14" s="457"/>
      <c r="CG14" s="457"/>
      <c r="CH14" s="457"/>
      <c r="CI14" s="457"/>
      <c r="CJ14" s="457"/>
      <c r="CK14" s="457"/>
      <c r="CL14" s="457"/>
      <c r="CM14" s="457"/>
      <c r="CN14" s="457"/>
      <c r="CO14" s="457"/>
      <c r="CP14" s="457"/>
      <c r="CQ14" s="569"/>
      <c r="CR14" s="563">
        <v>1082415</v>
      </c>
      <c r="CS14" s="342"/>
      <c r="CT14" s="342"/>
      <c r="CU14" s="342"/>
      <c r="CV14" s="342"/>
      <c r="CW14" s="342"/>
      <c r="CX14" s="342"/>
      <c r="CY14" s="564"/>
      <c r="CZ14" s="565">
        <v>3</v>
      </c>
      <c r="DA14" s="565"/>
      <c r="DB14" s="565"/>
      <c r="DC14" s="565"/>
      <c r="DD14" s="573">
        <v>1548</v>
      </c>
      <c r="DE14" s="342"/>
      <c r="DF14" s="342"/>
      <c r="DG14" s="342"/>
      <c r="DH14" s="342"/>
      <c r="DI14" s="342"/>
      <c r="DJ14" s="342"/>
      <c r="DK14" s="342"/>
      <c r="DL14" s="342"/>
      <c r="DM14" s="342"/>
      <c r="DN14" s="342"/>
      <c r="DO14" s="342"/>
      <c r="DP14" s="564"/>
      <c r="DQ14" s="573">
        <v>837008</v>
      </c>
      <c r="DR14" s="342"/>
      <c r="DS14" s="342"/>
      <c r="DT14" s="342"/>
      <c r="DU14" s="342"/>
      <c r="DV14" s="342"/>
      <c r="DW14" s="342"/>
      <c r="DX14" s="342"/>
      <c r="DY14" s="342"/>
      <c r="DZ14" s="342"/>
      <c r="EA14" s="342"/>
      <c r="EB14" s="342"/>
      <c r="EC14" s="574"/>
    </row>
    <row r="15" spans="2:143" ht="11.25" customHeight="1" x14ac:dyDescent="0.2">
      <c r="B15" s="568" t="s">
        <v>355</v>
      </c>
      <c r="C15" s="457"/>
      <c r="D15" s="457"/>
      <c r="E15" s="457"/>
      <c r="F15" s="457"/>
      <c r="G15" s="457"/>
      <c r="H15" s="457"/>
      <c r="I15" s="457"/>
      <c r="J15" s="457"/>
      <c r="K15" s="457"/>
      <c r="L15" s="457"/>
      <c r="M15" s="457"/>
      <c r="N15" s="457"/>
      <c r="O15" s="457"/>
      <c r="P15" s="457"/>
      <c r="Q15" s="569"/>
      <c r="R15" s="563">
        <v>65180</v>
      </c>
      <c r="S15" s="342"/>
      <c r="T15" s="342"/>
      <c r="U15" s="342"/>
      <c r="V15" s="342"/>
      <c r="W15" s="342"/>
      <c r="X15" s="342"/>
      <c r="Y15" s="564"/>
      <c r="Z15" s="565">
        <v>0.2</v>
      </c>
      <c r="AA15" s="565"/>
      <c r="AB15" s="565"/>
      <c r="AC15" s="565"/>
      <c r="AD15" s="566">
        <v>65180</v>
      </c>
      <c r="AE15" s="566"/>
      <c r="AF15" s="566"/>
      <c r="AG15" s="566"/>
      <c r="AH15" s="566"/>
      <c r="AI15" s="566"/>
      <c r="AJ15" s="566"/>
      <c r="AK15" s="566"/>
      <c r="AL15" s="570">
        <v>0.3</v>
      </c>
      <c r="AM15" s="348"/>
      <c r="AN15" s="348"/>
      <c r="AO15" s="571"/>
      <c r="AP15" s="568" t="s">
        <v>356</v>
      </c>
      <c r="AQ15" s="457"/>
      <c r="AR15" s="457"/>
      <c r="AS15" s="457"/>
      <c r="AT15" s="457"/>
      <c r="AU15" s="457"/>
      <c r="AV15" s="457"/>
      <c r="AW15" s="457"/>
      <c r="AX15" s="457"/>
      <c r="AY15" s="457"/>
      <c r="AZ15" s="457"/>
      <c r="BA15" s="457"/>
      <c r="BB15" s="457"/>
      <c r="BC15" s="457"/>
      <c r="BD15" s="457"/>
      <c r="BE15" s="457"/>
      <c r="BF15" s="569"/>
      <c r="BG15" s="563">
        <v>455883</v>
      </c>
      <c r="BH15" s="342"/>
      <c r="BI15" s="342"/>
      <c r="BJ15" s="342"/>
      <c r="BK15" s="342"/>
      <c r="BL15" s="342"/>
      <c r="BM15" s="342"/>
      <c r="BN15" s="564"/>
      <c r="BO15" s="565">
        <v>4</v>
      </c>
      <c r="BP15" s="565"/>
      <c r="BQ15" s="565"/>
      <c r="BR15" s="565"/>
      <c r="BS15" s="566" t="s">
        <v>199</v>
      </c>
      <c r="BT15" s="566"/>
      <c r="BU15" s="566"/>
      <c r="BV15" s="566"/>
      <c r="BW15" s="566"/>
      <c r="BX15" s="566"/>
      <c r="BY15" s="566"/>
      <c r="BZ15" s="566"/>
      <c r="CA15" s="566"/>
      <c r="CB15" s="567"/>
      <c r="CD15" s="568" t="s">
        <v>358</v>
      </c>
      <c r="CE15" s="457"/>
      <c r="CF15" s="457"/>
      <c r="CG15" s="457"/>
      <c r="CH15" s="457"/>
      <c r="CI15" s="457"/>
      <c r="CJ15" s="457"/>
      <c r="CK15" s="457"/>
      <c r="CL15" s="457"/>
      <c r="CM15" s="457"/>
      <c r="CN15" s="457"/>
      <c r="CO15" s="457"/>
      <c r="CP15" s="457"/>
      <c r="CQ15" s="569"/>
      <c r="CR15" s="563">
        <v>4056472</v>
      </c>
      <c r="CS15" s="342"/>
      <c r="CT15" s="342"/>
      <c r="CU15" s="342"/>
      <c r="CV15" s="342"/>
      <c r="CW15" s="342"/>
      <c r="CX15" s="342"/>
      <c r="CY15" s="564"/>
      <c r="CZ15" s="565">
        <v>11.1</v>
      </c>
      <c r="DA15" s="565"/>
      <c r="DB15" s="565"/>
      <c r="DC15" s="565"/>
      <c r="DD15" s="573">
        <v>642190</v>
      </c>
      <c r="DE15" s="342"/>
      <c r="DF15" s="342"/>
      <c r="DG15" s="342"/>
      <c r="DH15" s="342"/>
      <c r="DI15" s="342"/>
      <c r="DJ15" s="342"/>
      <c r="DK15" s="342"/>
      <c r="DL15" s="342"/>
      <c r="DM15" s="342"/>
      <c r="DN15" s="342"/>
      <c r="DO15" s="342"/>
      <c r="DP15" s="564"/>
      <c r="DQ15" s="573">
        <v>2729242</v>
      </c>
      <c r="DR15" s="342"/>
      <c r="DS15" s="342"/>
      <c r="DT15" s="342"/>
      <c r="DU15" s="342"/>
      <c r="DV15" s="342"/>
      <c r="DW15" s="342"/>
      <c r="DX15" s="342"/>
      <c r="DY15" s="342"/>
      <c r="DZ15" s="342"/>
      <c r="EA15" s="342"/>
      <c r="EB15" s="342"/>
      <c r="EC15" s="574"/>
    </row>
    <row r="16" spans="2:143" ht="11.25" customHeight="1" x14ac:dyDescent="0.2">
      <c r="B16" s="568" t="s">
        <v>359</v>
      </c>
      <c r="C16" s="457"/>
      <c r="D16" s="457"/>
      <c r="E16" s="457"/>
      <c r="F16" s="457"/>
      <c r="G16" s="457"/>
      <c r="H16" s="457"/>
      <c r="I16" s="457"/>
      <c r="J16" s="457"/>
      <c r="K16" s="457"/>
      <c r="L16" s="457"/>
      <c r="M16" s="457"/>
      <c r="N16" s="457"/>
      <c r="O16" s="457"/>
      <c r="P16" s="457"/>
      <c r="Q16" s="569"/>
      <c r="R16" s="563">
        <v>266277</v>
      </c>
      <c r="S16" s="342"/>
      <c r="T16" s="342"/>
      <c r="U16" s="342"/>
      <c r="V16" s="342"/>
      <c r="W16" s="342"/>
      <c r="X16" s="342"/>
      <c r="Y16" s="564"/>
      <c r="Z16" s="565">
        <v>0.7</v>
      </c>
      <c r="AA16" s="565"/>
      <c r="AB16" s="565"/>
      <c r="AC16" s="565"/>
      <c r="AD16" s="566">
        <v>266277</v>
      </c>
      <c r="AE16" s="566"/>
      <c r="AF16" s="566"/>
      <c r="AG16" s="566"/>
      <c r="AH16" s="566"/>
      <c r="AI16" s="566"/>
      <c r="AJ16" s="566"/>
      <c r="AK16" s="566"/>
      <c r="AL16" s="570">
        <v>1.4</v>
      </c>
      <c r="AM16" s="348"/>
      <c r="AN16" s="348"/>
      <c r="AO16" s="571"/>
      <c r="AP16" s="568" t="s">
        <v>360</v>
      </c>
      <c r="AQ16" s="457"/>
      <c r="AR16" s="457"/>
      <c r="AS16" s="457"/>
      <c r="AT16" s="457"/>
      <c r="AU16" s="457"/>
      <c r="AV16" s="457"/>
      <c r="AW16" s="457"/>
      <c r="AX16" s="457"/>
      <c r="AY16" s="457"/>
      <c r="AZ16" s="457"/>
      <c r="BA16" s="457"/>
      <c r="BB16" s="457"/>
      <c r="BC16" s="457"/>
      <c r="BD16" s="457"/>
      <c r="BE16" s="457"/>
      <c r="BF16" s="569"/>
      <c r="BG16" s="563" t="s">
        <v>199</v>
      </c>
      <c r="BH16" s="342"/>
      <c r="BI16" s="342"/>
      <c r="BJ16" s="342"/>
      <c r="BK16" s="342"/>
      <c r="BL16" s="342"/>
      <c r="BM16" s="342"/>
      <c r="BN16" s="564"/>
      <c r="BO16" s="565" t="s">
        <v>199</v>
      </c>
      <c r="BP16" s="565"/>
      <c r="BQ16" s="565"/>
      <c r="BR16" s="565"/>
      <c r="BS16" s="566" t="s">
        <v>199</v>
      </c>
      <c r="BT16" s="566"/>
      <c r="BU16" s="566"/>
      <c r="BV16" s="566"/>
      <c r="BW16" s="566"/>
      <c r="BX16" s="566"/>
      <c r="BY16" s="566"/>
      <c r="BZ16" s="566"/>
      <c r="CA16" s="566"/>
      <c r="CB16" s="567"/>
      <c r="CD16" s="568" t="s">
        <v>361</v>
      </c>
      <c r="CE16" s="457"/>
      <c r="CF16" s="457"/>
      <c r="CG16" s="457"/>
      <c r="CH16" s="457"/>
      <c r="CI16" s="457"/>
      <c r="CJ16" s="457"/>
      <c r="CK16" s="457"/>
      <c r="CL16" s="457"/>
      <c r="CM16" s="457"/>
      <c r="CN16" s="457"/>
      <c r="CO16" s="457"/>
      <c r="CP16" s="457"/>
      <c r="CQ16" s="569"/>
      <c r="CR16" s="563">
        <v>36852</v>
      </c>
      <c r="CS16" s="342"/>
      <c r="CT16" s="342"/>
      <c r="CU16" s="342"/>
      <c r="CV16" s="342"/>
      <c r="CW16" s="342"/>
      <c r="CX16" s="342"/>
      <c r="CY16" s="564"/>
      <c r="CZ16" s="565">
        <v>0.1</v>
      </c>
      <c r="DA16" s="565"/>
      <c r="DB16" s="565"/>
      <c r="DC16" s="565"/>
      <c r="DD16" s="573" t="s">
        <v>199</v>
      </c>
      <c r="DE16" s="342"/>
      <c r="DF16" s="342"/>
      <c r="DG16" s="342"/>
      <c r="DH16" s="342"/>
      <c r="DI16" s="342"/>
      <c r="DJ16" s="342"/>
      <c r="DK16" s="342"/>
      <c r="DL16" s="342"/>
      <c r="DM16" s="342"/>
      <c r="DN16" s="342"/>
      <c r="DO16" s="342"/>
      <c r="DP16" s="564"/>
      <c r="DQ16" s="573">
        <v>3935</v>
      </c>
      <c r="DR16" s="342"/>
      <c r="DS16" s="342"/>
      <c r="DT16" s="342"/>
      <c r="DU16" s="342"/>
      <c r="DV16" s="342"/>
      <c r="DW16" s="342"/>
      <c r="DX16" s="342"/>
      <c r="DY16" s="342"/>
      <c r="DZ16" s="342"/>
      <c r="EA16" s="342"/>
      <c r="EB16" s="342"/>
      <c r="EC16" s="574"/>
    </row>
    <row r="17" spans="2:133" ht="11.25" customHeight="1" x14ac:dyDescent="0.2">
      <c r="B17" s="568" t="s">
        <v>362</v>
      </c>
      <c r="C17" s="457"/>
      <c r="D17" s="457"/>
      <c r="E17" s="457"/>
      <c r="F17" s="457"/>
      <c r="G17" s="457"/>
      <c r="H17" s="457"/>
      <c r="I17" s="457"/>
      <c r="J17" s="457"/>
      <c r="K17" s="457"/>
      <c r="L17" s="457"/>
      <c r="M17" s="457"/>
      <c r="N17" s="457"/>
      <c r="O17" s="457"/>
      <c r="P17" s="457"/>
      <c r="Q17" s="569"/>
      <c r="R17" s="563">
        <v>450845</v>
      </c>
      <c r="S17" s="342"/>
      <c r="T17" s="342"/>
      <c r="U17" s="342"/>
      <c r="V17" s="342"/>
      <c r="W17" s="342"/>
      <c r="X17" s="342"/>
      <c r="Y17" s="564"/>
      <c r="Z17" s="565">
        <v>1.2</v>
      </c>
      <c r="AA17" s="565"/>
      <c r="AB17" s="565"/>
      <c r="AC17" s="565"/>
      <c r="AD17" s="566">
        <v>450845</v>
      </c>
      <c r="AE17" s="566"/>
      <c r="AF17" s="566"/>
      <c r="AG17" s="566"/>
      <c r="AH17" s="566"/>
      <c r="AI17" s="566"/>
      <c r="AJ17" s="566"/>
      <c r="AK17" s="566"/>
      <c r="AL17" s="570">
        <v>2.4</v>
      </c>
      <c r="AM17" s="348"/>
      <c r="AN17" s="348"/>
      <c r="AO17" s="571"/>
      <c r="AP17" s="568" t="s">
        <v>363</v>
      </c>
      <c r="AQ17" s="457"/>
      <c r="AR17" s="457"/>
      <c r="AS17" s="457"/>
      <c r="AT17" s="457"/>
      <c r="AU17" s="457"/>
      <c r="AV17" s="457"/>
      <c r="AW17" s="457"/>
      <c r="AX17" s="457"/>
      <c r="AY17" s="457"/>
      <c r="AZ17" s="457"/>
      <c r="BA17" s="457"/>
      <c r="BB17" s="457"/>
      <c r="BC17" s="457"/>
      <c r="BD17" s="457"/>
      <c r="BE17" s="457"/>
      <c r="BF17" s="569"/>
      <c r="BG17" s="563" t="s">
        <v>199</v>
      </c>
      <c r="BH17" s="342"/>
      <c r="BI17" s="342"/>
      <c r="BJ17" s="342"/>
      <c r="BK17" s="342"/>
      <c r="BL17" s="342"/>
      <c r="BM17" s="342"/>
      <c r="BN17" s="564"/>
      <c r="BO17" s="565" t="s">
        <v>199</v>
      </c>
      <c r="BP17" s="565"/>
      <c r="BQ17" s="565"/>
      <c r="BR17" s="565"/>
      <c r="BS17" s="566" t="s">
        <v>199</v>
      </c>
      <c r="BT17" s="566"/>
      <c r="BU17" s="566"/>
      <c r="BV17" s="566"/>
      <c r="BW17" s="566"/>
      <c r="BX17" s="566"/>
      <c r="BY17" s="566"/>
      <c r="BZ17" s="566"/>
      <c r="CA17" s="566"/>
      <c r="CB17" s="567"/>
      <c r="CD17" s="568" t="s">
        <v>365</v>
      </c>
      <c r="CE17" s="457"/>
      <c r="CF17" s="457"/>
      <c r="CG17" s="457"/>
      <c r="CH17" s="457"/>
      <c r="CI17" s="457"/>
      <c r="CJ17" s="457"/>
      <c r="CK17" s="457"/>
      <c r="CL17" s="457"/>
      <c r="CM17" s="457"/>
      <c r="CN17" s="457"/>
      <c r="CO17" s="457"/>
      <c r="CP17" s="457"/>
      <c r="CQ17" s="569"/>
      <c r="CR17" s="563">
        <v>2335281</v>
      </c>
      <c r="CS17" s="342"/>
      <c r="CT17" s="342"/>
      <c r="CU17" s="342"/>
      <c r="CV17" s="342"/>
      <c r="CW17" s="342"/>
      <c r="CX17" s="342"/>
      <c r="CY17" s="564"/>
      <c r="CZ17" s="565">
        <v>6.4</v>
      </c>
      <c r="DA17" s="565"/>
      <c r="DB17" s="565"/>
      <c r="DC17" s="565"/>
      <c r="DD17" s="573" t="s">
        <v>199</v>
      </c>
      <c r="DE17" s="342"/>
      <c r="DF17" s="342"/>
      <c r="DG17" s="342"/>
      <c r="DH17" s="342"/>
      <c r="DI17" s="342"/>
      <c r="DJ17" s="342"/>
      <c r="DK17" s="342"/>
      <c r="DL17" s="342"/>
      <c r="DM17" s="342"/>
      <c r="DN17" s="342"/>
      <c r="DO17" s="342"/>
      <c r="DP17" s="564"/>
      <c r="DQ17" s="573">
        <v>2206045</v>
      </c>
      <c r="DR17" s="342"/>
      <c r="DS17" s="342"/>
      <c r="DT17" s="342"/>
      <c r="DU17" s="342"/>
      <c r="DV17" s="342"/>
      <c r="DW17" s="342"/>
      <c r="DX17" s="342"/>
      <c r="DY17" s="342"/>
      <c r="DZ17" s="342"/>
      <c r="EA17" s="342"/>
      <c r="EB17" s="342"/>
      <c r="EC17" s="574"/>
    </row>
    <row r="18" spans="2:133" ht="11.25" customHeight="1" x14ac:dyDescent="0.2">
      <c r="B18" s="568" t="s">
        <v>218</v>
      </c>
      <c r="C18" s="457"/>
      <c r="D18" s="457"/>
      <c r="E18" s="457"/>
      <c r="F18" s="457"/>
      <c r="G18" s="457"/>
      <c r="H18" s="457"/>
      <c r="I18" s="457"/>
      <c r="J18" s="457"/>
      <c r="K18" s="457"/>
      <c r="L18" s="457"/>
      <c r="M18" s="457"/>
      <c r="N18" s="457"/>
      <c r="O18" s="457"/>
      <c r="P18" s="457"/>
      <c r="Q18" s="569"/>
      <c r="R18" s="563">
        <v>84416</v>
      </c>
      <c r="S18" s="342"/>
      <c r="T18" s="342"/>
      <c r="U18" s="342"/>
      <c r="V18" s="342"/>
      <c r="W18" s="342"/>
      <c r="X18" s="342"/>
      <c r="Y18" s="564"/>
      <c r="Z18" s="565">
        <v>0.2</v>
      </c>
      <c r="AA18" s="565"/>
      <c r="AB18" s="565"/>
      <c r="AC18" s="565"/>
      <c r="AD18" s="566">
        <v>84416</v>
      </c>
      <c r="AE18" s="566"/>
      <c r="AF18" s="566"/>
      <c r="AG18" s="566"/>
      <c r="AH18" s="566"/>
      <c r="AI18" s="566"/>
      <c r="AJ18" s="566"/>
      <c r="AK18" s="566"/>
      <c r="AL18" s="570">
        <v>0.5</v>
      </c>
      <c r="AM18" s="348"/>
      <c r="AN18" s="348"/>
      <c r="AO18" s="571"/>
      <c r="AP18" s="568" t="s">
        <v>104</v>
      </c>
      <c r="AQ18" s="457"/>
      <c r="AR18" s="457"/>
      <c r="AS18" s="457"/>
      <c r="AT18" s="457"/>
      <c r="AU18" s="457"/>
      <c r="AV18" s="457"/>
      <c r="AW18" s="457"/>
      <c r="AX18" s="457"/>
      <c r="AY18" s="457"/>
      <c r="AZ18" s="457"/>
      <c r="BA18" s="457"/>
      <c r="BB18" s="457"/>
      <c r="BC18" s="457"/>
      <c r="BD18" s="457"/>
      <c r="BE18" s="457"/>
      <c r="BF18" s="569"/>
      <c r="BG18" s="563" t="s">
        <v>199</v>
      </c>
      <c r="BH18" s="342"/>
      <c r="BI18" s="342"/>
      <c r="BJ18" s="342"/>
      <c r="BK18" s="342"/>
      <c r="BL18" s="342"/>
      <c r="BM18" s="342"/>
      <c r="BN18" s="564"/>
      <c r="BO18" s="565" t="s">
        <v>199</v>
      </c>
      <c r="BP18" s="565"/>
      <c r="BQ18" s="565"/>
      <c r="BR18" s="565"/>
      <c r="BS18" s="566" t="s">
        <v>199</v>
      </c>
      <c r="BT18" s="566"/>
      <c r="BU18" s="566"/>
      <c r="BV18" s="566"/>
      <c r="BW18" s="566"/>
      <c r="BX18" s="566"/>
      <c r="BY18" s="566"/>
      <c r="BZ18" s="566"/>
      <c r="CA18" s="566"/>
      <c r="CB18" s="567"/>
      <c r="CD18" s="568" t="s">
        <v>366</v>
      </c>
      <c r="CE18" s="457"/>
      <c r="CF18" s="457"/>
      <c r="CG18" s="457"/>
      <c r="CH18" s="457"/>
      <c r="CI18" s="457"/>
      <c r="CJ18" s="457"/>
      <c r="CK18" s="457"/>
      <c r="CL18" s="457"/>
      <c r="CM18" s="457"/>
      <c r="CN18" s="457"/>
      <c r="CO18" s="457"/>
      <c r="CP18" s="457"/>
      <c r="CQ18" s="569"/>
      <c r="CR18" s="563" t="s">
        <v>199</v>
      </c>
      <c r="CS18" s="342"/>
      <c r="CT18" s="342"/>
      <c r="CU18" s="342"/>
      <c r="CV18" s="342"/>
      <c r="CW18" s="342"/>
      <c r="CX18" s="342"/>
      <c r="CY18" s="564"/>
      <c r="CZ18" s="565" t="s">
        <v>199</v>
      </c>
      <c r="DA18" s="565"/>
      <c r="DB18" s="565"/>
      <c r="DC18" s="565"/>
      <c r="DD18" s="573" t="s">
        <v>199</v>
      </c>
      <c r="DE18" s="342"/>
      <c r="DF18" s="342"/>
      <c r="DG18" s="342"/>
      <c r="DH18" s="342"/>
      <c r="DI18" s="342"/>
      <c r="DJ18" s="342"/>
      <c r="DK18" s="342"/>
      <c r="DL18" s="342"/>
      <c r="DM18" s="342"/>
      <c r="DN18" s="342"/>
      <c r="DO18" s="342"/>
      <c r="DP18" s="564"/>
      <c r="DQ18" s="573" t="s">
        <v>199</v>
      </c>
      <c r="DR18" s="342"/>
      <c r="DS18" s="342"/>
      <c r="DT18" s="342"/>
      <c r="DU18" s="342"/>
      <c r="DV18" s="342"/>
      <c r="DW18" s="342"/>
      <c r="DX18" s="342"/>
      <c r="DY18" s="342"/>
      <c r="DZ18" s="342"/>
      <c r="EA18" s="342"/>
      <c r="EB18" s="342"/>
      <c r="EC18" s="574"/>
    </row>
    <row r="19" spans="2:133" ht="11.25" customHeight="1" x14ac:dyDescent="0.2">
      <c r="B19" s="568" t="s">
        <v>368</v>
      </c>
      <c r="C19" s="457"/>
      <c r="D19" s="457"/>
      <c r="E19" s="457"/>
      <c r="F19" s="457"/>
      <c r="G19" s="457"/>
      <c r="H19" s="457"/>
      <c r="I19" s="457"/>
      <c r="J19" s="457"/>
      <c r="K19" s="457"/>
      <c r="L19" s="457"/>
      <c r="M19" s="457"/>
      <c r="N19" s="457"/>
      <c r="O19" s="457"/>
      <c r="P19" s="457"/>
      <c r="Q19" s="569"/>
      <c r="R19" s="563">
        <v>364616</v>
      </c>
      <c r="S19" s="342"/>
      <c r="T19" s="342"/>
      <c r="U19" s="342"/>
      <c r="V19" s="342"/>
      <c r="W19" s="342"/>
      <c r="X19" s="342"/>
      <c r="Y19" s="564"/>
      <c r="Z19" s="565">
        <v>1</v>
      </c>
      <c r="AA19" s="565"/>
      <c r="AB19" s="565"/>
      <c r="AC19" s="565"/>
      <c r="AD19" s="566">
        <v>364616</v>
      </c>
      <c r="AE19" s="566"/>
      <c r="AF19" s="566"/>
      <c r="AG19" s="566"/>
      <c r="AH19" s="566"/>
      <c r="AI19" s="566"/>
      <c r="AJ19" s="566"/>
      <c r="AK19" s="566"/>
      <c r="AL19" s="570">
        <v>1.9</v>
      </c>
      <c r="AM19" s="348"/>
      <c r="AN19" s="348"/>
      <c r="AO19" s="571"/>
      <c r="AP19" s="568" t="s">
        <v>255</v>
      </c>
      <c r="AQ19" s="457"/>
      <c r="AR19" s="457"/>
      <c r="AS19" s="457"/>
      <c r="AT19" s="457"/>
      <c r="AU19" s="457"/>
      <c r="AV19" s="457"/>
      <c r="AW19" s="457"/>
      <c r="AX19" s="457"/>
      <c r="AY19" s="457"/>
      <c r="AZ19" s="457"/>
      <c r="BA19" s="457"/>
      <c r="BB19" s="457"/>
      <c r="BC19" s="457"/>
      <c r="BD19" s="457"/>
      <c r="BE19" s="457"/>
      <c r="BF19" s="569"/>
      <c r="BG19" s="563">
        <v>921929</v>
      </c>
      <c r="BH19" s="342"/>
      <c r="BI19" s="342"/>
      <c r="BJ19" s="342"/>
      <c r="BK19" s="342"/>
      <c r="BL19" s="342"/>
      <c r="BM19" s="342"/>
      <c r="BN19" s="564"/>
      <c r="BO19" s="565">
        <v>8.1</v>
      </c>
      <c r="BP19" s="565"/>
      <c r="BQ19" s="565"/>
      <c r="BR19" s="565"/>
      <c r="BS19" s="566" t="s">
        <v>199</v>
      </c>
      <c r="BT19" s="566"/>
      <c r="BU19" s="566"/>
      <c r="BV19" s="566"/>
      <c r="BW19" s="566"/>
      <c r="BX19" s="566"/>
      <c r="BY19" s="566"/>
      <c r="BZ19" s="566"/>
      <c r="CA19" s="566"/>
      <c r="CB19" s="567"/>
      <c r="CD19" s="568" t="s">
        <v>369</v>
      </c>
      <c r="CE19" s="457"/>
      <c r="CF19" s="457"/>
      <c r="CG19" s="457"/>
      <c r="CH19" s="457"/>
      <c r="CI19" s="457"/>
      <c r="CJ19" s="457"/>
      <c r="CK19" s="457"/>
      <c r="CL19" s="457"/>
      <c r="CM19" s="457"/>
      <c r="CN19" s="457"/>
      <c r="CO19" s="457"/>
      <c r="CP19" s="457"/>
      <c r="CQ19" s="569"/>
      <c r="CR19" s="563" t="s">
        <v>199</v>
      </c>
      <c r="CS19" s="342"/>
      <c r="CT19" s="342"/>
      <c r="CU19" s="342"/>
      <c r="CV19" s="342"/>
      <c r="CW19" s="342"/>
      <c r="CX19" s="342"/>
      <c r="CY19" s="564"/>
      <c r="CZ19" s="565" t="s">
        <v>199</v>
      </c>
      <c r="DA19" s="565"/>
      <c r="DB19" s="565"/>
      <c r="DC19" s="565"/>
      <c r="DD19" s="573" t="s">
        <v>199</v>
      </c>
      <c r="DE19" s="342"/>
      <c r="DF19" s="342"/>
      <c r="DG19" s="342"/>
      <c r="DH19" s="342"/>
      <c r="DI19" s="342"/>
      <c r="DJ19" s="342"/>
      <c r="DK19" s="342"/>
      <c r="DL19" s="342"/>
      <c r="DM19" s="342"/>
      <c r="DN19" s="342"/>
      <c r="DO19" s="342"/>
      <c r="DP19" s="564"/>
      <c r="DQ19" s="573" t="s">
        <v>199</v>
      </c>
      <c r="DR19" s="342"/>
      <c r="DS19" s="342"/>
      <c r="DT19" s="342"/>
      <c r="DU19" s="342"/>
      <c r="DV19" s="342"/>
      <c r="DW19" s="342"/>
      <c r="DX19" s="342"/>
      <c r="DY19" s="342"/>
      <c r="DZ19" s="342"/>
      <c r="EA19" s="342"/>
      <c r="EB19" s="342"/>
      <c r="EC19" s="574"/>
    </row>
    <row r="20" spans="2:133" ht="11.25" customHeight="1" x14ac:dyDescent="0.2">
      <c r="B20" s="576" t="s">
        <v>370</v>
      </c>
      <c r="C20" s="577"/>
      <c r="D20" s="577"/>
      <c r="E20" s="577"/>
      <c r="F20" s="577"/>
      <c r="G20" s="577"/>
      <c r="H20" s="577"/>
      <c r="I20" s="577"/>
      <c r="J20" s="577"/>
      <c r="K20" s="577"/>
      <c r="L20" s="577"/>
      <c r="M20" s="577"/>
      <c r="N20" s="577"/>
      <c r="O20" s="577"/>
      <c r="P20" s="577"/>
      <c r="Q20" s="578"/>
      <c r="R20" s="563">
        <v>1813</v>
      </c>
      <c r="S20" s="342"/>
      <c r="T20" s="342"/>
      <c r="U20" s="342"/>
      <c r="V20" s="342"/>
      <c r="W20" s="342"/>
      <c r="X20" s="342"/>
      <c r="Y20" s="564"/>
      <c r="Z20" s="565">
        <v>0</v>
      </c>
      <c r="AA20" s="565"/>
      <c r="AB20" s="565"/>
      <c r="AC20" s="565"/>
      <c r="AD20" s="566">
        <v>1813</v>
      </c>
      <c r="AE20" s="566"/>
      <c r="AF20" s="566"/>
      <c r="AG20" s="566"/>
      <c r="AH20" s="566"/>
      <c r="AI20" s="566"/>
      <c r="AJ20" s="566"/>
      <c r="AK20" s="566"/>
      <c r="AL20" s="570">
        <v>0</v>
      </c>
      <c r="AM20" s="348"/>
      <c r="AN20" s="348"/>
      <c r="AO20" s="571"/>
      <c r="AP20" s="568" t="s">
        <v>371</v>
      </c>
      <c r="AQ20" s="457"/>
      <c r="AR20" s="457"/>
      <c r="AS20" s="457"/>
      <c r="AT20" s="457"/>
      <c r="AU20" s="457"/>
      <c r="AV20" s="457"/>
      <c r="AW20" s="457"/>
      <c r="AX20" s="457"/>
      <c r="AY20" s="457"/>
      <c r="AZ20" s="457"/>
      <c r="BA20" s="457"/>
      <c r="BB20" s="457"/>
      <c r="BC20" s="457"/>
      <c r="BD20" s="457"/>
      <c r="BE20" s="457"/>
      <c r="BF20" s="569"/>
      <c r="BG20" s="563">
        <v>921929</v>
      </c>
      <c r="BH20" s="342"/>
      <c r="BI20" s="342"/>
      <c r="BJ20" s="342"/>
      <c r="BK20" s="342"/>
      <c r="BL20" s="342"/>
      <c r="BM20" s="342"/>
      <c r="BN20" s="564"/>
      <c r="BO20" s="565">
        <v>8.1</v>
      </c>
      <c r="BP20" s="565"/>
      <c r="BQ20" s="565"/>
      <c r="BR20" s="565"/>
      <c r="BS20" s="566" t="s">
        <v>199</v>
      </c>
      <c r="BT20" s="566"/>
      <c r="BU20" s="566"/>
      <c r="BV20" s="566"/>
      <c r="BW20" s="566"/>
      <c r="BX20" s="566"/>
      <c r="BY20" s="566"/>
      <c r="BZ20" s="566"/>
      <c r="CA20" s="566"/>
      <c r="CB20" s="567"/>
      <c r="CD20" s="568" t="s">
        <v>191</v>
      </c>
      <c r="CE20" s="457"/>
      <c r="CF20" s="457"/>
      <c r="CG20" s="457"/>
      <c r="CH20" s="457"/>
      <c r="CI20" s="457"/>
      <c r="CJ20" s="457"/>
      <c r="CK20" s="457"/>
      <c r="CL20" s="457"/>
      <c r="CM20" s="457"/>
      <c r="CN20" s="457"/>
      <c r="CO20" s="457"/>
      <c r="CP20" s="457"/>
      <c r="CQ20" s="569"/>
      <c r="CR20" s="563">
        <v>36530970</v>
      </c>
      <c r="CS20" s="342"/>
      <c r="CT20" s="342"/>
      <c r="CU20" s="342"/>
      <c r="CV20" s="342"/>
      <c r="CW20" s="342"/>
      <c r="CX20" s="342"/>
      <c r="CY20" s="564"/>
      <c r="CZ20" s="565">
        <v>100</v>
      </c>
      <c r="DA20" s="565"/>
      <c r="DB20" s="565"/>
      <c r="DC20" s="565"/>
      <c r="DD20" s="573">
        <v>3143178</v>
      </c>
      <c r="DE20" s="342"/>
      <c r="DF20" s="342"/>
      <c r="DG20" s="342"/>
      <c r="DH20" s="342"/>
      <c r="DI20" s="342"/>
      <c r="DJ20" s="342"/>
      <c r="DK20" s="342"/>
      <c r="DL20" s="342"/>
      <c r="DM20" s="342"/>
      <c r="DN20" s="342"/>
      <c r="DO20" s="342"/>
      <c r="DP20" s="564"/>
      <c r="DQ20" s="573">
        <v>21736049</v>
      </c>
      <c r="DR20" s="342"/>
      <c r="DS20" s="342"/>
      <c r="DT20" s="342"/>
      <c r="DU20" s="342"/>
      <c r="DV20" s="342"/>
      <c r="DW20" s="342"/>
      <c r="DX20" s="342"/>
      <c r="DY20" s="342"/>
      <c r="DZ20" s="342"/>
      <c r="EA20" s="342"/>
      <c r="EB20" s="342"/>
      <c r="EC20" s="574"/>
    </row>
    <row r="21" spans="2:133" ht="11.25" customHeight="1" x14ac:dyDescent="0.2">
      <c r="B21" s="568" t="s">
        <v>345</v>
      </c>
      <c r="C21" s="457"/>
      <c r="D21" s="457"/>
      <c r="E21" s="457"/>
      <c r="F21" s="457"/>
      <c r="G21" s="457"/>
      <c r="H21" s="457"/>
      <c r="I21" s="457"/>
      <c r="J21" s="457"/>
      <c r="K21" s="457"/>
      <c r="L21" s="457"/>
      <c r="M21" s="457"/>
      <c r="N21" s="457"/>
      <c r="O21" s="457"/>
      <c r="P21" s="457"/>
      <c r="Q21" s="569"/>
      <c r="R21" s="563">
        <v>5310334</v>
      </c>
      <c r="S21" s="342"/>
      <c r="T21" s="342"/>
      <c r="U21" s="342"/>
      <c r="V21" s="342"/>
      <c r="W21" s="342"/>
      <c r="X21" s="342"/>
      <c r="Y21" s="564"/>
      <c r="Z21" s="565">
        <v>14.2</v>
      </c>
      <c r="AA21" s="565"/>
      <c r="AB21" s="565"/>
      <c r="AC21" s="565"/>
      <c r="AD21" s="566">
        <v>4812198</v>
      </c>
      <c r="AE21" s="566"/>
      <c r="AF21" s="566"/>
      <c r="AG21" s="566"/>
      <c r="AH21" s="566"/>
      <c r="AI21" s="566"/>
      <c r="AJ21" s="566"/>
      <c r="AK21" s="566"/>
      <c r="AL21" s="570">
        <v>25.7</v>
      </c>
      <c r="AM21" s="348"/>
      <c r="AN21" s="348"/>
      <c r="AO21" s="571"/>
      <c r="AP21" s="568" t="s">
        <v>373</v>
      </c>
      <c r="AQ21" s="579"/>
      <c r="AR21" s="579"/>
      <c r="AS21" s="579"/>
      <c r="AT21" s="579"/>
      <c r="AU21" s="579"/>
      <c r="AV21" s="579"/>
      <c r="AW21" s="579"/>
      <c r="AX21" s="579"/>
      <c r="AY21" s="579"/>
      <c r="AZ21" s="579"/>
      <c r="BA21" s="579"/>
      <c r="BB21" s="579"/>
      <c r="BC21" s="579"/>
      <c r="BD21" s="579"/>
      <c r="BE21" s="579"/>
      <c r="BF21" s="580"/>
      <c r="BG21" s="563">
        <v>10506</v>
      </c>
      <c r="BH21" s="342"/>
      <c r="BI21" s="342"/>
      <c r="BJ21" s="342"/>
      <c r="BK21" s="342"/>
      <c r="BL21" s="342"/>
      <c r="BM21" s="342"/>
      <c r="BN21" s="564"/>
      <c r="BO21" s="565">
        <v>0.1</v>
      </c>
      <c r="BP21" s="565"/>
      <c r="BQ21" s="565"/>
      <c r="BR21" s="565"/>
      <c r="BS21" s="566" t="s">
        <v>199</v>
      </c>
      <c r="BT21" s="566"/>
      <c r="BU21" s="566"/>
      <c r="BV21" s="566"/>
      <c r="BW21" s="566"/>
      <c r="BX21" s="566"/>
      <c r="BY21" s="566"/>
      <c r="BZ21" s="566"/>
      <c r="CA21" s="566"/>
      <c r="CB21" s="567"/>
      <c r="CD21" s="581"/>
      <c r="CE21" s="582"/>
      <c r="CF21" s="582"/>
      <c r="CG21" s="582"/>
      <c r="CH21" s="582"/>
      <c r="CI21" s="582"/>
      <c r="CJ21" s="582"/>
      <c r="CK21" s="582"/>
      <c r="CL21" s="582"/>
      <c r="CM21" s="582"/>
      <c r="CN21" s="582"/>
      <c r="CO21" s="582"/>
      <c r="CP21" s="582"/>
      <c r="CQ21" s="583"/>
      <c r="CR21" s="584"/>
      <c r="CS21" s="585"/>
      <c r="CT21" s="585"/>
      <c r="CU21" s="585"/>
      <c r="CV21" s="585"/>
      <c r="CW21" s="585"/>
      <c r="CX21" s="585"/>
      <c r="CY21" s="586"/>
      <c r="CZ21" s="587"/>
      <c r="DA21" s="587"/>
      <c r="DB21" s="587"/>
      <c r="DC21" s="587"/>
      <c r="DD21" s="588"/>
      <c r="DE21" s="585"/>
      <c r="DF21" s="585"/>
      <c r="DG21" s="585"/>
      <c r="DH21" s="585"/>
      <c r="DI21" s="585"/>
      <c r="DJ21" s="585"/>
      <c r="DK21" s="585"/>
      <c r="DL21" s="585"/>
      <c r="DM21" s="585"/>
      <c r="DN21" s="585"/>
      <c r="DO21" s="585"/>
      <c r="DP21" s="586"/>
      <c r="DQ21" s="588"/>
      <c r="DR21" s="585"/>
      <c r="DS21" s="585"/>
      <c r="DT21" s="585"/>
      <c r="DU21" s="585"/>
      <c r="DV21" s="585"/>
      <c r="DW21" s="585"/>
      <c r="DX21" s="585"/>
      <c r="DY21" s="585"/>
      <c r="DZ21" s="585"/>
      <c r="EA21" s="585"/>
      <c r="EB21" s="585"/>
      <c r="EC21" s="589"/>
    </row>
    <row r="22" spans="2:133" ht="11.25" customHeight="1" x14ac:dyDescent="0.2">
      <c r="B22" s="568" t="s">
        <v>300</v>
      </c>
      <c r="C22" s="457"/>
      <c r="D22" s="457"/>
      <c r="E22" s="457"/>
      <c r="F22" s="457"/>
      <c r="G22" s="457"/>
      <c r="H22" s="457"/>
      <c r="I22" s="457"/>
      <c r="J22" s="457"/>
      <c r="K22" s="457"/>
      <c r="L22" s="457"/>
      <c r="M22" s="457"/>
      <c r="N22" s="457"/>
      <c r="O22" s="457"/>
      <c r="P22" s="457"/>
      <c r="Q22" s="569"/>
      <c r="R22" s="563">
        <v>4812198</v>
      </c>
      <c r="S22" s="342"/>
      <c r="T22" s="342"/>
      <c r="U22" s="342"/>
      <c r="V22" s="342"/>
      <c r="W22" s="342"/>
      <c r="X22" s="342"/>
      <c r="Y22" s="564"/>
      <c r="Z22" s="565">
        <v>12.9</v>
      </c>
      <c r="AA22" s="565"/>
      <c r="AB22" s="565"/>
      <c r="AC22" s="565"/>
      <c r="AD22" s="566">
        <v>4812198</v>
      </c>
      <c r="AE22" s="566"/>
      <c r="AF22" s="566"/>
      <c r="AG22" s="566"/>
      <c r="AH22" s="566"/>
      <c r="AI22" s="566"/>
      <c r="AJ22" s="566"/>
      <c r="AK22" s="566"/>
      <c r="AL22" s="570">
        <v>25.7</v>
      </c>
      <c r="AM22" s="348"/>
      <c r="AN22" s="348"/>
      <c r="AO22" s="571"/>
      <c r="AP22" s="568" t="s">
        <v>375</v>
      </c>
      <c r="AQ22" s="579"/>
      <c r="AR22" s="579"/>
      <c r="AS22" s="579"/>
      <c r="AT22" s="579"/>
      <c r="AU22" s="579"/>
      <c r="AV22" s="579"/>
      <c r="AW22" s="579"/>
      <c r="AX22" s="579"/>
      <c r="AY22" s="579"/>
      <c r="AZ22" s="579"/>
      <c r="BA22" s="579"/>
      <c r="BB22" s="579"/>
      <c r="BC22" s="579"/>
      <c r="BD22" s="579"/>
      <c r="BE22" s="579"/>
      <c r="BF22" s="580"/>
      <c r="BG22" s="563" t="s">
        <v>199</v>
      </c>
      <c r="BH22" s="342"/>
      <c r="BI22" s="342"/>
      <c r="BJ22" s="342"/>
      <c r="BK22" s="342"/>
      <c r="BL22" s="342"/>
      <c r="BM22" s="342"/>
      <c r="BN22" s="564"/>
      <c r="BO22" s="565" t="s">
        <v>199</v>
      </c>
      <c r="BP22" s="565"/>
      <c r="BQ22" s="565"/>
      <c r="BR22" s="565"/>
      <c r="BS22" s="566" t="s">
        <v>199</v>
      </c>
      <c r="BT22" s="566"/>
      <c r="BU22" s="566"/>
      <c r="BV22" s="566"/>
      <c r="BW22" s="566"/>
      <c r="BX22" s="566"/>
      <c r="BY22" s="566"/>
      <c r="BZ22" s="566"/>
      <c r="CA22" s="566"/>
      <c r="CB22" s="567"/>
      <c r="CD22" s="336" t="s">
        <v>376</v>
      </c>
      <c r="CE22" s="337"/>
      <c r="CF22" s="337"/>
      <c r="CG22" s="337"/>
      <c r="CH22" s="337"/>
      <c r="CI22" s="337"/>
      <c r="CJ22" s="337"/>
      <c r="CK22" s="337"/>
      <c r="CL22" s="337"/>
      <c r="CM22" s="337"/>
      <c r="CN22" s="337"/>
      <c r="CO22" s="337"/>
      <c r="CP22" s="337"/>
      <c r="CQ22" s="337"/>
      <c r="CR22" s="337"/>
      <c r="CS22" s="337"/>
      <c r="CT22" s="337"/>
      <c r="CU22" s="337"/>
      <c r="CV22" s="337"/>
      <c r="CW22" s="337"/>
      <c r="CX22" s="337"/>
      <c r="CY22" s="337"/>
      <c r="CZ22" s="337"/>
      <c r="DA22" s="337"/>
      <c r="DB22" s="337"/>
      <c r="DC22" s="337"/>
      <c r="DD22" s="337"/>
      <c r="DE22" s="337"/>
      <c r="DF22" s="337"/>
      <c r="DG22" s="337"/>
      <c r="DH22" s="337"/>
      <c r="DI22" s="337"/>
      <c r="DJ22" s="337"/>
      <c r="DK22" s="337"/>
      <c r="DL22" s="337"/>
      <c r="DM22" s="337"/>
      <c r="DN22" s="337"/>
      <c r="DO22" s="337"/>
      <c r="DP22" s="337"/>
      <c r="DQ22" s="337"/>
      <c r="DR22" s="337"/>
      <c r="DS22" s="337"/>
      <c r="DT22" s="337"/>
      <c r="DU22" s="337"/>
      <c r="DV22" s="337"/>
      <c r="DW22" s="337"/>
      <c r="DX22" s="337"/>
      <c r="DY22" s="337"/>
      <c r="DZ22" s="337"/>
      <c r="EA22" s="337"/>
      <c r="EB22" s="337"/>
      <c r="EC22" s="379"/>
    </row>
    <row r="23" spans="2:133" ht="11.25" customHeight="1" x14ac:dyDescent="0.2">
      <c r="B23" s="568" t="s">
        <v>297</v>
      </c>
      <c r="C23" s="457"/>
      <c r="D23" s="457"/>
      <c r="E23" s="457"/>
      <c r="F23" s="457"/>
      <c r="G23" s="457"/>
      <c r="H23" s="457"/>
      <c r="I23" s="457"/>
      <c r="J23" s="457"/>
      <c r="K23" s="457"/>
      <c r="L23" s="457"/>
      <c r="M23" s="457"/>
      <c r="N23" s="457"/>
      <c r="O23" s="457"/>
      <c r="P23" s="457"/>
      <c r="Q23" s="569"/>
      <c r="R23" s="563">
        <v>498136</v>
      </c>
      <c r="S23" s="342"/>
      <c r="T23" s="342"/>
      <c r="U23" s="342"/>
      <c r="V23" s="342"/>
      <c r="W23" s="342"/>
      <c r="X23" s="342"/>
      <c r="Y23" s="564"/>
      <c r="Z23" s="565">
        <v>1.3</v>
      </c>
      <c r="AA23" s="565"/>
      <c r="AB23" s="565"/>
      <c r="AC23" s="565"/>
      <c r="AD23" s="566" t="s">
        <v>199</v>
      </c>
      <c r="AE23" s="566"/>
      <c r="AF23" s="566"/>
      <c r="AG23" s="566"/>
      <c r="AH23" s="566"/>
      <c r="AI23" s="566"/>
      <c r="AJ23" s="566"/>
      <c r="AK23" s="566"/>
      <c r="AL23" s="570" t="s">
        <v>199</v>
      </c>
      <c r="AM23" s="348"/>
      <c r="AN23" s="348"/>
      <c r="AO23" s="571"/>
      <c r="AP23" s="568" t="s">
        <v>61</v>
      </c>
      <c r="AQ23" s="579"/>
      <c r="AR23" s="579"/>
      <c r="AS23" s="579"/>
      <c r="AT23" s="579"/>
      <c r="AU23" s="579"/>
      <c r="AV23" s="579"/>
      <c r="AW23" s="579"/>
      <c r="AX23" s="579"/>
      <c r="AY23" s="579"/>
      <c r="AZ23" s="579"/>
      <c r="BA23" s="579"/>
      <c r="BB23" s="579"/>
      <c r="BC23" s="579"/>
      <c r="BD23" s="579"/>
      <c r="BE23" s="579"/>
      <c r="BF23" s="580"/>
      <c r="BG23" s="563">
        <v>911423</v>
      </c>
      <c r="BH23" s="342"/>
      <c r="BI23" s="342"/>
      <c r="BJ23" s="342"/>
      <c r="BK23" s="342"/>
      <c r="BL23" s="342"/>
      <c r="BM23" s="342"/>
      <c r="BN23" s="564"/>
      <c r="BO23" s="565">
        <v>8</v>
      </c>
      <c r="BP23" s="565"/>
      <c r="BQ23" s="565"/>
      <c r="BR23" s="565"/>
      <c r="BS23" s="566" t="s">
        <v>199</v>
      </c>
      <c r="BT23" s="566"/>
      <c r="BU23" s="566"/>
      <c r="BV23" s="566"/>
      <c r="BW23" s="566"/>
      <c r="BX23" s="566"/>
      <c r="BY23" s="566"/>
      <c r="BZ23" s="566"/>
      <c r="CA23" s="566"/>
      <c r="CB23" s="567"/>
      <c r="CD23" s="336" t="s">
        <v>319</v>
      </c>
      <c r="CE23" s="337"/>
      <c r="CF23" s="337"/>
      <c r="CG23" s="337"/>
      <c r="CH23" s="337"/>
      <c r="CI23" s="337"/>
      <c r="CJ23" s="337"/>
      <c r="CK23" s="337"/>
      <c r="CL23" s="337"/>
      <c r="CM23" s="337"/>
      <c r="CN23" s="337"/>
      <c r="CO23" s="337"/>
      <c r="CP23" s="337"/>
      <c r="CQ23" s="379"/>
      <c r="CR23" s="336" t="s">
        <v>377</v>
      </c>
      <c r="CS23" s="337"/>
      <c r="CT23" s="337"/>
      <c r="CU23" s="337"/>
      <c r="CV23" s="337"/>
      <c r="CW23" s="337"/>
      <c r="CX23" s="337"/>
      <c r="CY23" s="379"/>
      <c r="CZ23" s="336" t="s">
        <v>381</v>
      </c>
      <c r="DA23" s="337"/>
      <c r="DB23" s="337"/>
      <c r="DC23" s="379"/>
      <c r="DD23" s="336" t="s">
        <v>304</v>
      </c>
      <c r="DE23" s="337"/>
      <c r="DF23" s="337"/>
      <c r="DG23" s="337"/>
      <c r="DH23" s="337"/>
      <c r="DI23" s="337"/>
      <c r="DJ23" s="337"/>
      <c r="DK23" s="379"/>
      <c r="DL23" s="590" t="s">
        <v>383</v>
      </c>
      <c r="DM23" s="591"/>
      <c r="DN23" s="591"/>
      <c r="DO23" s="591"/>
      <c r="DP23" s="591"/>
      <c r="DQ23" s="591"/>
      <c r="DR23" s="591"/>
      <c r="DS23" s="591"/>
      <c r="DT23" s="591"/>
      <c r="DU23" s="591"/>
      <c r="DV23" s="592"/>
      <c r="DW23" s="336" t="s">
        <v>384</v>
      </c>
      <c r="DX23" s="337"/>
      <c r="DY23" s="337"/>
      <c r="DZ23" s="337"/>
      <c r="EA23" s="337"/>
      <c r="EB23" s="337"/>
      <c r="EC23" s="379"/>
    </row>
    <row r="24" spans="2:133" ht="11.25" customHeight="1" x14ac:dyDescent="0.2">
      <c r="B24" s="568" t="s">
        <v>385</v>
      </c>
      <c r="C24" s="457"/>
      <c r="D24" s="457"/>
      <c r="E24" s="457"/>
      <c r="F24" s="457"/>
      <c r="G24" s="457"/>
      <c r="H24" s="457"/>
      <c r="I24" s="457"/>
      <c r="J24" s="457"/>
      <c r="K24" s="457"/>
      <c r="L24" s="457"/>
      <c r="M24" s="457"/>
      <c r="N24" s="457"/>
      <c r="O24" s="457"/>
      <c r="P24" s="457"/>
      <c r="Q24" s="569"/>
      <c r="R24" s="563" t="s">
        <v>199</v>
      </c>
      <c r="S24" s="342"/>
      <c r="T24" s="342"/>
      <c r="U24" s="342"/>
      <c r="V24" s="342"/>
      <c r="W24" s="342"/>
      <c r="X24" s="342"/>
      <c r="Y24" s="564"/>
      <c r="Z24" s="565" t="s">
        <v>199</v>
      </c>
      <c r="AA24" s="565"/>
      <c r="AB24" s="565"/>
      <c r="AC24" s="565"/>
      <c r="AD24" s="566" t="s">
        <v>199</v>
      </c>
      <c r="AE24" s="566"/>
      <c r="AF24" s="566"/>
      <c r="AG24" s="566"/>
      <c r="AH24" s="566"/>
      <c r="AI24" s="566"/>
      <c r="AJ24" s="566"/>
      <c r="AK24" s="566"/>
      <c r="AL24" s="570" t="s">
        <v>199</v>
      </c>
      <c r="AM24" s="348"/>
      <c r="AN24" s="348"/>
      <c r="AO24" s="571"/>
      <c r="AP24" s="568" t="s">
        <v>386</v>
      </c>
      <c r="AQ24" s="579"/>
      <c r="AR24" s="579"/>
      <c r="AS24" s="579"/>
      <c r="AT24" s="579"/>
      <c r="AU24" s="579"/>
      <c r="AV24" s="579"/>
      <c r="AW24" s="579"/>
      <c r="AX24" s="579"/>
      <c r="AY24" s="579"/>
      <c r="AZ24" s="579"/>
      <c r="BA24" s="579"/>
      <c r="BB24" s="579"/>
      <c r="BC24" s="579"/>
      <c r="BD24" s="579"/>
      <c r="BE24" s="579"/>
      <c r="BF24" s="580"/>
      <c r="BG24" s="563" t="s">
        <v>199</v>
      </c>
      <c r="BH24" s="342"/>
      <c r="BI24" s="342"/>
      <c r="BJ24" s="342"/>
      <c r="BK24" s="342"/>
      <c r="BL24" s="342"/>
      <c r="BM24" s="342"/>
      <c r="BN24" s="564"/>
      <c r="BO24" s="565" t="s">
        <v>199</v>
      </c>
      <c r="BP24" s="565"/>
      <c r="BQ24" s="565"/>
      <c r="BR24" s="565"/>
      <c r="BS24" s="566" t="s">
        <v>199</v>
      </c>
      <c r="BT24" s="566"/>
      <c r="BU24" s="566"/>
      <c r="BV24" s="566"/>
      <c r="BW24" s="566"/>
      <c r="BX24" s="566"/>
      <c r="BY24" s="566"/>
      <c r="BZ24" s="566"/>
      <c r="CA24" s="566"/>
      <c r="CB24" s="567"/>
      <c r="CD24" s="552" t="s">
        <v>387</v>
      </c>
      <c r="CE24" s="553"/>
      <c r="CF24" s="553"/>
      <c r="CG24" s="553"/>
      <c r="CH24" s="553"/>
      <c r="CI24" s="553"/>
      <c r="CJ24" s="553"/>
      <c r="CK24" s="553"/>
      <c r="CL24" s="553"/>
      <c r="CM24" s="553"/>
      <c r="CN24" s="553"/>
      <c r="CO24" s="553"/>
      <c r="CP24" s="553"/>
      <c r="CQ24" s="554"/>
      <c r="CR24" s="555">
        <v>19351057</v>
      </c>
      <c r="CS24" s="556"/>
      <c r="CT24" s="556"/>
      <c r="CU24" s="556"/>
      <c r="CV24" s="556"/>
      <c r="CW24" s="556"/>
      <c r="CX24" s="556"/>
      <c r="CY24" s="557"/>
      <c r="CZ24" s="560">
        <v>53</v>
      </c>
      <c r="DA24" s="561"/>
      <c r="DB24" s="561"/>
      <c r="DC24" s="572"/>
      <c r="DD24" s="593">
        <v>10564902</v>
      </c>
      <c r="DE24" s="556"/>
      <c r="DF24" s="556"/>
      <c r="DG24" s="556"/>
      <c r="DH24" s="556"/>
      <c r="DI24" s="556"/>
      <c r="DJ24" s="556"/>
      <c r="DK24" s="557"/>
      <c r="DL24" s="593">
        <v>9433017</v>
      </c>
      <c r="DM24" s="556"/>
      <c r="DN24" s="556"/>
      <c r="DO24" s="556"/>
      <c r="DP24" s="556"/>
      <c r="DQ24" s="556"/>
      <c r="DR24" s="556"/>
      <c r="DS24" s="556"/>
      <c r="DT24" s="556"/>
      <c r="DU24" s="556"/>
      <c r="DV24" s="557"/>
      <c r="DW24" s="560">
        <v>50.1</v>
      </c>
      <c r="DX24" s="561"/>
      <c r="DY24" s="561"/>
      <c r="DZ24" s="561"/>
      <c r="EA24" s="561"/>
      <c r="EB24" s="561"/>
      <c r="EC24" s="562"/>
    </row>
    <row r="25" spans="2:133" ht="11.25" customHeight="1" x14ac:dyDescent="0.2">
      <c r="B25" s="568" t="s">
        <v>85</v>
      </c>
      <c r="C25" s="457"/>
      <c r="D25" s="457"/>
      <c r="E25" s="457"/>
      <c r="F25" s="457"/>
      <c r="G25" s="457"/>
      <c r="H25" s="457"/>
      <c r="I25" s="457"/>
      <c r="J25" s="457"/>
      <c r="K25" s="457"/>
      <c r="L25" s="457"/>
      <c r="M25" s="457"/>
      <c r="N25" s="457"/>
      <c r="O25" s="457"/>
      <c r="P25" s="457"/>
      <c r="Q25" s="569"/>
      <c r="R25" s="563">
        <v>20005087</v>
      </c>
      <c r="S25" s="342"/>
      <c r="T25" s="342"/>
      <c r="U25" s="342"/>
      <c r="V25" s="342"/>
      <c r="W25" s="342"/>
      <c r="X25" s="342"/>
      <c r="Y25" s="564"/>
      <c r="Z25" s="565">
        <v>53.5</v>
      </c>
      <c r="AA25" s="565"/>
      <c r="AB25" s="565"/>
      <c r="AC25" s="565"/>
      <c r="AD25" s="566">
        <v>18595528</v>
      </c>
      <c r="AE25" s="566"/>
      <c r="AF25" s="566"/>
      <c r="AG25" s="566"/>
      <c r="AH25" s="566"/>
      <c r="AI25" s="566"/>
      <c r="AJ25" s="566"/>
      <c r="AK25" s="566"/>
      <c r="AL25" s="570">
        <v>99.2</v>
      </c>
      <c r="AM25" s="348"/>
      <c r="AN25" s="348"/>
      <c r="AO25" s="571"/>
      <c r="AP25" s="568" t="s">
        <v>277</v>
      </c>
      <c r="AQ25" s="579"/>
      <c r="AR25" s="579"/>
      <c r="AS25" s="579"/>
      <c r="AT25" s="579"/>
      <c r="AU25" s="579"/>
      <c r="AV25" s="579"/>
      <c r="AW25" s="579"/>
      <c r="AX25" s="579"/>
      <c r="AY25" s="579"/>
      <c r="AZ25" s="579"/>
      <c r="BA25" s="579"/>
      <c r="BB25" s="579"/>
      <c r="BC25" s="579"/>
      <c r="BD25" s="579"/>
      <c r="BE25" s="579"/>
      <c r="BF25" s="580"/>
      <c r="BG25" s="563" t="s">
        <v>199</v>
      </c>
      <c r="BH25" s="342"/>
      <c r="BI25" s="342"/>
      <c r="BJ25" s="342"/>
      <c r="BK25" s="342"/>
      <c r="BL25" s="342"/>
      <c r="BM25" s="342"/>
      <c r="BN25" s="564"/>
      <c r="BO25" s="565" t="s">
        <v>199</v>
      </c>
      <c r="BP25" s="565"/>
      <c r="BQ25" s="565"/>
      <c r="BR25" s="565"/>
      <c r="BS25" s="566" t="s">
        <v>199</v>
      </c>
      <c r="BT25" s="566"/>
      <c r="BU25" s="566"/>
      <c r="BV25" s="566"/>
      <c r="BW25" s="566"/>
      <c r="BX25" s="566"/>
      <c r="BY25" s="566"/>
      <c r="BZ25" s="566"/>
      <c r="CA25" s="566"/>
      <c r="CB25" s="567"/>
      <c r="CD25" s="568" t="s">
        <v>198</v>
      </c>
      <c r="CE25" s="457"/>
      <c r="CF25" s="457"/>
      <c r="CG25" s="457"/>
      <c r="CH25" s="457"/>
      <c r="CI25" s="457"/>
      <c r="CJ25" s="457"/>
      <c r="CK25" s="457"/>
      <c r="CL25" s="457"/>
      <c r="CM25" s="457"/>
      <c r="CN25" s="457"/>
      <c r="CO25" s="457"/>
      <c r="CP25" s="457"/>
      <c r="CQ25" s="569"/>
      <c r="CR25" s="563">
        <v>5339093</v>
      </c>
      <c r="CS25" s="594"/>
      <c r="CT25" s="594"/>
      <c r="CU25" s="594"/>
      <c r="CV25" s="594"/>
      <c r="CW25" s="594"/>
      <c r="CX25" s="594"/>
      <c r="CY25" s="595"/>
      <c r="CZ25" s="570">
        <v>14.6</v>
      </c>
      <c r="DA25" s="596"/>
      <c r="DB25" s="596"/>
      <c r="DC25" s="597"/>
      <c r="DD25" s="573">
        <v>4693399</v>
      </c>
      <c r="DE25" s="594"/>
      <c r="DF25" s="594"/>
      <c r="DG25" s="594"/>
      <c r="DH25" s="594"/>
      <c r="DI25" s="594"/>
      <c r="DJ25" s="594"/>
      <c r="DK25" s="595"/>
      <c r="DL25" s="573">
        <v>4641699</v>
      </c>
      <c r="DM25" s="594"/>
      <c r="DN25" s="594"/>
      <c r="DO25" s="594"/>
      <c r="DP25" s="594"/>
      <c r="DQ25" s="594"/>
      <c r="DR25" s="594"/>
      <c r="DS25" s="594"/>
      <c r="DT25" s="594"/>
      <c r="DU25" s="594"/>
      <c r="DV25" s="595"/>
      <c r="DW25" s="570">
        <v>24.7</v>
      </c>
      <c r="DX25" s="596"/>
      <c r="DY25" s="596"/>
      <c r="DZ25" s="596"/>
      <c r="EA25" s="596"/>
      <c r="EB25" s="596"/>
      <c r="EC25" s="598"/>
    </row>
    <row r="26" spans="2:133" ht="11.25" customHeight="1" x14ac:dyDescent="0.2">
      <c r="B26" s="568" t="s">
        <v>390</v>
      </c>
      <c r="C26" s="457"/>
      <c r="D26" s="457"/>
      <c r="E26" s="457"/>
      <c r="F26" s="457"/>
      <c r="G26" s="457"/>
      <c r="H26" s="457"/>
      <c r="I26" s="457"/>
      <c r="J26" s="457"/>
      <c r="K26" s="457"/>
      <c r="L26" s="457"/>
      <c r="M26" s="457"/>
      <c r="N26" s="457"/>
      <c r="O26" s="457"/>
      <c r="P26" s="457"/>
      <c r="Q26" s="569"/>
      <c r="R26" s="563">
        <v>9602</v>
      </c>
      <c r="S26" s="342"/>
      <c r="T26" s="342"/>
      <c r="U26" s="342"/>
      <c r="V26" s="342"/>
      <c r="W26" s="342"/>
      <c r="X26" s="342"/>
      <c r="Y26" s="564"/>
      <c r="Z26" s="565">
        <v>0</v>
      </c>
      <c r="AA26" s="565"/>
      <c r="AB26" s="565"/>
      <c r="AC26" s="565"/>
      <c r="AD26" s="566">
        <v>9602</v>
      </c>
      <c r="AE26" s="566"/>
      <c r="AF26" s="566"/>
      <c r="AG26" s="566"/>
      <c r="AH26" s="566"/>
      <c r="AI26" s="566"/>
      <c r="AJ26" s="566"/>
      <c r="AK26" s="566"/>
      <c r="AL26" s="570">
        <v>0.1</v>
      </c>
      <c r="AM26" s="348"/>
      <c r="AN26" s="348"/>
      <c r="AO26" s="571"/>
      <c r="AP26" s="568" t="s">
        <v>393</v>
      </c>
      <c r="AQ26" s="579"/>
      <c r="AR26" s="579"/>
      <c r="AS26" s="579"/>
      <c r="AT26" s="579"/>
      <c r="AU26" s="579"/>
      <c r="AV26" s="579"/>
      <c r="AW26" s="579"/>
      <c r="AX26" s="579"/>
      <c r="AY26" s="579"/>
      <c r="AZ26" s="579"/>
      <c r="BA26" s="579"/>
      <c r="BB26" s="579"/>
      <c r="BC26" s="579"/>
      <c r="BD26" s="579"/>
      <c r="BE26" s="579"/>
      <c r="BF26" s="580"/>
      <c r="BG26" s="563" t="s">
        <v>199</v>
      </c>
      <c r="BH26" s="342"/>
      <c r="BI26" s="342"/>
      <c r="BJ26" s="342"/>
      <c r="BK26" s="342"/>
      <c r="BL26" s="342"/>
      <c r="BM26" s="342"/>
      <c r="BN26" s="564"/>
      <c r="BO26" s="565" t="s">
        <v>199</v>
      </c>
      <c r="BP26" s="565"/>
      <c r="BQ26" s="565"/>
      <c r="BR26" s="565"/>
      <c r="BS26" s="566" t="s">
        <v>199</v>
      </c>
      <c r="BT26" s="566"/>
      <c r="BU26" s="566"/>
      <c r="BV26" s="566"/>
      <c r="BW26" s="566"/>
      <c r="BX26" s="566"/>
      <c r="BY26" s="566"/>
      <c r="BZ26" s="566"/>
      <c r="CA26" s="566"/>
      <c r="CB26" s="567"/>
      <c r="CD26" s="568" t="s">
        <v>124</v>
      </c>
      <c r="CE26" s="457"/>
      <c r="CF26" s="457"/>
      <c r="CG26" s="457"/>
      <c r="CH26" s="457"/>
      <c r="CI26" s="457"/>
      <c r="CJ26" s="457"/>
      <c r="CK26" s="457"/>
      <c r="CL26" s="457"/>
      <c r="CM26" s="457"/>
      <c r="CN26" s="457"/>
      <c r="CO26" s="457"/>
      <c r="CP26" s="457"/>
      <c r="CQ26" s="569"/>
      <c r="CR26" s="563">
        <v>2983936</v>
      </c>
      <c r="CS26" s="342"/>
      <c r="CT26" s="342"/>
      <c r="CU26" s="342"/>
      <c r="CV26" s="342"/>
      <c r="CW26" s="342"/>
      <c r="CX26" s="342"/>
      <c r="CY26" s="564"/>
      <c r="CZ26" s="570">
        <v>8.1999999999999993</v>
      </c>
      <c r="DA26" s="596"/>
      <c r="DB26" s="596"/>
      <c r="DC26" s="597"/>
      <c r="DD26" s="573">
        <v>2710591</v>
      </c>
      <c r="DE26" s="342"/>
      <c r="DF26" s="342"/>
      <c r="DG26" s="342"/>
      <c r="DH26" s="342"/>
      <c r="DI26" s="342"/>
      <c r="DJ26" s="342"/>
      <c r="DK26" s="564"/>
      <c r="DL26" s="573" t="s">
        <v>199</v>
      </c>
      <c r="DM26" s="342"/>
      <c r="DN26" s="342"/>
      <c r="DO26" s="342"/>
      <c r="DP26" s="342"/>
      <c r="DQ26" s="342"/>
      <c r="DR26" s="342"/>
      <c r="DS26" s="342"/>
      <c r="DT26" s="342"/>
      <c r="DU26" s="342"/>
      <c r="DV26" s="564"/>
      <c r="DW26" s="570" t="s">
        <v>199</v>
      </c>
      <c r="DX26" s="596"/>
      <c r="DY26" s="596"/>
      <c r="DZ26" s="596"/>
      <c r="EA26" s="596"/>
      <c r="EB26" s="596"/>
      <c r="EC26" s="598"/>
    </row>
    <row r="27" spans="2:133" ht="11.25" customHeight="1" x14ac:dyDescent="0.2">
      <c r="B27" s="568" t="s">
        <v>155</v>
      </c>
      <c r="C27" s="457"/>
      <c r="D27" s="457"/>
      <c r="E27" s="457"/>
      <c r="F27" s="457"/>
      <c r="G27" s="457"/>
      <c r="H27" s="457"/>
      <c r="I27" s="457"/>
      <c r="J27" s="457"/>
      <c r="K27" s="457"/>
      <c r="L27" s="457"/>
      <c r="M27" s="457"/>
      <c r="N27" s="457"/>
      <c r="O27" s="457"/>
      <c r="P27" s="457"/>
      <c r="Q27" s="569"/>
      <c r="R27" s="563">
        <v>128369</v>
      </c>
      <c r="S27" s="342"/>
      <c r="T27" s="342"/>
      <c r="U27" s="342"/>
      <c r="V27" s="342"/>
      <c r="W27" s="342"/>
      <c r="X27" s="342"/>
      <c r="Y27" s="564"/>
      <c r="Z27" s="565">
        <v>0.3</v>
      </c>
      <c r="AA27" s="565"/>
      <c r="AB27" s="565"/>
      <c r="AC27" s="565"/>
      <c r="AD27" s="566" t="s">
        <v>199</v>
      </c>
      <c r="AE27" s="566"/>
      <c r="AF27" s="566"/>
      <c r="AG27" s="566"/>
      <c r="AH27" s="566"/>
      <c r="AI27" s="566"/>
      <c r="AJ27" s="566"/>
      <c r="AK27" s="566"/>
      <c r="AL27" s="570" t="s">
        <v>199</v>
      </c>
      <c r="AM27" s="348"/>
      <c r="AN27" s="348"/>
      <c r="AO27" s="571"/>
      <c r="AP27" s="568" t="s">
        <v>394</v>
      </c>
      <c r="AQ27" s="457"/>
      <c r="AR27" s="457"/>
      <c r="AS27" s="457"/>
      <c r="AT27" s="457"/>
      <c r="AU27" s="457"/>
      <c r="AV27" s="457"/>
      <c r="AW27" s="457"/>
      <c r="AX27" s="457"/>
      <c r="AY27" s="457"/>
      <c r="AZ27" s="457"/>
      <c r="BA27" s="457"/>
      <c r="BB27" s="457"/>
      <c r="BC27" s="457"/>
      <c r="BD27" s="457"/>
      <c r="BE27" s="457"/>
      <c r="BF27" s="569"/>
      <c r="BG27" s="563">
        <v>11382799</v>
      </c>
      <c r="BH27" s="342"/>
      <c r="BI27" s="342"/>
      <c r="BJ27" s="342"/>
      <c r="BK27" s="342"/>
      <c r="BL27" s="342"/>
      <c r="BM27" s="342"/>
      <c r="BN27" s="564"/>
      <c r="BO27" s="565">
        <v>100</v>
      </c>
      <c r="BP27" s="565"/>
      <c r="BQ27" s="565"/>
      <c r="BR27" s="565"/>
      <c r="BS27" s="566">
        <v>36939</v>
      </c>
      <c r="BT27" s="566"/>
      <c r="BU27" s="566"/>
      <c r="BV27" s="566"/>
      <c r="BW27" s="566"/>
      <c r="BX27" s="566"/>
      <c r="BY27" s="566"/>
      <c r="BZ27" s="566"/>
      <c r="CA27" s="566"/>
      <c r="CB27" s="567"/>
      <c r="CD27" s="568" t="s">
        <v>220</v>
      </c>
      <c r="CE27" s="457"/>
      <c r="CF27" s="457"/>
      <c r="CG27" s="457"/>
      <c r="CH27" s="457"/>
      <c r="CI27" s="457"/>
      <c r="CJ27" s="457"/>
      <c r="CK27" s="457"/>
      <c r="CL27" s="457"/>
      <c r="CM27" s="457"/>
      <c r="CN27" s="457"/>
      <c r="CO27" s="457"/>
      <c r="CP27" s="457"/>
      <c r="CQ27" s="569"/>
      <c r="CR27" s="563">
        <v>11676683</v>
      </c>
      <c r="CS27" s="594"/>
      <c r="CT27" s="594"/>
      <c r="CU27" s="594"/>
      <c r="CV27" s="594"/>
      <c r="CW27" s="594"/>
      <c r="CX27" s="594"/>
      <c r="CY27" s="595"/>
      <c r="CZ27" s="570">
        <v>32</v>
      </c>
      <c r="DA27" s="596"/>
      <c r="DB27" s="596"/>
      <c r="DC27" s="597"/>
      <c r="DD27" s="573">
        <v>3665458</v>
      </c>
      <c r="DE27" s="594"/>
      <c r="DF27" s="594"/>
      <c r="DG27" s="594"/>
      <c r="DH27" s="594"/>
      <c r="DI27" s="594"/>
      <c r="DJ27" s="594"/>
      <c r="DK27" s="595"/>
      <c r="DL27" s="573">
        <v>2655341</v>
      </c>
      <c r="DM27" s="594"/>
      <c r="DN27" s="594"/>
      <c r="DO27" s="594"/>
      <c r="DP27" s="594"/>
      <c r="DQ27" s="594"/>
      <c r="DR27" s="594"/>
      <c r="DS27" s="594"/>
      <c r="DT27" s="594"/>
      <c r="DU27" s="594"/>
      <c r="DV27" s="595"/>
      <c r="DW27" s="570">
        <v>14.1</v>
      </c>
      <c r="DX27" s="596"/>
      <c r="DY27" s="596"/>
      <c r="DZ27" s="596"/>
      <c r="EA27" s="596"/>
      <c r="EB27" s="596"/>
      <c r="EC27" s="598"/>
    </row>
    <row r="28" spans="2:133" ht="11.25" customHeight="1" x14ac:dyDescent="0.2">
      <c r="B28" s="568" t="s">
        <v>317</v>
      </c>
      <c r="C28" s="457"/>
      <c r="D28" s="457"/>
      <c r="E28" s="457"/>
      <c r="F28" s="457"/>
      <c r="G28" s="457"/>
      <c r="H28" s="457"/>
      <c r="I28" s="457"/>
      <c r="J28" s="457"/>
      <c r="K28" s="457"/>
      <c r="L28" s="457"/>
      <c r="M28" s="457"/>
      <c r="N28" s="457"/>
      <c r="O28" s="457"/>
      <c r="P28" s="457"/>
      <c r="Q28" s="569"/>
      <c r="R28" s="563">
        <v>155948</v>
      </c>
      <c r="S28" s="342"/>
      <c r="T28" s="342"/>
      <c r="U28" s="342"/>
      <c r="V28" s="342"/>
      <c r="W28" s="342"/>
      <c r="X28" s="342"/>
      <c r="Y28" s="564"/>
      <c r="Z28" s="565">
        <v>0.4</v>
      </c>
      <c r="AA28" s="565"/>
      <c r="AB28" s="565"/>
      <c r="AC28" s="565"/>
      <c r="AD28" s="566">
        <v>63179</v>
      </c>
      <c r="AE28" s="566"/>
      <c r="AF28" s="566"/>
      <c r="AG28" s="566"/>
      <c r="AH28" s="566"/>
      <c r="AI28" s="566"/>
      <c r="AJ28" s="566"/>
      <c r="AK28" s="566"/>
      <c r="AL28" s="570">
        <v>0.3</v>
      </c>
      <c r="AM28" s="348"/>
      <c r="AN28" s="348"/>
      <c r="AO28" s="571"/>
      <c r="AP28" s="568"/>
      <c r="AQ28" s="457"/>
      <c r="AR28" s="457"/>
      <c r="AS28" s="457"/>
      <c r="AT28" s="457"/>
      <c r="AU28" s="457"/>
      <c r="AV28" s="457"/>
      <c r="AW28" s="457"/>
      <c r="AX28" s="457"/>
      <c r="AY28" s="457"/>
      <c r="AZ28" s="457"/>
      <c r="BA28" s="457"/>
      <c r="BB28" s="457"/>
      <c r="BC28" s="457"/>
      <c r="BD28" s="457"/>
      <c r="BE28" s="457"/>
      <c r="BF28" s="569"/>
      <c r="BG28" s="563"/>
      <c r="BH28" s="342"/>
      <c r="BI28" s="342"/>
      <c r="BJ28" s="342"/>
      <c r="BK28" s="342"/>
      <c r="BL28" s="342"/>
      <c r="BM28" s="342"/>
      <c r="BN28" s="564"/>
      <c r="BO28" s="565"/>
      <c r="BP28" s="565"/>
      <c r="BQ28" s="565"/>
      <c r="BR28" s="565"/>
      <c r="BS28" s="573"/>
      <c r="BT28" s="342"/>
      <c r="BU28" s="342"/>
      <c r="BV28" s="342"/>
      <c r="BW28" s="342"/>
      <c r="BX28" s="342"/>
      <c r="BY28" s="342"/>
      <c r="BZ28" s="342"/>
      <c r="CA28" s="342"/>
      <c r="CB28" s="574"/>
      <c r="CD28" s="568" t="s">
        <v>388</v>
      </c>
      <c r="CE28" s="457"/>
      <c r="CF28" s="457"/>
      <c r="CG28" s="457"/>
      <c r="CH28" s="457"/>
      <c r="CI28" s="457"/>
      <c r="CJ28" s="457"/>
      <c r="CK28" s="457"/>
      <c r="CL28" s="457"/>
      <c r="CM28" s="457"/>
      <c r="CN28" s="457"/>
      <c r="CO28" s="457"/>
      <c r="CP28" s="457"/>
      <c r="CQ28" s="569"/>
      <c r="CR28" s="563">
        <v>2335281</v>
      </c>
      <c r="CS28" s="342"/>
      <c r="CT28" s="342"/>
      <c r="CU28" s="342"/>
      <c r="CV28" s="342"/>
      <c r="CW28" s="342"/>
      <c r="CX28" s="342"/>
      <c r="CY28" s="564"/>
      <c r="CZ28" s="570">
        <v>6.4</v>
      </c>
      <c r="DA28" s="596"/>
      <c r="DB28" s="596"/>
      <c r="DC28" s="597"/>
      <c r="DD28" s="573">
        <v>2206045</v>
      </c>
      <c r="DE28" s="342"/>
      <c r="DF28" s="342"/>
      <c r="DG28" s="342"/>
      <c r="DH28" s="342"/>
      <c r="DI28" s="342"/>
      <c r="DJ28" s="342"/>
      <c r="DK28" s="564"/>
      <c r="DL28" s="573">
        <v>2135977</v>
      </c>
      <c r="DM28" s="342"/>
      <c r="DN28" s="342"/>
      <c r="DO28" s="342"/>
      <c r="DP28" s="342"/>
      <c r="DQ28" s="342"/>
      <c r="DR28" s="342"/>
      <c r="DS28" s="342"/>
      <c r="DT28" s="342"/>
      <c r="DU28" s="342"/>
      <c r="DV28" s="564"/>
      <c r="DW28" s="570">
        <v>11.3</v>
      </c>
      <c r="DX28" s="596"/>
      <c r="DY28" s="596"/>
      <c r="DZ28" s="596"/>
      <c r="EA28" s="596"/>
      <c r="EB28" s="596"/>
      <c r="EC28" s="598"/>
    </row>
    <row r="29" spans="2:133" ht="11.25" customHeight="1" x14ac:dyDescent="0.2">
      <c r="B29" s="568" t="s">
        <v>18</v>
      </c>
      <c r="C29" s="457"/>
      <c r="D29" s="457"/>
      <c r="E29" s="457"/>
      <c r="F29" s="457"/>
      <c r="G29" s="457"/>
      <c r="H29" s="457"/>
      <c r="I29" s="457"/>
      <c r="J29" s="457"/>
      <c r="K29" s="457"/>
      <c r="L29" s="457"/>
      <c r="M29" s="457"/>
      <c r="N29" s="457"/>
      <c r="O29" s="457"/>
      <c r="P29" s="457"/>
      <c r="Q29" s="569"/>
      <c r="R29" s="563">
        <v>270103</v>
      </c>
      <c r="S29" s="342"/>
      <c r="T29" s="342"/>
      <c r="U29" s="342"/>
      <c r="V29" s="342"/>
      <c r="W29" s="342"/>
      <c r="X29" s="342"/>
      <c r="Y29" s="564"/>
      <c r="Z29" s="565">
        <v>0.7</v>
      </c>
      <c r="AA29" s="565"/>
      <c r="AB29" s="565"/>
      <c r="AC29" s="565"/>
      <c r="AD29" s="566" t="s">
        <v>199</v>
      </c>
      <c r="AE29" s="566"/>
      <c r="AF29" s="566"/>
      <c r="AG29" s="566"/>
      <c r="AH29" s="566"/>
      <c r="AI29" s="566"/>
      <c r="AJ29" s="566"/>
      <c r="AK29" s="566"/>
      <c r="AL29" s="570" t="s">
        <v>199</v>
      </c>
      <c r="AM29" s="348"/>
      <c r="AN29" s="348"/>
      <c r="AO29" s="571"/>
      <c r="AP29" s="581"/>
      <c r="AQ29" s="582"/>
      <c r="AR29" s="582"/>
      <c r="AS29" s="582"/>
      <c r="AT29" s="582"/>
      <c r="AU29" s="582"/>
      <c r="AV29" s="582"/>
      <c r="AW29" s="582"/>
      <c r="AX29" s="582"/>
      <c r="AY29" s="582"/>
      <c r="AZ29" s="582"/>
      <c r="BA29" s="582"/>
      <c r="BB29" s="582"/>
      <c r="BC29" s="582"/>
      <c r="BD29" s="582"/>
      <c r="BE29" s="582"/>
      <c r="BF29" s="583"/>
      <c r="BG29" s="563"/>
      <c r="BH29" s="342"/>
      <c r="BI29" s="342"/>
      <c r="BJ29" s="342"/>
      <c r="BK29" s="342"/>
      <c r="BL29" s="342"/>
      <c r="BM29" s="342"/>
      <c r="BN29" s="564"/>
      <c r="BO29" s="565"/>
      <c r="BP29" s="565"/>
      <c r="BQ29" s="565"/>
      <c r="BR29" s="565"/>
      <c r="BS29" s="566"/>
      <c r="BT29" s="566"/>
      <c r="BU29" s="566"/>
      <c r="BV29" s="566"/>
      <c r="BW29" s="566"/>
      <c r="BX29" s="566"/>
      <c r="BY29" s="566"/>
      <c r="BZ29" s="566"/>
      <c r="CA29" s="566"/>
      <c r="CB29" s="567"/>
      <c r="CD29" s="543" t="s">
        <v>175</v>
      </c>
      <c r="CE29" s="536"/>
      <c r="CF29" s="568" t="s">
        <v>21</v>
      </c>
      <c r="CG29" s="457"/>
      <c r="CH29" s="457"/>
      <c r="CI29" s="457"/>
      <c r="CJ29" s="457"/>
      <c r="CK29" s="457"/>
      <c r="CL29" s="457"/>
      <c r="CM29" s="457"/>
      <c r="CN29" s="457"/>
      <c r="CO29" s="457"/>
      <c r="CP29" s="457"/>
      <c r="CQ29" s="569"/>
      <c r="CR29" s="563">
        <v>2335281</v>
      </c>
      <c r="CS29" s="594"/>
      <c r="CT29" s="594"/>
      <c r="CU29" s="594"/>
      <c r="CV29" s="594"/>
      <c r="CW29" s="594"/>
      <c r="CX29" s="594"/>
      <c r="CY29" s="595"/>
      <c r="CZ29" s="570">
        <v>6.4</v>
      </c>
      <c r="DA29" s="596"/>
      <c r="DB29" s="596"/>
      <c r="DC29" s="597"/>
      <c r="DD29" s="573">
        <v>2206045</v>
      </c>
      <c r="DE29" s="594"/>
      <c r="DF29" s="594"/>
      <c r="DG29" s="594"/>
      <c r="DH29" s="594"/>
      <c r="DI29" s="594"/>
      <c r="DJ29" s="594"/>
      <c r="DK29" s="595"/>
      <c r="DL29" s="573">
        <v>2135977</v>
      </c>
      <c r="DM29" s="594"/>
      <c r="DN29" s="594"/>
      <c r="DO29" s="594"/>
      <c r="DP29" s="594"/>
      <c r="DQ29" s="594"/>
      <c r="DR29" s="594"/>
      <c r="DS29" s="594"/>
      <c r="DT29" s="594"/>
      <c r="DU29" s="594"/>
      <c r="DV29" s="595"/>
      <c r="DW29" s="570">
        <v>11.3</v>
      </c>
      <c r="DX29" s="596"/>
      <c r="DY29" s="596"/>
      <c r="DZ29" s="596"/>
      <c r="EA29" s="596"/>
      <c r="EB29" s="596"/>
      <c r="EC29" s="598"/>
    </row>
    <row r="30" spans="2:133" ht="11.25" customHeight="1" x14ac:dyDescent="0.2">
      <c r="B30" s="568" t="s">
        <v>346</v>
      </c>
      <c r="C30" s="457"/>
      <c r="D30" s="457"/>
      <c r="E30" s="457"/>
      <c r="F30" s="457"/>
      <c r="G30" s="457"/>
      <c r="H30" s="457"/>
      <c r="I30" s="457"/>
      <c r="J30" s="457"/>
      <c r="K30" s="457"/>
      <c r="L30" s="457"/>
      <c r="M30" s="457"/>
      <c r="N30" s="457"/>
      <c r="O30" s="457"/>
      <c r="P30" s="457"/>
      <c r="Q30" s="569"/>
      <c r="R30" s="563">
        <v>6655142</v>
      </c>
      <c r="S30" s="342"/>
      <c r="T30" s="342"/>
      <c r="U30" s="342"/>
      <c r="V30" s="342"/>
      <c r="W30" s="342"/>
      <c r="X30" s="342"/>
      <c r="Y30" s="564"/>
      <c r="Z30" s="565">
        <v>17.8</v>
      </c>
      <c r="AA30" s="565"/>
      <c r="AB30" s="565"/>
      <c r="AC30" s="565"/>
      <c r="AD30" s="566" t="s">
        <v>199</v>
      </c>
      <c r="AE30" s="566"/>
      <c r="AF30" s="566"/>
      <c r="AG30" s="566"/>
      <c r="AH30" s="566"/>
      <c r="AI30" s="566"/>
      <c r="AJ30" s="566"/>
      <c r="AK30" s="566"/>
      <c r="AL30" s="570" t="s">
        <v>199</v>
      </c>
      <c r="AM30" s="348"/>
      <c r="AN30" s="348"/>
      <c r="AO30" s="571"/>
      <c r="AP30" s="336" t="s">
        <v>319</v>
      </c>
      <c r="AQ30" s="337"/>
      <c r="AR30" s="337"/>
      <c r="AS30" s="337"/>
      <c r="AT30" s="337"/>
      <c r="AU30" s="337"/>
      <c r="AV30" s="337"/>
      <c r="AW30" s="337"/>
      <c r="AX30" s="337"/>
      <c r="AY30" s="337"/>
      <c r="AZ30" s="337"/>
      <c r="BA30" s="337"/>
      <c r="BB30" s="337"/>
      <c r="BC30" s="337"/>
      <c r="BD30" s="337"/>
      <c r="BE30" s="337"/>
      <c r="BF30" s="379"/>
      <c r="BG30" s="336" t="s">
        <v>188</v>
      </c>
      <c r="BH30" s="599"/>
      <c r="BI30" s="599"/>
      <c r="BJ30" s="599"/>
      <c r="BK30" s="599"/>
      <c r="BL30" s="599"/>
      <c r="BM30" s="599"/>
      <c r="BN30" s="599"/>
      <c r="BO30" s="599"/>
      <c r="BP30" s="599"/>
      <c r="BQ30" s="600"/>
      <c r="BR30" s="336" t="s">
        <v>396</v>
      </c>
      <c r="BS30" s="599"/>
      <c r="BT30" s="599"/>
      <c r="BU30" s="599"/>
      <c r="BV30" s="599"/>
      <c r="BW30" s="599"/>
      <c r="BX30" s="599"/>
      <c r="BY30" s="599"/>
      <c r="BZ30" s="599"/>
      <c r="CA30" s="599"/>
      <c r="CB30" s="600"/>
      <c r="CD30" s="544"/>
      <c r="CE30" s="539"/>
      <c r="CF30" s="568" t="s">
        <v>398</v>
      </c>
      <c r="CG30" s="457"/>
      <c r="CH30" s="457"/>
      <c r="CI30" s="457"/>
      <c r="CJ30" s="457"/>
      <c r="CK30" s="457"/>
      <c r="CL30" s="457"/>
      <c r="CM30" s="457"/>
      <c r="CN30" s="457"/>
      <c r="CO30" s="457"/>
      <c r="CP30" s="457"/>
      <c r="CQ30" s="569"/>
      <c r="CR30" s="563">
        <v>2246539</v>
      </c>
      <c r="CS30" s="342"/>
      <c r="CT30" s="342"/>
      <c r="CU30" s="342"/>
      <c r="CV30" s="342"/>
      <c r="CW30" s="342"/>
      <c r="CX30" s="342"/>
      <c r="CY30" s="564"/>
      <c r="CZ30" s="570">
        <v>6.1</v>
      </c>
      <c r="DA30" s="596"/>
      <c r="DB30" s="596"/>
      <c r="DC30" s="597"/>
      <c r="DD30" s="573">
        <v>2117444</v>
      </c>
      <c r="DE30" s="342"/>
      <c r="DF30" s="342"/>
      <c r="DG30" s="342"/>
      <c r="DH30" s="342"/>
      <c r="DI30" s="342"/>
      <c r="DJ30" s="342"/>
      <c r="DK30" s="564"/>
      <c r="DL30" s="573">
        <v>2047376</v>
      </c>
      <c r="DM30" s="342"/>
      <c r="DN30" s="342"/>
      <c r="DO30" s="342"/>
      <c r="DP30" s="342"/>
      <c r="DQ30" s="342"/>
      <c r="DR30" s="342"/>
      <c r="DS30" s="342"/>
      <c r="DT30" s="342"/>
      <c r="DU30" s="342"/>
      <c r="DV30" s="564"/>
      <c r="DW30" s="570">
        <v>10.9</v>
      </c>
      <c r="DX30" s="596"/>
      <c r="DY30" s="596"/>
      <c r="DZ30" s="596"/>
      <c r="EA30" s="596"/>
      <c r="EB30" s="596"/>
      <c r="EC30" s="598"/>
    </row>
    <row r="31" spans="2:133" ht="11.25" customHeight="1" x14ac:dyDescent="0.2">
      <c r="B31" s="576" t="s">
        <v>52</v>
      </c>
      <c r="C31" s="577"/>
      <c r="D31" s="577"/>
      <c r="E31" s="577"/>
      <c r="F31" s="577"/>
      <c r="G31" s="577"/>
      <c r="H31" s="577"/>
      <c r="I31" s="577"/>
      <c r="J31" s="577"/>
      <c r="K31" s="577"/>
      <c r="L31" s="577"/>
      <c r="M31" s="577"/>
      <c r="N31" s="577"/>
      <c r="O31" s="577"/>
      <c r="P31" s="577"/>
      <c r="Q31" s="578"/>
      <c r="R31" s="563" t="s">
        <v>199</v>
      </c>
      <c r="S31" s="342"/>
      <c r="T31" s="342"/>
      <c r="U31" s="342"/>
      <c r="V31" s="342"/>
      <c r="W31" s="342"/>
      <c r="X31" s="342"/>
      <c r="Y31" s="564"/>
      <c r="Z31" s="565" t="s">
        <v>199</v>
      </c>
      <c r="AA31" s="565"/>
      <c r="AB31" s="565"/>
      <c r="AC31" s="565"/>
      <c r="AD31" s="566" t="s">
        <v>199</v>
      </c>
      <c r="AE31" s="566"/>
      <c r="AF31" s="566"/>
      <c r="AG31" s="566"/>
      <c r="AH31" s="566"/>
      <c r="AI31" s="566"/>
      <c r="AJ31" s="566"/>
      <c r="AK31" s="566"/>
      <c r="AL31" s="570" t="s">
        <v>199</v>
      </c>
      <c r="AM31" s="348"/>
      <c r="AN31" s="348"/>
      <c r="AO31" s="571"/>
      <c r="AP31" s="517" t="s">
        <v>4</v>
      </c>
      <c r="AQ31" s="518"/>
      <c r="AR31" s="518"/>
      <c r="AS31" s="518"/>
      <c r="AT31" s="646" t="s">
        <v>399</v>
      </c>
      <c r="AU31" s="42"/>
      <c r="AV31" s="42"/>
      <c r="AW31" s="42"/>
      <c r="AX31" s="552" t="s">
        <v>278</v>
      </c>
      <c r="AY31" s="553"/>
      <c r="AZ31" s="553"/>
      <c r="BA31" s="553"/>
      <c r="BB31" s="553"/>
      <c r="BC31" s="553"/>
      <c r="BD31" s="553"/>
      <c r="BE31" s="553"/>
      <c r="BF31" s="554"/>
      <c r="BG31" s="601">
        <v>99.5</v>
      </c>
      <c r="BH31" s="602"/>
      <c r="BI31" s="602"/>
      <c r="BJ31" s="602"/>
      <c r="BK31" s="602"/>
      <c r="BL31" s="602"/>
      <c r="BM31" s="561">
        <v>98.8</v>
      </c>
      <c r="BN31" s="602"/>
      <c r="BO31" s="602"/>
      <c r="BP31" s="602"/>
      <c r="BQ31" s="603"/>
      <c r="BR31" s="601">
        <v>99.4</v>
      </c>
      <c r="BS31" s="602"/>
      <c r="BT31" s="602"/>
      <c r="BU31" s="602"/>
      <c r="BV31" s="602"/>
      <c r="BW31" s="602"/>
      <c r="BX31" s="561">
        <v>98.6</v>
      </c>
      <c r="BY31" s="602"/>
      <c r="BZ31" s="602"/>
      <c r="CA31" s="602"/>
      <c r="CB31" s="603"/>
      <c r="CD31" s="544"/>
      <c r="CE31" s="539"/>
      <c r="CF31" s="568" t="s">
        <v>318</v>
      </c>
      <c r="CG31" s="457"/>
      <c r="CH31" s="457"/>
      <c r="CI31" s="457"/>
      <c r="CJ31" s="457"/>
      <c r="CK31" s="457"/>
      <c r="CL31" s="457"/>
      <c r="CM31" s="457"/>
      <c r="CN31" s="457"/>
      <c r="CO31" s="457"/>
      <c r="CP31" s="457"/>
      <c r="CQ31" s="569"/>
      <c r="CR31" s="563">
        <v>88742</v>
      </c>
      <c r="CS31" s="594"/>
      <c r="CT31" s="594"/>
      <c r="CU31" s="594"/>
      <c r="CV31" s="594"/>
      <c r="CW31" s="594"/>
      <c r="CX31" s="594"/>
      <c r="CY31" s="595"/>
      <c r="CZ31" s="570">
        <v>0.2</v>
      </c>
      <c r="DA31" s="596"/>
      <c r="DB31" s="596"/>
      <c r="DC31" s="597"/>
      <c r="DD31" s="573">
        <v>88601</v>
      </c>
      <c r="DE31" s="594"/>
      <c r="DF31" s="594"/>
      <c r="DG31" s="594"/>
      <c r="DH31" s="594"/>
      <c r="DI31" s="594"/>
      <c r="DJ31" s="594"/>
      <c r="DK31" s="595"/>
      <c r="DL31" s="573">
        <v>88601</v>
      </c>
      <c r="DM31" s="594"/>
      <c r="DN31" s="594"/>
      <c r="DO31" s="594"/>
      <c r="DP31" s="594"/>
      <c r="DQ31" s="594"/>
      <c r="DR31" s="594"/>
      <c r="DS31" s="594"/>
      <c r="DT31" s="594"/>
      <c r="DU31" s="594"/>
      <c r="DV31" s="595"/>
      <c r="DW31" s="570">
        <v>0.5</v>
      </c>
      <c r="DX31" s="596"/>
      <c r="DY31" s="596"/>
      <c r="DZ31" s="596"/>
      <c r="EA31" s="596"/>
      <c r="EB31" s="596"/>
      <c r="EC31" s="598"/>
    </row>
    <row r="32" spans="2:133" ht="11.25" customHeight="1" x14ac:dyDescent="0.2">
      <c r="B32" s="568" t="s">
        <v>400</v>
      </c>
      <c r="C32" s="457"/>
      <c r="D32" s="457"/>
      <c r="E32" s="457"/>
      <c r="F32" s="457"/>
      <c r="G32" s="457"/>
      <c r="H32" s="457"/>
      <c r="I32" s="457"/>
      <c r="J32" s="457"/>
      <c r="K32" s="457"/>
      <c r="L32" s="457"/>
      <c r="M32" s="457"/>
      <c r="N32" s="457"/>
      <c r="O32" s="457"/>
      <c r="P32" s="457"/>
      <c r="Q32" s="569"/>
      <c r="R32" s="563">
        <v>6639237</v>
      </c>
      <c r="S32" s="342"/>
      <c r="T32" s="342"/>
      <c r="U32" s="342"/>
      <c r="V32" s="342"/>
      <c r="W32" s="342"/>
      <c r="X32" s="342"/>
      <c r="Y32" s="564"/>
      <c r="Z32" s="565">
        <v>17.8</v>
      </c>
      <c r="AA32" s="565"/>
      <c r="AB32" s="565"/>
      <c r="AC32" s="565"/>
      <c r="AD32" s="566" t="s">
        <v>199</v>
      </c>
      <c r="AE32" s="566"/>
      <c r="AF32" s="566"/>
      <c r="AG32" s="566"/>
      <c r="AH32" s="566"/>
      <c r="AI32" s="566"/>
      <c r="AJ32" s="566"/>
      <c r="AK32" s="566"/>
      <c r="AL32" s="570" t="s">
        <v>199</v>
      </c>
      <c r="AM32" s="348"/>
      <c r="AN32" s="348"/>
      <c r="AO32" s="571"/>
      <c r="AP32" s="645"/>
      <c r="AQ32" s="504"/>
      <c r="AR32" s="504"/>
      <c r="AS32" s="504"/>
      <c r="AT32" s="647"/>
      <c r="AU32" s="1" t="s">
        <v>250</v>
      </c>
      <c r="AX32" s="568" t="s">
        <v>378</v>
      </c>
      <c r="AY32" s="457"/>
      <c r="AZ32" s="457"/>
      <c r="BA32" s="457"/>
      <c r="BB32" s="457"/>
      <c r="BC32" s="457"/>
      <c r="BD32" s="457"/>
      <c r="BE32" s="457"/>
      <c r="BF32" s="569"/>
      <c r="BG32" s="604">
        <v>99.2</v>
      </c>
      <c r="BH32" s="594"/>
      <c r="BI32" s="594"/>
      <c r="BJ32" s="594"/>
      <c r="BK32" s="594"/>
      <c r="BL32" s="594"/>
      <c r="BM32" s="348">
        <v>98.1</v>
      </c>
      <c r="BN32" s="594"/>
      <c r="BO32" s="594"/>
      <c r="BP32" s="594"/>
      <c r="BQ32" s="605"/>
      <c r="BR32" s="604">
        <v>99.1</v>
      </c>
      <c r="BS32" s="594"/>
      <c r="BT32" s="594"/>
      <c r="BU32" s="594"/>
      <c r="BV32" s="594"/>
      <c r="BW32" s="594"/>
      <c r="BX32" s="348">
        <v>97.9</v>
      </c>
      <c r="BY32" s="594"/>
      <c r="BZ32" s="594"/>
      <c r="CA32" s="594"/>
      <c r="CB32" s="605"/>
      <c r="CD32" s="545"/>
      <c r="CE32" s="547"/>
      <c r="CF32" s="568" t="s">
        <v>402</v>
      </c>
      <c r="CG32" s="457"/>
      <c r="CH32" s="457"/>
      <c r="CI32" s="457"/>
      <c r="CJ32" s="457"/>
      <c r="CK32" s="457"/>
      <c r="CL32" s="457"/>
      <c r="CM32" s="457"/>
      <c r="CN32" s="457"/>
      <c r="CO32" s="457"/>
      <c r="CP32" s="457"/>
      <c r="CQ32" s="569"/>
      <c r="CR32" s="563" t="s">
        <v>199</v>
      </c>
      <c r="CS32" s="342"/>
      <c r="CT32" s="342"/>
      <c r="CU32" s="342"/>
      <c r="CV32" s="342"/>
      <c r="CW32" s="342"/>
      <c r="CX32" s="342"/>
      <c r="CY32" s="564"/>
      <c r="CZ32" s="570" t="s">
        <v>199</v>
      </c>
      <c r="DA32" s="596"/>
      <c r="DB32" s="596"/>
      <c r="DC32" s="597"/>
      <c r="DD32" s="573" t="s">
        <v>199</v>
      </c>
      <c r="DE32" s="342"/>
      <c r="DF32" s="342"/>
      <c r="DG32" s="342"/>
      <c r="DH32" s="342"/>
      <c r="DI32" s="342"/>
      <c r="DJ32" s="342"/>
      <c r="DK32" s="564"/>
      <c r="DL32" s="573" t="s">
        <v>199</v>
      </c>
      <c r="DM32" s="342"/>
      <c r="DN32" s="342"/>
      <c r="DO32" s="342"/>
      <c r="DP32" s="342"/>
      <c r="DQ32" s="342"/>
      <c r="DR32" s="342"/>
      <c r="DS32" s="342"/>
      <c r="DT32" s="342"/>
      <c r="DU32" s="342"/>
      <c r="DV32" s="564"/>
      <c r="DW32" s="570" t="s">
        <v>199</v>
      </c>
      <c r="DX32" s="596"/>
      <c r="DY32" s="596"/>
      <c r="DZ32" s="596"/>
      <c r="EA32" s="596"/>
      <c r="EB32" s="596"/>
      <c r="EC32" s="598"/>
    </row>
    <row r="33" spans="2:133" ht="11.25" customHeight="1" x14ac:dyDescent="0.2">
      <c r="B33" s="568" t="s">
        <v>236</v>
      </c>
      <c r="C33" s="457"/>
      <c r="D33" s="457"/>
      <c r="E33" s="457"/>
      <c r="F33" s="457"/>
      <c r="G33" s="457"/>
      <c r="H33" s="457"/>
      <c r="I33" s="457"/>
      <c r="J33" s="457"/>
      <c r="K33" s="457"/>
      <c r="L33" s="457"/>
      <c r="M33" s="457"/>
      <c r="N33" s="457"/>
      <c r="O33" s="457"/>
      <c r="P33" s="457"/>
      <c r="Q33" s="569"/>
      <c r="R33" s="563">
        <v>113815</v>
      </c>
      <c r="S33" s="342"/>
      <c r="T33" s="342"/>
      <c r="U33" s="342"/>
      <c r="V33" s="342"/>
      <c r="W33" s="342"/>
      <c r="X33" s="342"/>
      <c r="Y33" s="564"/>
      <c r="Z33" s="565">
        <v>0.3</v>
      </c>
      <c r="AA33" s="565"/>
      <c r="AB33" s="565"/>
      <c r="AC33" s="565"/>
      <c r="AD33" s="566">
        <v>77402</v>
      </c>
      <c r="AE33" s="566"/>
      <c r="AF33" s="566"/>
      <c r="AG33" s="566"/>
      <c r="AH33" s="566"/>
      <c r="AI33" s="566"/>
      <c r="AJ33" s="566"/>
      <c r="AK33" s="566"/>
      <c r="AL33" s="570">
        <v>0.4</v>
      </c>
      <c r="AM33" s="348"/>
      <c r="AN33" s="348"/>
      <c r="AO33" s="571"/>
      <c r="AP33" s="520"/>
      <c r="AQ33" s="521"/>
      <c r="AR33" s="521"/>
      <c r="AS33" s="521"/>
      <c r="AT33" s="648"/>
      <c r="AU33" s="43"/>
      <c r="AV33" s="43"/>
      <c r="AW33" s="43"/>
      <c r="AX33" s="581" t="s">
        <v>160</v>
      </c>
      <c r="AY33" s="582"/>
      <c r="AZ33" s="582"/>
      <c r="BA33" s="582"/>
      <c r="BB33" s="582"/>
      <c r="BC33" s="582"/>
      <c r="BD33" s="582"/>
      <c r="BE33" s="582"/>
      <c r="BF33" s="583"/>
      <c r="BG33" s="606">
        <v>99.7</v>
      </c>
      <c r="BH33" s="607"/>
      <c r="BI33" s="607"/>
      <c r="BJ33" s="607"/>
      <c r="BK33" s="607"/>
      <c r="BL33" s="607"/>
      <c r="BM33" s="608">
        <v>99.3</v>
      </c>
      <c r="BN33" s="607"/>
      <c r="BO33" s="607"/>
      <c r="BP33" s="607"/>
      <c r="BQ33" s="609"/>
      <c r="BR33" s="606">
        <v>99.7</v>
      </c>
      <c r="BS33" s="607"/>
      <c r="BT33" s="607"/>
      <c r="BU33" s="607"/>
      <c r="BV33" s="607"/>
      <c r="BW33" s="607"/>
      <c r="BX33" s="608">
        <v>99.2</v>
      </c>
      <c r="BY33" s="607"/>
      <c r="BZ33" s="607"/>
      <c r="CA33" s="607"/>
      <c r="CB33" s="609"/>
      <c r="CD33" s="568" t="s">
        <v>403</v>
      </c>
      <c r="CE33" s="457"/>
      <c r="CF33" s="457"/>
      <c r="CG33" s="457"/>
      <c r="CH33" s="457"/>
      <c r="CI33" s="457"/>
      <c r="CJ33" s="457"/>
      <c r="CK33" s="457"/>
      <c r="CL33" s="457"/>
      <c r="CM33" s="457"/>
      <c r="CN33" s="457"/>
      <c r="CO33" s="457"/>
      <c r="CP33" s="457"/>
      <c r="CQ33" s="569"/>
      <c r="CR33" s="563">
        <v>13999883</v>
      </c>
      <c r="CS33" s="594"/>
      <c r="CT33" s="594"/>
      <c r="CU33" s="594"/>
      <c r="CV33" s="594"/>
      <c r="CW33" s="594"/>
      <c r="CX33" s="594"/>
      <c r="CY33" s="595"/>
      <c r="CZ33" s="570">
        <v>38.299999999999997</v>
      </c>
      <c r="DA33" s="596"/>
      <c r="DB33" s="596"/>
      <c r="DC33" s="597"/>
      <c r="DD33" s="573">
        <v>10878304</v>
      </c>
      <c r="DE33" s="594"/>
      <c r="DF33" s="594"/>
      <c r="DG33" s="594"/>
      <c r="DH33" s="594"/>
      <c r="DI33" s="594"/>
      <c r="DJ33" s="594"/>
      <c r="DK33" s="595"/>
      <c r="DL33" s="573">
        <v>9264465</v>
      </c>
      <c r="DM33" s="594"/>
      <c r="DN33" s="594"/>
      <c r="DO33" s="594"/>
      <c r="DP33" s="594"/>
      <c r="DQ33" s="594"/>
      <c r="DR33" s="594"/>
      <c r="DS33" s="594"/>
      <c r="DT33" s="594"/>
      <c r="DU33" s="594"/>
      <c r="DV33" s="595"/>
      <c r="DW33" s="570">
        <v>49.2</v>
      </c>
      <c r="DX33" s="596"/>
      <c r="DY33" s="596"/>
      <c r="DZ33" s="596"/>
      <c r="EA33" s="596"/>
      <c r="EB33" s="596"/>
      <c r="EC33" s="598"/>
    </row>
    <row r="34" spans="2:133" ht="11.25" customHeight="1" x14ac:dyDescent="0.2">
      <c r="B34" s="568" t="s">
        <v>146</v>
      </c>
      <c r="C34" s="457"/>
      <c r="D34" s="457"/>
      <c r="E34" s="457"/>
      <c r="F34" s="457"/>
      <c r="G34" s="457"/>
      <c r="H34" s="457"/>
      <c r="I34" s="457"/>
      <c r="J34" s="457"/>
      <c r="K34" s="457"/>
      <c r="L34" s="457"/>
      <c r="M34" s="457"/>
      <c r="N34" s="457"/>
      <c r="O34" s="457"/>
      <c r="P34" s="457"/>
      <c r="Q34" s="569"/>
      <c r="R34" s="563">
        <v>101416</v>
      </c>
      <c r="S34" s="342"/>
      <c r="T34" s="342"/>
      <c r="U34" s="342"/>
      <c r="V34" s="342"/>
      <c r="W34" s="342"/>
      <c r="X34" s="342"/>
      <c r="Y34" s="564"/>
      <c r="Z34" s="565">
        <v>0.3</v>
      </c>
      <c r="AA34" s="565"/>
      <c r="AB34" s="565"/>
      <c r="AC34" s="565"/>
      <c r="AD34" s="566" t="s">
        <v>199</v>
      </c>
      <c r="AE34" s="566"/>
      <c r="AF34" s="566"/>
      <c r="AG34" s="566"/>
      <c r="AH34" s="566"/>
      <c r="AI34" s="566"/>
      <c r="AJ34" s="566"/>
      <c r="AK34" s="566"/>
      <c r="AL34" s="570" t="s">
        <v>199</v>
      </c>
      <c r="AM34" s="348"/>
      <c r="AN34" s="348"/>
      <c r="AO34" s="571"/>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68" t="s">
        <v>406</v>
      </c>
      <c r="CE34" s="457"/>
      <c r="CF34" s="457"/>
      <c r="CG34" s="457"/>
      <c r="CH34" s="457"/>
      <c r="CI34" s="457"/>
      <c r="CJ34" s="457"/>
      <c r="CK34" s="457"/>
      <c r="CL34" s="457"/>
      <c r="CM34" s="457"/>
      <c r="CN34" s="457"/>
      <c r="CO34" s="457"/>
      <c r="CP34" s="457"/>
      <c r="CQ34" s="569"/>
      <c r="CR34" s="563">
        <v>5167289</v>
      </c>
      <c r="CS34" s="342"/>
      <c r="CT34" s="342"/>
      <c r="CU34" s="342"/>
      <c r="CV34" s="342"/>
      <c r="CW34" s="342"/>
      <c r="CX34" s="342"/>
      <c r="CY34" s="564"/>
      <c r="CZ34" s="570">
        <v>14.1</v>
      </c>
      <c r="DA34" s="596"/>
      <c r="DB34" s="596"/>
      <c r="DC34" s="597"/>
      <c r="DD34" s="573">
        <v>3776402</v>
      </c>
      <c r="DE34" s="342"/>
      <c r="DF34" s="342"/>
      <c r="DG34" s="342"/>
      <c r="DH34" s="342"/>
      <c r="DI34" s="342"/>
      <c r="DJ34" s="342"/>
      <c r="DK34" s="564"/>
      <c r="DL34" s="573">
        <v>3497334</v>
      </c>
      <c r="DM34" s="342"/>
      <c r="DN34" s="342"/>
      <c r="DO34" s="342"/>
      <c r="DP34" s="342"/>
      <c r="DQ34" s="342"/>
      <c r="DR34" s="342"/>
      <c r="DS34" s="342"/>
      <c r="DT34" s="342"/>
      <c r="DU34" s="342"/>
      <c r="DV34" s="564"/>
      <c r="DW34" s="570">
        <v>18.600000000000001</v>
      </c>
      <c r="DX34" s="596"/>
      <c r="DY34" s="596"/>
      <c r="DZ34" s="596"/>
      <c r="EA34" s="596"/>
      <c r="EB34" s="596"/>
      <c r="EC34" s="598"/>
    </row>
    <row r="35" spans="2:133" ht="11.25" customHeight="1" x14ac:dyDescent="0.2">
      <c r="B35" s="568" t="s">
        <v>408</v>
      </c>
      <c r="C35" s="457"/>
      <c r="D35" s="457"/>
      <c r="E35" s="457"/>
      <c r="F35" s="457"/>
      <c r="G35" s="457"/>
      <c r="H35" s="457"/>
      <c r="I35" s="457"/>
      <c r="J35" s="457"/>
      <c r="K35" s="457"/>
      <c r="L35" s="457"/>
      <c r="M35" s="457"/>
      <c r="N35" s="457"/>
      <c r="O35" s="457"/>
      <c r="P35" s="457"/>
      <c r="Q35" s="569"/>
      <c r="R35" s="563">
        <v>571965</v>
      </c>
      <c r="S35" s="342"/>
      <c r="T35" s="342"/>
      <c r="U35" s="342"/>
      <c r="V35" s="342"/>
      <c r="W35" s="342"/>
      <c r="X35" s="342"/>
      <c r="Y35" s="564"/>
      <c r="Z35" s="565">
        <v>1.5</v>
      </c>
      <c r="AA35" s="565"/>
      <c r="AB35" s="565"/>
      <c r="AC35" s="565"/>
      <c r="AD35" s="566" t="s">
        <v>199</v>
      </c>
      <c r="AE35" s="566"/>
      <c r="AF35" s="566"/>
      <c r="AG35" s="566"/>
      <c r="AH35" s="566"/>
      <c r="AI35" s="566"/>
      <c r="AJ35" s="566"/>
      <c r="AK35" s="566"/>
      <c r="AL35" s="570" t="s">
        <v>199</v>
      </c>
      <c r="AM35" s="348"/>
      <c r="AN35" s="348"/>
      <c r="AO35" s="571"/>
      <c r="AP35" s="16"/>
      <c r="AQ35" s="336" t="s">
        <v>409</v>
      </c>
      <c r="AR35" s="337"/>
      <c r="AS35" s="337"/>
      <c r="AT35" s="337"/>
      <c r="AU35" s="337"/>
      <c r="AV35" s="337"/>
      <c r="AW35" s="337"/>
      <c r="AX35" s="337"/>
      <c r="AY35" s="337"/>
      <c r="AZ35" s="337"/>
      <c r="BA35" s="337"/>
      <c r="BB35" s="337"/>
      <c r="BC35" s="337"/>
      <c r="BD35" s="337"/>
      <c r="BE35" s="337"/>
      <c r="BF35" s="379"/>
      <c r="BG35" s="336" t="s">
        <v>207</v>
      </c>
      <c r="BH35" s="337"/>
      <c r="BI35" s="337"/>
      <c r="BJ35" s="337"/>
      <c r="BK35" s="337"/>
      <c r="BL35" s="337"/>
      <c r="BM35" s="337"/>
      <c r="BN35" s="337"/>
      <c r="BO35" s="337"/>
      <c r="BP35" s="337"/>
      <c r="BQ35" s="337"/>
      <c r="BR35" s="337"/>
      <c r="BS35" s="337"/>
      <c r="BT35" s="337"/>
      <c r="BU35" s="337"/>
      <c r="BV35" s="337"/>
      <c r="BW35" s="337"/>
      <c r="BX35" s="337"/>
      <c r="BY35" s="337"/>
      <c r="BZ35" s="337"/>
      <c r="CA35" s="337"/>
      <c r="CB35" s="379"/>
      <c r="CD35" s="568" t="s">
        <v>410</v>
      </c>
      <c r="CE35" s="457"/>
      <c r="CF35" s="457"/>
      <c r="CG35" s="457"/>
      <c r="CH35" s="457"/>
      <c r="CI35" s="457"/>
      <c r="CJ35" s="457"/>
      <c r="CK35" s="457"/>
      <c r="CL35" s="457"/>
      <c r="CM35" s="457"/>
      <c r="CN35" s="457"/>
      <c r="CO35" s="457"/>
      <c r="CP35" s="457"/>
      <c r="CQ35" s="569"/>
      <c r="CR35" s="563">
        <v>77395</v>
      </c>
      <c r="CS35" s="594"/>
      <c r="CT35" s="594"/>
      <c r="CU35" s="594"/>
      <c r="CV35" s="594"/>
      <c r="CW35" s="594"/>
      <c r="CX35" s="594"/>
      <c r="CY35" s="595"/>
      <c r="CZ35" s="570">
        <v>0.2</v>
      </c>
      <c r="DA35" s="596"/>
      <c r="DB35" s="596"/>
      <c r="DC35" s="597"/>
      <c r="DD35" s="573">
        <v>70435</v>
      </c>
      <c r="DE35" s="594"/>
      <c r="DF35" s="594"/>
      <c r="DG35" s="594"/>
      <c r="DH35" s="594"/>
      <c r="DI35" s="594"/>
      <c r="DJ35" s="594"/>
      <c r="DK35" s="595"/>
      <c r="DL35" s="573">
        <v>70435</v>
      </c>
      <c r="DM35" s="594"/>
      <c r="DN35" s="594"/>
      <c r="DO35" s="594"/>
      <c r="DP35" s="594"/>
      <c r="DQ35" s="594"/>
      <c r="DR35" s="594"/>
      <c r="DS35" s="594"/>
      <c r="DT35" s="594"/>
      <c r="DU35" s="594"/>
      <c r="DV35" s="595"/>
      <c r="DW35" s="570">
        <v>0.4</v>
      </c>
      <c r="DX35" s="596"/>
      <c r="DY35" s="596"/>
      <c r="DZ35" s="596"/>
      <c r="EA35" s="596"/>
      <c r="EB35" s="596"/>
      <c r="EC35" s="598"/>
    </row>
    <row r="36" spans="2:133" ht="11.25" customHeight="1" x14ac:dyDescent="0.2">
      <c r="B36" s="568" t="s">
        <v>379</v>
      </c>
      <c r="C36" s="457"/>
      <c r="D36" s="457"/>
      <c r="E36" s="457"/>
      <c r="F36" s="457"/>
      <c r="G36" s="457"/>
      <c r="H36" s="457"/>
      <c r="I36" s="457"/>
      <c r="J36" s="457"/>
      <c r="K36" s="457"/>
      <c r="L36" s="457"/>
      <c r="M36" s="457"/>
      <c r="N36" s="457"/>
      <c r="O36" s="457"/>
      <c r="P36" s="457"/>
      <c r="Q36" s="569"/>
      <c r="R36" s="563">
        <v>534272</v>
      </c>
      <c r="S36" s="342"/>
      <c r="T36" s="342"/>
      <c r="U36" s="342"/>
      <c r="V36" s="342"/>
      <c r="W36" s="342"/>
      <c r="X36" s="342"/>
      <c r="Y36" s="564"/>
      <c r="Z36" s="565">
        <v>1.4</v>
      </c>
      <c r="AA36" s="565"/>
      <c r="AB36" s="565"/>
      <c r="AC36" s="565"/>
      <c r="AD36" s="566" t="s">
        <v>199</v>
      </c>
      <c r="AE36" s="566"/>
      <c r="AF36" s="566"/>
      <c r="AG36" s="566"/>
      <c r="AH36" s="566"/>
      <c r="AI36" s="566"/>
      <c r="AJ36" s="566"/>
      <c r="AK36" s="566"/>
      <c r="AL36" s="570" t="s">
        <v>199</v>
      </c>
      <c r="AM36" s="348"/>
      <c r="AN36" s="348"/>
      <c r="AO36" s="571"/>
      <c r="AP36" s="16"/>
      <c r="AQ36" s="610" t="s">
        <v>394</v>
      </c>
      <c r="AR36" s="611"/>
      <c r="AS36" s="611"/>
      <c r="AT36" s="611"/>
      <c r="AU36" s="611"/>
      <c r="AV36" s="611"/>
      <c r="AW36" s="611"/>
      <c r="AX36" s="611"/>
      <c r="AY36" s="612"/>
      <c r="AZ36" s="555">
        <v>5212375</v>
      </c>
      <c r="BA36" s="556"/>
      <c r="BB36" s="556"/>
      <c r="BC36" s="556"/>
      <c r="BD36" s="556"/>
      <c r="BE36" s="556"/>
      <c r="BF36" s="613"/>
      <c r="BG36" s="552" t="s">
        <v>194</v>
      </c>
      <c r="BH36" s="553"/>
      <c r="BI36" s="553"/>
      <c r="BJ36" s="553"/>
      <c r="BK36" s="553"/>
      <c r="BL36" s="553"/>
      <c r="BM36" s="553"/>
      <c r="BN36" s="553"/>
      <c r="BO36" s="553"/>
      <c r="BP36" s="553"/>
      <c r="BQ36" s="553"/>
      <c r="BR36" s="553"/>
      <c r="BS36" s="553"/>
      <c r="BT36" s="553"/>
      <c r="BU36" s="554"/>
      <c r="BV36" s="555">
        <v>124924</v>
      </c>
      <c r="BW36" s="556"/>
      <c r="BX36" s="556"/>
      <c r="BY36" s="556"/>
      <c r="BZ36" s="556"/>
      <c r="CA36" s="556"/>
      <c r="CB36" s="613"/>
      <c r="CD36" s="568" t="s">
        <v>29</v>
      </c>
      <c r="CE36" s="457"/>
      <c r="CF36" s="457"/>
      <c r="CG36" s="457"/>
      <c r="CH36" s="457"/>
      <c r="CI36" s="457"/>
      <c r="CJ36" s="457"/>
      <c r="CK36" s="457"/>
      <c r="CL36" s="457"/>
      <c r="CM36" s="457"/>
      <c r="CN36" s="457"/>
      <c r="CO36" s="457"/>
      <c r="CP36" s="457"/>
      <c r="CQ36" s="569"/>
      <c r="CR36" s="563">
        <v>4745776</v>
      </c>
      <c r="CS36" s="342"/>
      <c r="CT36" s="342"/>
      <c r="CU36" s="342"/>
      <c r="CV36" s="342"/>
      <c r="CW36" s="342"/>
      <c r="CX36" s="342"/>
      <c r="CY36" s="564"/>
      <c r="CZ36" s="570">
        <v>13</v>
      </c>
      <c r="DA36" s="596"/>
      <c r="DB36" s="596"/>
      <c r="DC36" s="597"/>
      <c r="DD36" s="573">
        <v>3594372</v>
      </c>
      <c r="DE36" s="342"/>
      <c r="DF36" s="342"/>
      <c r="DG36" s="342"/>
      <c r="DH36" s="342"/>
      <c r="DI36" s="342"/>
      <c r="DJ36" s="342"/>
      <c r="DK36" s="564"/>
      <c r="DL36" s="573">
        <v>3153490</v>
      </c>
      <c r="DM36" s="342"/>
      <c r="DN36" s="342"/>
      <c r="DO36" s="342"/>
      <c r="DP36" s="342"/>
      <c r="DQ36" s="342"/>
      <c r="DR36" s="342"/>
      <c r="DS36" s="342"/>
      <c r="DT36" s="342"/>
      <c r="DU36" s="342"/>
      <c r="DV36" s="564"/>
      <c r="DW36" s="570">
        <v>16.8</v>
      </c>
      <c r="DX36" s="596"/>
      <c r="DY36" s="596"/>
      <c r="DZ36" s="596"/>
      <c r="EA36" s="596"/>
      <c r="EB36" s="596"/>
      <c r="EC36" s="598"/>
    </row>
    <row r="37" spans="2:133" ht="11.25" customHeight="1" x14ac:dyDescent="0.2">
      <c r="B37" s="568" t="s">
        <v>404</v>
      </c>
      <c r="C37" s="457"/>
      <c r="D37" s="457"/>
      <c r="E37" s="457"/>
      <c r="F37" s="457"/>
      <c r="G37" s="457"/>
      <c r="H37" s="457"/>
      <c r="I37" s="457"/>
      <c r="J37" s="457"/>
      <c r="K37" s="457"/>
      <c r="L37" s="457"/>
      <c r="M37" s="457"/>
      <c r="N37" s="457"/>
      <c r="O37" s="457"/>
      <c r="P37" s="457"/>
      <c r="Q37" s="569"/>
      <c r="R37" s="563">
        <v>443576</v>
      </c>
      <c r="S37" s="342"/>
      <c r="T37" s="342"/>
      <c r="U37" s="342"/>
      <c r="V37" s="342"/>
      <c r="W37" s="342"/>
      <c r="X37" s="342"/>
      <c r="Y37" s="564"/>
      <c r="Z37" s="565">
        <v>1.2</v>
      </c>
      <c r="AA37" s="565"/>
      <c r="AB37" s="565"/>
      <c r="AC37" s="565"/>
      <c r="AD37" s="566">
        <v>186</v>
      </c>
      <c r="AE37" s="566"/>
      <c r="AF37" s="566"/>
      <c r="AG37" s="566"/>
      <c r="AH37" s="566"/>
      <c r="AI37" s="566"/>
      <c r="AJ37" s="566"/>
      <c r="AK37" s="566"/>
      <c r="AL37" s="570">
        <v>0</v>
      </c>
      <c r="AM37" s="348"/>
      <c r="AN37" s="348"/>
      <c r="AO37" s="571"/>
      <c r="AQ37" s="614" t="s">
        <v>413</v>
      </c>
      <c r="AR37" s="345"/>
      <c r="AS37" s="345"/>
      <c r="AT37" s="345"/>
      <c r="AU37" s="345"/>
      <c r="AV37" s="345"/>
      <c r="AW37" s="345"/>
      <c r="AX37" s="345"/>
      <c r="AY37" s="615"/>
      <c r="AZ37" s="563">
        <v>899865</v>
      </c>
      <c r="BA37" s="342"/>
      <c r="BB37" s="342"/>
      <c r="BC37" s="342"/>
      <c r="BD37" s="594"/>
      <c r="BE37" s="594"/>
      <c r="BF37" s="605"/>
      <c r="BG37" s="568" t="s">
        <v>415</v>
      </c>
      <c r="BH37" s="457"/>
      <c r="BI37" s="457"/>
      <c r="BJ37" s="457"/>
      <c r="BK37" s="457"/>
      <c r="BL37" s="457"/>
      <c r="BM37" s="457"/>
      <c r="BN37" s="457"/>
      <c r="BO37" s="457"/>
      <c r="BP37" s="457"/>
      <c r="BQ37" s="457"/>
      <c r="BR37" s="457"/>
      <c r="BS37" s="457"/>
      <c r="BT37" s="457"/>
      <c r="BU37" s="569"/>
      <c r="BV37" s="563">
        <v>-434331</v>
      </c>
      <c r="BW37" s="342"/>
      <c r="BX37" s="342"/>
      <c r="BY37" s="342"/>
      <c r="BZ37" s="342"/>
      <c r="CA37" s="342"/>
      <c r="CB37" s="574"/>
      <c r="CD37" s="568" t="s">
        <v>159</v>
      </c>
      <c r="CE37" s="457"/>
      <c r="CF37" s="457"/>
      <c r="CG37" s="457"/>
      <c r="CH37" s="457"/>
      <c r="CI37" s="457"/>
      <c r="CJ37" s="457"/>
      <c r="CK37" s="457"/>
      <c r="CL37" s="457"/>
      <c r="CM37" s="457"/>
      <c r="CN37" s="457"/>
      <c r="CO37" s="457"/>
      <c r="CP37" s="457"/>
      <c r="CQ37" s="569"/>
      <c r="CR37" s="563">
        <v>918133</v>
      </c>
      <c r="CS37" s="594"/>
      <c r="CT37" s="594"/>
      <c r="CU37" s="594"/>
      <c r="CV37" s="594"/>
      <c r="CW37" s="594"/>
      <c r="CX37" s="594"/>
      <c r="CY37" s="595"/>
      <c r="CZ37" s="570">
        <v>2.5</v>
      </c>
      <c r="DA37" s="596"/>
      <c r="DB37" s="596"/>
      <c r="DC37" s="597"/>
      <c r="DD37" s="573">
        <v>696333</v>
      </c>
      <c r="DE37" s="594"/>
      <c r="DF37" s="594"/>
      <c r="DG37" s="594"/>
      <c r="DH37" s="594"/>
      <c r="DI37" s="594"/>
      <c r="DJ37" s="594"/>
      <c r="DK37" s="595"/>
      <c r="DL37" s="573">
        <v>640085</v>
      </c>
      <c r="DM37" s="594"/>
      <c r="DN37" s="594"/>
      <c r="DO37" s="594"/>
      <c r="DP37" s="594"/>
      <c r="DQ37" s="594"/>
      <c r="DR37" s="594"/>
      <c r="DS37" s="594"/>
      <c r="DT37" s="594"/>
      <c r="DU37" s="594"/>
      <c r="DV37" s="595"/>
      <c r="DW37" s="570">
        <v>3.4</v>
      </c>
      <c r="DX37" s="596"/>
      <c r="DY37" s="596"/>
      <c r="DZ37" s="596"/>
      <c r="EA37" s="596"/>
      <c r="EB37" s="596"/>
      <c r="EC37" s="598"/>
    </row>
    <row r="38" spans="2:133" ht="11.25" customHeight="1" x14ac:dyDescent="0.2">
      <c r="B38" s="568" t="s">
        <v>416</v>
      </c>
      <c r="C38" s="457"/>
      <c r="D38" s="457"/>
      <c r="E38" s="457"/>
      <c r="F38" s="457"/>
      <c r="G38" s="457"/>
      <c r="H38" s="457"/>
      <c r="I38" s="457"/>
      <c r="J38" s="457"/>
      <c r="K38" s="457"/>
      <c r="L38" s="457"/>
      <c r="M38" s="457"/>
      <c r="N38" s="457"/>
      <c r="O38" s="457"/>
      <c r="P38" s="457"/>
      <c r="Q38" s="569"/>
      <c r="R38" s="563">
        <v>1736046</v>
      </c>
      <c r="S38" s="342"/>
      <c r="T38" s="342"/>
      <c r="U38" s="342"/>
      <c r="V38" s="342"/>
      <c r="W38" s="342"/>
      <c r="X38" s="342"/>
      <c r="Y38" s="564"/>
      <c r="Z38" s="565">
        <v>4.5999999999999996</v>
      </c>
      <c r="AA38" s="565"/>
      <c r="AB38" s="565"/>
      <c r="AC38" s="565"/>
      <c r="AD38" s="566" t="s">
        <v>199</v>
      </c>
      <c r="AE38" s="566"/>
      <c r="AF38" s="566"/>
      <c r="AG38" s="566"/>
      <c r="AH38" s="566"/>
      <c r="AI38" s="566"/>
      <c r="AJ38" s="566"/>
      <c r="AK38" s="566"/>
      <c r="AL38" s="570" t="s">
        <v>199</v>
      </c>
      <c r="AM38" s="348"/>
      <c r="AN38" s="348"/>
      <c r="AO38" s="571"/>
      <c r="AQ38" s="614" t="s">
        <v>417</v>
      </c>
      <c r="AR38" s="345"/>
      <c r="AS38" s="345"/>
      <c r="AT38" s="345"/>
      <c r="AU38" s="345"/>
      <c r="AV38" s="345"/>
      <c r="AW38" s="345"/>
      <c r="AX38" s="345"/>
      <c r="AY38" s="615"/>
      <c r="AZ38" s="563">
        <v>832982</v>
      </c>
      <c r="BA38" s="342"/>
      <c r="BB38" s="342"/>
      <c r="BC38" s="342"/>
      <c r="BD38" s="594"/>
      <c r="BE38" s="594"/>
      <c r="BF38" s="605"/>
      <c r="BG38" s="568" t="s">
        <v>421</v>
      </c>
      <c r="BH38" s="457"/>
      <c r="BI38" s="457"/>
      <c r="BJ38" s="457"/>
      <c r="BK38" s="457"/>
      <c r="BL38" s="457"/>
      <c r="BM38" s="457"/>
      <c r="BN38" s="457"/>
      <c r="BO38" s="457"/>
      <c r="BP38" s="457"/>
      <c r="BQ38" s="457"/>
      <c r="BR38" s="457"/>
      <c r="BS38" s="457"/>
      <c r="BT38" s="457"/>
      <c r="BU38" s="569"/>
      <c r="BV38" s="563">
        <v>10988</v>
      </c>
      <c r="BW38" s="342"/>
      <c r="BX38" s="342"/>
      <c r="BY38" s="342"/>
      <c r="BZ38" s="342"/>
      <c r="CA38" s="342"/>
      <c r="CB38" s="574"/>
      <c r="CD38" s="568" t="s">
        <v>422</v>
      </c>
      <c r="CE38" s="457"/>
      <c r="CF38" s="457"/>
      <c r="CG38" s="457"/>
      <c r="CH38" s="457"/>
      <c r="CI38" s="457"/>
      <c r="CJ38" s="457"/>
      <c r="CK38" s="457"/>
      <c r="CL38" s="457"/>
      <c r="CM38" s="457"/>
      <c r="CN38" s="457"/>
      <c r="CO38" s="457"/>
      <c r="CP38" s="457"/>
      <c r="CQ38" s="569"/>
      <c r="CR38" s="563">
        <v>3479528</v>
      </c>
      <c r="CS38" s="342"/>
      <c r="CT38" s="342"/>
      <c r="CU38" s="342"/>
      <c r="CV38" s="342"/>
      <c r="CW38" s="342"/>
      <c r="CX38" s="342"/>
      <c r="CY38" s="564"/>
      <c r="CZ38" s="570">
        <v>9.5</v>
      </c>
      <c r="DA38" s="596"/>
      <c r="DB38" s="596"/>
      <c r="DC38" s="597"/>
      <c r="DD38" s="573">
        <v>3020751</v>
      </c>
      <c r="DE38" s="342"/>
      <c r="DF38" s="342"/>
      <c r="DG38" s="342"/>
      <c r="DH38" s="342"/>
      <c r="DI38" s="342"/>
      <c r="DJ38" s="342"/>
      <c r="DK38" s="564"/>
      <c r="DL38" s="573">
        <v>2368990</v>
      </c>
      <c r="DM38" s="342"/>
      <c r="DN38" s="342"/>
      <c r="DO38" s="342"/>
      <c r="DP38" s="342"/>
      <c r="DQ38" s="342"/>
      <c r="DR38" s="342"/>
      <c r="DS38" s="342"/>
      <c r="DT38" s="342"/>
      <c r="DU38" s="342"/>
      <c r="DV38" s="564"/>
      <c r="DW38" s="570">
        <v>12.6</v>
      </c>
      <c r="DX38" s="596"/>
      <c r="DY38" s="596"/>
      <c r="DZ38" s="596"/>
      <c r="EA38" s="596"/>
      <c r="EB38" s="596"/>
      <c r="EC38" s="598"/>
    </row>
    <row r="39" spans="2:133" ht="11.25" customHeight="1" x14ac:dyDescent="0.2">
      <c r="B39" s="568" t="s">
        <v>423</v>
      </c>
      <c r="C39" s="457"/>
      <c r="D39" s="457"/>
      <c r="E39" s="457"/>
      <c r="F39" s="457"/>
      <c r="G39" s="457"/>
      <c r="H39" s="457"/>
      <c r="I39" s="457"/>
      <c r="J39" s="457"/>
      <c r="K39" s="457"/>
      <c r="L39" s="457"/>
      <c r="M39" s="457"/>
      <c r="N39" s="457"/>
      <c r="O39" s="457"/>
      <c r="P39" s="457"/>
      <c r="Q39" s="569"/>
      <c r="R39" s="563" t="s">
        <v>199</v>
      </c>
      <c r="S39" s="342"/>
      <c r="T39" s="342"/>
      <c r="U39" s="342"/>
      <c r="V39" s="342"/>
      <c r="W39" s="342"/>
      <c r="X39" s="342"/>
      <c r="Y39" s="564"/>
      <c r="Z39" s="565" t="s">
        <v>199</v>
      </c>
      <c r="AA39" s="565"/>
      <c r="AB39" s="565"/>
      <c r="AC39" s="565"/>
      <c r="AD39" s="566" t="s">
        <v>199</v>
      </c>
      <c r="AE39" s="566"/>
      <c r="AF39" s="566"/>
      <c r="AG39" s="566"/>
      <c r="AH39" s="566"/>
      <c r="AI39" s="566"/>
      <c r="AJ39" s="566"/>
      <c r="AK39" s="566"/>
      <c r="AL39" s="570" t="s">
        <v>199</v>
      </c>
      <c r="AM39" s="348"/>
      <c r="AN39" s="348"/>
      <c r="AO39" s="571"/>
      <c r="AQ39" s="614" t="s">
        <v>229</v>
      </c>
      <c r="AR39" s="345"/>
      <c r="AS39" s="345"/>
      <c r="AT39" s="345"/>
      <c r="AU39" s="345"/>
      <c r="AV39" s="345"/>
      <c r="AW39" s="345"/>
      <c r="AX39" s="345"/>
      <c r="AY39" s="615"/>
      <c r="AZ39" s="563" t="s">
        <v>199</v>
      </c>
      <c r="BA39" s="342"/>
      <c r="BB39" s="342"/>
      <c r="BC39" s="342"/>
      <c r="BD39" s="594"/>
      <c r="BE39" s="594"/>
      <c r="BF39" s="605"/>
      <c r="BG39" s="568" t="s">
        <v>341</v>
      </c>
      <c r="BH39" s="457"/>
      <c r="BI39" s="457"/>
      <c r="BJ39" s="457"/>
      <c r="BK39" s="457"/>
      <c r="BL39" s="457"/>
      <c r="BM39" s="457"/>
      <c r="BN39" s="457"/>
      <c r="BO39" s="457"/>
      <c r="BP39" s="457"/>
      <c r="BQ39" s="457"/>
      <c r="BR39" s="457"/>
      <c r="BS39" s="457"/>
      <c r="BT39" s="457"/>
      <c r="BU39" s="569"/>
      <c r="BV39" s="563">
        <v>15835</v>
      </c>
      <c r="BW39" s="342"/>
      <c r="BX39" s="342"/>
      <c r="BY39" s="342"/>
      <c r="BZ39" s="342"/>
      <c r="CA39" s="342"/>
      <c r="CB39" s="574"/>
      <c r="CD39" s="568" t="s">
        <v>427</v>
      </c>
      <c r="CE39" s="457"/>
      <c r="CF39" s="457"/>
      <c r="CG39" s="457"/>
      <c r="CH39" s="457"/>
      <c r="CI39" s="457"/>
      <c r="CJ39" s="457"/>
      <c r="CK39" s="457"/>
      <c r="CL39" s="457"/>
      <c r="CM39" s="457"/>
      <c r="CN39" s="457"/>
      <c r="CO39" s="457"/>
      <c r="CP39" s="457"/>
      <c r="CQ39" s="569"/>
      <c r="CR39" s="563">
        <v>198496</v>
      </c>
      <c r="CS39" s="594"/>
      <c r="CT39" s="594"/>
      <c r="CU39" s="594"/>
      <c r="CV39" s="594"/>
      <c r="CW39" s="594"/>
      <c r="CX39" s="594"/>
      <c r="CY39" s="595"/>
      <c r="CZ39" s="570">
        <v>0.5</v>
      </c>
      <c r="DA39" s="596"/>
      <c r="DB39" s="596"/>
      <c r="DC39" s="597"/>
      <c r="DD39" s="573">
        <v>172835</v>
      </c>
      <c r="DE39" s="594"/>
      <c r="DF39" s="594"/>
      <c r="DG39" s="594"/>
      <c r="DH39" s="594"/>
      <c r="DI39" s="594"/>
      <c r="DJ39" s="594"/>
      <c r="DK39" s="595"/>
      <c r="DL39" s="573" t="s">
        <v>199</v>
      </c>
      <c r="DM39" s="594"/>
      <c r="DN39" s="594"/>
      <c r="DO39" s="594"/>
      <c r="DP39" s="594"/>
      <c r="DQ39" s="594"/>
      <c r="DR39" s="594"/>
      <c r="DS39" s="594"/>
      <c r="DT39" s="594"/>
      <c r="DU39" s="594"/>
      <c r="DV39" s="595"/>
      <c r="DW39" s="570" t="s">
        <v>199</v>
      </c>
      <c r="DX39" s="596"/>
      <c r="DY39" s="596"/>
      <c r="DZ39" s="596"/>
      <c r="EA39" s="596"/>
      <c r="EB39" s="596"/>
      <c r="EC39" s="598"/>
    </row>
    <row r="40" spans="2:133" ht="11.25" customHeight="1" x14ac:dyDescent="0.2">
      <c r="B40" s="568" t="s">
        <v>428</v>
      </c>
      <c r="C40" s="457"/>
      <c r="D40" s="457"/>
      <c r="E40" s="457"/>
      <c r="F40" s="457"/>
      <c r="G40" s="457"/>
      <c r="H40" s="457"/>
      <c r="I40" s="457"/>
      <c r="J40" s="457"/>
      <c r="K40" s="457"/>
      <c r="L40" s="457"/>
      <c r="M40" s="457"/>
      <c r="N40" s="457"/>
      <c r="O40" s="457"/>
      <c r="P40" s="457"/>
      <c r="Q40" s="569"/>
      <c r="R40" s="563">
        <v>78446</v>
      </c>
      <c r="S40" s="342"/>
      <c r="T40" s="342"/>
      <c r="U40" s="342"/>
      <c r="V40" s="342"/>
      <c r="W40" s="342"/>
      <c r="X40" s="342"/>
      <c r="Y40" s="564"/>
      <c r="Z40" s="565">
        <v>0.2</v>
      </c>
      <c r="AA40" s="565"/>
      <c r="AB40" s="565"/>
      <c r="AC40" s="565"/>
      <c r="AD40" s="566" t="s">
        <v>199</v>
      </c>
      <c r="AE40" s="566"/>
      <c r="AF40" s="566"/>
      <c r="AG40" s="566"/>
      <c r="AH40" s="566"/>
      <c r="AI40" s="566"/>
      <c r="AJ40" s="566"/>
      <c r="AK40" s="566"/>
      <c r="AL40" s="570" t="s">
        <v>199</v>
      </c>
      <c r="AM40" s="348"/>
      <c r="AN40" s="348"/>
      <c r="AO40" s="571"/>
      <c r="AQ40" s="614" t="s">
        <v>430</v>
      </c>
      <c r="AR40" s="345"/>
      <c r="AS40" s="345"/>
      <c r="AT40" s="345"/>
      <c r="AU40" s="345"/>
      <c r="AV40" s="345"/>
      <c r="AW40" s="345"/>
      <c r="AX40" s="345"/>
      <c r="AY40" s="615"/>
      <c r="AZ40" s="563" t="s">
        <v>199</v>
      </c>
      <c r="BA40" s="342"/>
      <c r="BB40" s="342"/>
      <c r="BC40" s="342"/>
      <c r="BD40" s="594"/>
      <c r="BE40" s="594"/>
      <c r="BF40" s="605"/>
      <c r="BG40" s="645" t="s">
        <v>431</v>
      </c>
      <c r="BH40" s="504"/>
      <c r="BI40" s="504"/>
      <c r="BJ40" s="504"/>
      <c r="BK40" s="504"/>
      <c r="BL40" s="7"/>
      <c r="BM40" s="457" t="s">
        <v>432</v>
      </c>
      <c r="BN40" s="457"/>
      <c r="BO40" s="457"/>
      <c r="BP40" s="457"/>
      <c r="BQ40" s="457"/>
      <c r="BR40" s="457"/>
      <c r="BS40" s="457"/>
      <c r="BT40" s="457"/>
      <c r="BU40" s="569"/>
      <c r="BV40" s="563">
        <v>98</v>
      </c>
      <c r="BW40" s="342"/>
      <c r="BX40" s="342"/>
      <c r="BY40" s="342"/>
      <c r="BZ40" s="342"/>
      <c r="CA40" s="342"/>
      <c r="CB40" s="574"/>
      <c r="CD40" s="568" t="s">
        <v>374</v>
      </c>
      <c r="CE40" s="457"/>
      <c r="CF40" s="457"/>
      <c r="CG40" s="457"/>
      <c r="CH40" s="457"/>
      <c r="CI40" s="457"/>
      <c r="CJ40" s="457"/>
      <c r="CK40" s="457"/>
      <c r="CL40" s="457"/>
      <c r="CM40" s="457"/>
      <c r="CN40" s="457"/>
      <c r="CO40" s="457"/>
      <c r="CP40" s="457"/>
      <c r="CQ40" s="569"/>
      <c r="CR40" s="563">
        <v>331399</v>
      </c>
      <c r="CS40" s="342"/>
      <c r="CT40" s="342"/>
      <c r="CU40" s="342"/>
      <c r="CV40" s="342"/>
      <c r="CW40" s="342"/>
      <c r="CX40" s="342"/>
      <c r="CY40" s="564"/>
      <c r="CZ40" s="570">
        <v>0.9</v>
      </c>
      <c r="DA40" s="596"/>
      <c r="DB40" s="596"/>
      <c r="DC40" s="597"/>
      <c r="DD40" s="573">
        <v>243509</v>
      </c>
      <c r="DE40" s="342"/>
      <c r="DF40" s="342"/>
      <c r="DG40" s="342"/>
      <c r="DH40" s="342"/>
      <c r="DI40" s="342"/>
      <c r="DJ40" s="342"/>
      <c r="DK40" s="564"/>
      <c r="DL40" s="573">
        <v>174216</v>
      </c>
      <c r="DM40" s="342"/>
      <c r="DN40" s="342"/>
      <c r="DO40" s="342"/>
      <c r="DP40" s="342"/>
      <c r="DQ40" s="342"/>
      <c r="DR40" s="342"/>
      <c r="DS40" s="342"/>
      <c r="DT40" s="342"/>
      <c r="DU40" s="342"/>
      <c r="DV40" s="564"/>
      <c r="DW40" s="570">
        <v>0.9</v>
      </c>
      <c r="DX40" s="596"/>
      <c r="DY40" s="596"/>
      <c r="DZ40" s="596"/>
      <c r="EA40" s="596"/>
      <c r="EB40" s="596"/>
      <c r="EC40" s="598"/>
    </row>
    <row r="41" spans="2:133" ht="11.25" customHeight="1" x14ac:dyDescent="0.2">
      <c r="B41" s="581" t="s">
        <v>429</v>
      </c>
      <c r="C41" s="582"/>
      <c r="D41" s="582"/>
      <c r="E41" s="582"/>
      <c r="F41" s="582"/>
      <c r="G41" s="582"/>
      <c r="H41" s="582"/>
      <c r="I41" s="582"/>
      <c r="J41" s="582"/>
      <c r="K41" s="582"/>
      <c r="L41" s="582"/>
      <c r="M41" s="582"/>
      <c r="N41" s="582"/>
      <c r="O41" s="582"/>
      <c r="P41" s="582"/>
      <c r="Q41" s="583"/>
      <c r="R41" s="616">
        <v>37364578</v>
      </c>
      <c r="S41" s="617"/>
      <c r="T41" s="617"/>
      <c r="U41" s="617"/>
      <c r="V41" s="617"/>
      <c r="W41" s="617"/>
      <c r="X41" s="617"/>
      <c r="Y41" s="618"/>
      <c r="Z41" s="619">
        <v>100</v>
      </c>
      <c r="AA41" s="619"/>
      <c r="AB41" s="619"/>
      <c r="AC41" s="619"/>
      <c r="AD41" s="620">
        <v>18745897</v>
      </c>
      <c r="AE41" s="620"/>
      <c r="AF41" s="620"/>
      <c r="AG41" s="620"/>
      <c r="AH41" s="620"/>
      <c r="AI41" s="620"/>
      <c r="AJ41" s="620"/>
      <c r="AK41" s="620"/>
      <c r="AL41" s="621">
        <v>100</v>
      </c>
      <c r="AM41" s="608"/>
      <c r="AN41" s="608"/>
      <c r="AO41" s="622"/>
      <c r="AQ41" s="614" t="s">
        <v>434</v>
      </c>
      <c r="AR41" s="345"/>
      <c r="AS41" s="345"/>
      <c r="AT41" s="345"/>
      <c r="AU41" s="345"/>
      <c r="AV41" s="345"/>
      <c r="AW41" s="345"/>
      <c r="AX41" s="345"/>
      <c r="AY41" s="615"/>
      <c r="AZ41" s="563">
        <v>1030160</v>
      </c>
      <c r="BA41" s="342"/>
      <c r="BB41" s="342"/>
      <c r="BC41" s="342"/>
      <c r="BD41" s="594"/>
      <c r="BE41" s="594"/>
      <c r="BF41" s="605"/>
      <c r="BG41" s="645"/>
      <c r="BH41" s="504"/>
      <c r="BI41" s="504"/>
      <c r="BJ41" s="504"/>
      <c r="BK41" s="504"/>
      <c r="BL41" s="7"/>
      <c r="BM41" s="457" t="s">
        <v>346</v>
      </c>
      <c r="BN41" s="457"/>
      <c r="BO41" s="457"/>
      <c r="BP41" s="457"/>
      <c r="BQ41" s="457"/>
      <c r="BR41" s="457"/>
      <c r="BS41" s="457"/>
      <c r="BT41" s="457"/>
      <c r="BU41" s="569"/>
      <c r="BV41" s="563" t="s">
        <v>199</v>
      </c>
      <c r="BW41" s="342"/>
      <c r="BX41" s="342"/>
      <c r="BY41" s="342"/>
      <c r="BZ41" s="342"/>
      <c r="CA41" s="342"/>
      <c r="CB41" s="574"/>
      <c r="CD41" s="568" t="s">
        <v>289</v>
      </c>
      <c r="CE41" s="457"/>
      <c r="CF41" s="457"/>
      <c r="CG41" s="457"/>
      <c r="CH41" s="457"/>
      <c r="CI41" s="457"/>
      <c r="CJ41" s="457"/>
      <c r="CK41" s="457"/>
      <c r="CL41" s="457"/>
      <c r="CM41" s="457"/>
      <c r="CN41" s="457"/>
      <c r="CO41" s="457"/>
      <c r="CP41" s="457"/>
      <c r="CQ41" s="569"/>
      <c r="CR41" s="563" t="s">
        <v>199</v>
      </c>
      <c r="CS41" s="594"/>
      <c r="CT41" s="594"/>
      <c r="CU41" s="594"/>
      <c r="CV41" s="594"/>
      <c r="CW41" s="594"/>
      <c r="CX41" s="594"/>
      <c r="CY41" s="595"/>
      <c r="CZ41" s="570" t="s">
        <v>199</v>
      </c>
      <c r="DA41" s="596"/>
      <c r="DB41" s="596"/>
      <c r="DC41" s="597"/>
      <c r="DD41" s="573" t="s">
        <v>199</v>
      </c>
      <c r="DE41" s="594"/>
      <c r="DF41" s="594"/>
      <c r="DG41" s="594"/>
      <c r="DH41" s="594"/>
      <c r="DI41" s="594"/>
      <c r="DJ41" s="594"/>
      <c r="DK41" s="595"/>
      <c r="DL41" s="623"/>
      <c r="DM41" s="624"/>
      <c r="DN41" s="624"/>
      <c r="DO41" s="624"/>
      <c r="DP41" s="624"/>
      <c r="DQ41" s="624"/>
      <c r="DR41" s="624"/>
      <c r="DS41" s="624"/>
      <c r="DT41" s="624"/>
      <c r="DU41" s="624"/>
      <c r="DV41" s="625"/>
      <c r="DW41" s="626"/>
      <c r="DX41" s="627"/>
      <c r="DY41" s="627"/>
      <c r="DZ41" s="627"/>
      <c r="EA41" s="627"/>
      <c r="EB41" s="627"/>
      <c r="EC41" s="628"/>
    </row>
    <row r="42" spans="2:133" ht="11.25" customHeight="1" x14ac:dyDescent="0.2">
      <c r="AQ42" s="629" t="s">
        <v>435</v>
      </c>
      <c r="AR42" s="630"/>
      <c r="AS42" s="630"/>
      <c r="AT42" s="630"/>
      <c r="AU42" s="630"/>
      <c r="AV42" s="630"/>
      <c r="AW42" s="630"/>
      <c r="AX42" s="630"/>
      <c r="AY42" s="631"/>
      <c r="AZ42" s="616">
        <v>2449368</v>
      </c>
      <c r="BA42" s="617"/>
      <c r="BB42" s="617"/>
      <c r="BC42" s="617"/>
      <c r="BD42" s="607"/>
      <c r="BE42" s="607"/>
      <c r="BF42" s="609"/>
      <c r="BG42" s="520"/>
      <c r="BH42" s="521"/>
      <c r="BI42" s="521"/>
      <c r="BJ42" s="521"/>
      <c r="BK42" s="521"/>
      <c r="BL42" s="20"/>
      <c r="BM42" s="582" t="s">
        <v>436</v>
      </c>
      <c r="BN42" s="582"/>
      <c r="BO42" s="582"/>
      <c r="BP42" s="582"/>
      <c r="BQ42" s="582"/>
      <c r="BR42" s="582"/>
      <c r="BS42" s="582"/>
      <c r="BT42" s="582"/>
      <c r="BU42" s="583"/>
      <c r="BV42" s="616">
        <v>336</v>
      </c>
      <c r="BW42" s="617"/>
      <c r="BX42" s="617"/>
      <c r="BY42" s="617"/>
      <c r="BZ42" s="617"/>
      <c r="CA42" s="617"/>
      <c r="CB42" s="632"/>
      <c r="CD42" s="568" t="s">
        <v>282</v>
      </c>
      <c r="CE42" s="457"/>
      <c r="CF42" s="457"/>
      <c r="CG42" s="457"/>
      <c r="CH42" s="457"/>
      <c r="CI42" s="457"/>
      <c r="CJ42" s="457"/>
      <c r="CK42" s="457"/>
      <c r="CL42" s="457"/>
      <c r="CM42" s="457"/>
      <c r="CN42" s="457"/>
      <c r="CO42" s="457"/>
      <c r="CP42" s="457"/>
      <c r="CQ42" s="569"/>
      <c r="CR42" s="563">
        <v>3180030</v>
      </c>
      <c r="CS42" s="594"/>
      <c r="CT42" s="594"/>
      <c r="CU42" s="594"/>
      <c r="CV42" s="594"/>
      <c r="CW42" s="594"/>
      <c r="CX42" s="594"/>
      <c r="CY42" s="595"/>
      <c r="CZ42" s="570">
        <v>8.6999999999999993</v>
      </c>
      <c r="DA42" s="596"/>
      <c r="DB42" s="596"/>
      <c r="DC42" s="597"/>
      <c r="DD42" s="573">
        <v>292843</v>
      </c>
      <c r="DE42" s="594"/>
      <c r="DF42" s="594"/>
      <c r="DG42" s="594"/>
      <c r="DH42" s="594"/>
      <c r="DI42" s="594"/>
      <c r="DJ42" s="594"/>
      <c r="DK42" s="595"/>
      <c r="DL42" s="623"/>
      <c r="DM42" s="624"/>
      <c r="DN42" s="624"/>
      <c r="DO42" s="624"/>
      <c r="DP42" s="624"/>
      <c r="DQ42" s="624"/>
      <c r="DR42" s="624"/>
      <c r="DS42" s="624"/>
      <c r="DT42" s="624"/>
      <c r="DU42" s="624"/>
      <c r="DV42" s="625"/>
      <c r="DW42" s="626"/>
      <c r="DX42" s="627"/>
      <c r="DY42" s="627"/>
      <c r="DZ42" s="627"/>
      <c r="EA42" s="627"/>
      <c r="EB42" s="627"/>
      <c r="EC42" s="628"/>
    </row>
    <row r="43" spans="2:133" ht="11.25" customHeight="1" x14ac:dyDescent="0.2">
      <c r="B43" s="1" t="s">
        <v>49</v>
      </c>
      <c r="CD43" s="568" t="s">
        <v>88</v>
      </c>
      <c r="CE43" s="457"/>
      <c r="CF43" s="457"/>
      <c r="CG43" s="457"/>
      <c r="CH43" s="457"/>
      <c r="CI43" s="457"/>
      <c r="CJ43" s="457"/>
      <c r="CK43" s="457"/>
      <c r="CL43" s="457"/>
      <c r="CM43" s="457"/>
      <c r="CN43" s="457"/>
      <c r="CO43" s="457"/>
      <c r="CP43" s="457"/>
      <c r="CQ43" s="569"/>
      <c r="CR43" s="563">
        <v>80003</v>
      </c>
      <c r="CS43" s="594"/>
      <c r="CT43" s="594"/>
      <c r="CU43" s="594"/>
      <c r="CV43" s="594"/>
      <c r="CW43" s="594"/>
      <c r="CX43" s="594"/>
      <c r="CY43" s="595"/>
      <c r="CZ43" s="570">
        <v>0.2</v>
      </c>
      <c r="DA43" s="596"/>
      <c r="DB43" s="596"/>
      <c r="DC43" s="597"/>
      <c r="DD43" s="573">
        <v>80003</v>
      </c>
      <c r="DE43" s="594"/>
      <c r="DF43" s="594"/>
      <c r="DG43" s="594"/>
      <c r="DH43" s="594"/>
      <c r="DI43" s="594"/>
      <c r="DJ43" s="594"/>
      <c r="DK43" s="595"/>
      <c r="DL43" s="623"/>
      <c r="DM43" s="624"/>
      <c r="DN43" s="624"/>
      <c r="DO43" s="624"/>
      <c r="DP43" s="624"/>
      <c r="DQ43" s="624"/>
      <c r="DR43" s="624"/>
      <c r="DS43" s="624"/>
      <c r="DT43" s="624"/>
      <c r="DU43" s="624"/>
      <c r="DV43" s="625"/>
      <c r="DW43" s="626"/>
      <c r="DX43" s="627"/>
      <c r="DY43" s="627"/>
      <c r="DZ43" s="627"/>
      <c r="EA43" s="627"/>
      <c r="EB43" s="627"/>
      <c r="EC43" s="628"/>
    </row>
    <row r="44" spans="2:133" ht="11.25" customHeight="1" x14ac:dyDescent="0.2">
      <c r="B44" s="633" t="s">
        <v>412</v>
      </c>
      <c r="C44" s="633"/>
      <c r="D44" s="633"/>
      <c r="E44" s="633"/>
      <c r="F44" s="633"/>
      <c r="G44" s="633"/>
      <c r="H44" s="633"/>
      <c r="I44" s="633"/>
      <c r="J44" s="633"/>
      <c r="K44" s="633"/>
      <c r="L44" s="633"/>
      <c r="M44" s="633"/>
      <c r="N44" s="633"/>
      <c r="O44" s="633"/>
      <c r="P44" s="633"/>
      <c r="Q44" s="633"/>
      <c r="R44" s="633"/>
      <c r="S44" s="633"/>
      <c r="T44" s="633"/>
      <c r="U44" s="633"/>
      <c r="V44" s="633"/>
      <c r="W44" s="633"/>
      <c r="X44" s="633"/>
      <c r="Y44" s="633"/>
      <c r="Z44" s="633"/>
      <c r="AA44" s="633"/>
      <c r="AB44" s="633"/>
      <c r="AC44" s="633"/>
      <c r="AD44" s="633"/>
      <c r="AE44" s="633"/>
      <c r="AF44" s="633"/>
      <c r="AG44" s="633"/>
      <c r="AH44" s="633"/>
      <c r="AI44" s="633"/>
      <c r="AJ44" s="633"/>
      <c r="AK44" s="633"/>
      <c r="AL44" s="633"/>
      <c r="AM44" s="633"/>
      <c r="AN44" s="633"/>
      <c r="AO44" s="633"/>
      <c r="AP44" s="633"/>
      <c r="AQ44" s="633"/>
      <c r="AR44" s="633"/>
      <c r="AS44" s="633"/>
      <c r="AT44" s="633"/>
      <c r="AU44" s="633"/>
      <c r="AV44" s="633"/>
      <c r="AW44" s="633"/>
      <c r="AX44" s="633"/>
      <c r="AY44" s="633"/>
      <c r="AZ44" s="633"/>
      <c r="BA44" s="633"/>
      <c r="BB44" s="633"/>
      <c r="BC44" s="633"/>
      <c r="BD44" s="633"/>
      <c r="BE44" s="633"/>
      <c r="BF44" s="633"/>
      <c r="BG44" s="633"/>
      <c r="BH44" s="633"/>
      <c r="BI44" s="633"/>
      <c r="BJ44" s="633"/>
      <c r="BK44" s="633"/>
      <c r="BL44" s="633"/>
      <c r="BM44" s="633"/>
      <c r="BN44" s="633"/>
      <c r="BO44" s="633"/>
      <c r="BP44" s="633"/>
      <c r="BQ44" s="633"/>
      <c r="BR44" s="633"/>
      <c r="BS44" s="633"/>
      <c r="BT44" s="633"/>
      <c r="BU44" s="633"/>
      <c r="BV44" s="633"/>
      <c r="BW44" s="633"/>
      <c r="BX44" s="633"/>
      <c r="BY44" s="633"/>
      <c r="BZ44" s="633"/>
      <c r="CA44" s="633"/>
      <c r="CB44" s="633"/>
      <c r="CC44" s="634"/>
      <c r="CD44" s="543" t="s">
        <v>175</v>
      </c>
      <c r="CE44" s="536"/>
      <c r="CF44" s="568" t="s">
        <v>437</v>
      </c>
      <c r="CG44" s="457"/>
      <c r="CH44" s="457"/>
      <c r="CI44" s="457"/>
      <c r="CJ44" s="457"/>
      <c r="CK44" s="457"/>
      <c r="CL44" s="457"/>
      <c r="CM44" s="457"/>
      <c r="CN44" s="457"/>
      <c r="CO44" s="457"/>
      <c r="CP44" s="457"/>
      <c r="CQ44" s="569"/>
      <c r="CR44" s="563">
        <v>3143178</v>
      </c>
      <c r="CS44" s="342"/>
      <c r="CT44" s="342"/>
      <c r="CU44" s="342"/>
      <c r="CV44" s="342"/>
      <c r="CW44" s="342"/>
      <c r="CX44" s="342"/>
      <c r="CY44" s="564"/>
      <c r="CZ44" s="570">
        <v>8.6</v>
      </c>
      <c r="DA44" s="348"/>
      <c r="DB44" s="348"/>
      <c r="DC44" s="575"/>
      <c r="DD44" s="573">
        <v>288908</v>
      </c>
      <c r="DE44" s="342"/>
      <c r="DF44" s="342"/>
      <c r="DG44" s="342"/>
      <c r="DH44" s="342"/>
      <c r="DI44" s="342"/>
      <c r="DJ44" s="342"/>
      <c r="DK44" s="564"/>
      <c r="DL44" s="623"/>
      <c r="DM44" s="624"/>
      <c r="DN44" s="624"/>
      <c r="DO44" s="624"/>
      <c r="DP44" s="624"/>
      <c r="DQ44" s="624"/>
      <c r="DR44" s="624"/>
      <c r="DS44" s="624"/>
      <c r="DT44" s="624"/>
      <c r="DU44" s="624"/>
      <c r="DV44" s="625"/>
      <c r="DW44" s="626"/>
      <c r="DX44" s="627"/>
      <c r="DY44" s="627"/>
      <c r="DZ44" s="627"/>
      <c r="EA44" s="627"/>
      <c r="EB44" s="627"/>
      <c r="EC44" s="628"/>
    </row>
    <row r="45" spans="2:133" ht="11.25" customHeight="1" x14ac:dyDescent="0.2">
      <c r="B45" s="633" t="s">
        <v>267</v>
      </c>
      <c r="C45" s="633"/>
      <c r="D45" s="633"/>
      <c r="E45" s="633"/>
      <c r="F45" s="633"/>
      <c r="G45" s="633"/>
      <c r="H45" s="633"/>
      <c r="I45" s="633"/>
      <c r="J45" s="633"/>
      <c r="K45" s="633"/>
      <c r="L45" s="633"/>
      <c r="M45" s="633"/>
      <c r="N45" s="633"/>
      <c r="O45" s="633"/>
      <c r="P45" s="633"/>
      <c r="Q45" s="633"/>
      <c r="R45" s="633"/>
      <c r="S45" s="633"/>
      <c r="T45" s="633"/>
      <c r="U45" s="633"/>
      <c r="V45" s="633"/>
      <c r="W45" s="633"/>
      <c r="X45" s="633"/>
      <c r="Y45" s="633"/>
      <c r="Z45" s="633"/>
      <c r="AA45" s="633"/>
      <c r="AB45" s="633"/>
      <c r="AC45" s="633"/>
      <c r="AD45" s="633"/>
      <c r="AE45" s="633"/>
      <c r="AF45" s="633"/>
      <c r="AG45" s="633"/>
      <c r="AH45" s="633"/>
      <c r="AI45" s="633"/>
      <c r="AJ45" s="633"/>
      <c r="AK45" s="633"/>
      <c r="AL45" s="633"/>
      <c r="AM45" s="633"/>
      <c r="AN45" s="633"/>
      <c r="AO45" s="633"/>
      <c r="AP45" s="633"/>
      <c r="AQ45" s="633"/>
      <c r="AR45" s="633"/>
      <c r="AS45" s="633"/>
      <c r="AT45" s="633"/>
      <c r="AU45" s="633"/>
      <c r="AV45" s="633"/>
      <c r="AW45" s="633"/>
      <c r="AX45" s="633"/>
      <c r="AY45" s="633"/>
      <c r="AZ45" s="633"/>
      <c r="BA45" s="633"/>
      <c r="BB45" s="633"/>
      <c r="BC45" s="633"/>
      <c r="BD45" s="633"/>
      <c r="BE45" s="633"/>
      <c r="BF45" s="633"/>
      <c r="BG45" s="633"/>
      <c r="BH45" s="633"/>
      <c r="BI45" s="633"/>
      <c r="BJ45" s="633"/>
      <c r="BK45" s="633"/>
      <c r="BL45" s="633"/>
      <c r="BM45" s="633"/>
      <c r="BN45" s="633"/>
      <c r="BO45" s="633"/>
      <c r="BP45" s="633"/>
      <c r="BQ45" s="633"/>
      <c r="BR45" s="633"/>
      <c r="BS45" s="633"/>
      <c r="BT45" s="633"/>
      <c r="BU45" s="633"/>
      <c r="BV45" s="633"/>
      <c r="BW45" s="633"/>
      <c r="BX45" s="633"/>
      <c r="BY45" s="633"/>
      <c r="BZ45" s="633"/>
      <c r="CA45" s="633"/>
      <c r="CB45" s="633"/>
      <c r="CC45" s="634"/>
      <c r="CD45" s="544"/>
      <c r="CE45" s="539"/>
      <c r="CF45" s="568" t="s">
        <v>438</v>
      </c>
      <c r="CG45" s="457"/>
      <c r="CH45" s="457"/>
      <c r="CI45" s="457"/>
      <c r="CJ45" s="457"/>
      <c r="CK45" s="457"/>
      <c r="CL45" s="457"/>
      <c r="CM45" s="457"/>
      <c r="CN45" s="457"/>
      <c r="CO45" s="457"/>
      <c r="CP45" s="457"/>
      <c r="CQ45" s="569"/>
      <c r="CR45" s="563">
        <v>255969</v>
      </c>
      <c r="CS45" s="594"/>
      <c r="CT45" s="594"/>
      <c r="CU45" s="594"/>
      <c r="CV45" s="594"/>
      <c r="CW45" s="594"/>
      <c r="CX45" s="594"/>
      <c r="CY45" s="595"/>
      <c r="CZ45" s="570">
        <v>0.7</v>
      </c>
      <c r="DA45" s="596"/>
      <c r="DB45" s="596"/>
      <c r="DC45" s="597"/>
      <c r="DD45" s="573">
        <v>19519</v>
      </c>
      <c r="DE45" s="594"/>
      <c r="DF45" s="594"/>
      <c r="DG45" s="594"/>
      <c r="DH45" s="594"/>
      <c r="DI45" s="594"/>
      <c r="DJ45" s="594"/>
      <c r="DK45" s="595"/>
      <c r="DL45" s="623"/>
      <c r="DM45" s="624"/>
      <c r="DN45" s="624"/>
      <c r="DO45" s="624"/>
      <c r="DP45" s="624"/>
      <c r="DQ45" s="624"/>
      <c r="DR45" s="624"/>
      <c r="DS45" s="624"/>
      <c r="DT45" s="624"/>
      <c r="DU45" s="624"/>
      <c r="DV45" s="625"/>
      <c r="DW45" s="626"/>
      <c r="DX45" s="627"/>
      <c r="DY45" s="627"/>
      <c r="DZ45" s="627"/>
      <c r="EA45" s="627"/>
      <c r="EB45" s="627"/>
      <c r="EC45" s="628"/>
    </row>
    <row r="46" spans="2:133" ht="11.25" customHeight="1" x14ac:dyDescent="0.2">
      <c r="B46" s="41"/>
      <c r="CD46" s="544"/>
      <c r="CE46" s="539"/>
      <c r="CF46" s="568" t="s">
        <v>439</v>
      </c>
      <c r="CG46" s="457"/>
      <c r="CH46" s="457"/>
      <c r="CI46" s="457"/>
      <c r="CJ46" s="457"/>
      <c r="CK46" s="457"/>
      <c r="CL46" s="457"/>
      <c r="CM46" s="457"/>
      <c r="CN46" s="457"/>
      <c r="CO46" s="457"/>
      <c r="CP46" s="457"/>
      <c r="CQ46" s="569"/>
      <c r="CR46" s="563">
        <v>2887209</v>
      </c>
      <c r="CS46" s="342"/>
      <c r="CT46" s="342"/>
      <c r="CU46" s="342"/>
      <c r="CV46" s="342"/>
      <c r="CW46" s="342"/>
      <c r="CX46" s="342"/>
      <c r="CY46" s="564"/>
      <c r="CZ46" s="570">
        <v>7.9</v>
      </c>
      <c r="DA46" s="348"/>
      <c r="DB46" s="348"/>
      <c r="DC46" s="575"/>
      <c r="DD46" s="573">
        <v>269389</v>
      </c>
      <c r="DE46" s="342"/>
      <c r="DF46" s="342"/>
      <c r="DG46" s="342"/>
      <c r="DH46" s="342"/>
      <c r="DI46" s="342"/>
      <c r="DJ46" s="342"/>
      <c r="DK46" s="564"/>
      <c r="DL46" s="623"/>
      <c r="DM46" s="624"/>
      <c r="DN46" s="624"/>
      <c r="DO46" s="624"/>
      <c r="DP46" s="624"/>
      <c r="DQ46" s="624"/>
      <c r="DR46" s="624"/>
      <c r="DS46" s="624"/>
      <c r="DT46" s="624"/>
      <c r="DU46" s="624"/>
      <c r="DV46" s="625"/>
      <c r="DW46" s="626"/>
      <c r="DX46" s="627"/>
      <c r="DY46" s="627"/>
      <c r="DZ46" s="627"/>
      <c r="EA46" s="627"/>
      <c r="EB46" s="627"/>
      <c r="EC46" s="628"/>
    </row>
    <row r="47" spans="2:133" ht="11.25" customHeight="1" x14ac:dyDescent="0.2">
      <c r="B47" s="41"/>
      <c r="CD47" s="544"/>
      <c r="CE47" s="539"/>
      <c r="CF47" s="568" t="s">
        <v>441</v>
      </c>
      <c r="CG47" s="457"/>
      <c r="CH47" s="457"/>
      <c r="CI47" s="457"/>
      <c r="CJ47" s="457"/>
      <c r="CK47" s="457"/>
      <c r="CL47" s="457"/>
      <c r="CM47" s="457"/>
      <c r="CN47" s="457"/>
      <c r="CO47" s="457"/>
      <c r="CP47" s="457"/>
      <c r="CQ47" s="569"/>
      <c r="CR47" s="563">
        <v>36852</v>
      </c>
      <c r="CS47" s="594"/>
      <c r="CT47" s="594"/>
      <c r="CU47" s="594"/>
      <c r="CV47" s="594"/>
      <c r="CW47" s="594"/>
      <c r="CX47" s="594"/>
      <c r="CY47" s="595"/>
      <c r="CZ47" s="570">
        <v>0.1</v>
      </c>
      <c r="DA47" s="596"/>
      <c r="DB47" s="596"/>
      <c r="DC47" s="597"/>
      <c r="DD47" s="573">
        <v>3935</v>
      </c>
      <c r="DE47" s="594"/>
      <c r="DF47" s="594"/>
      <c r="DG47" s="594"/>
      <c r="DH47" s="594"/>
      <c r="DI47" s="594"/>
      <c r="DJ47" s="594"/>
      <c r="DK47" s="595"/>
      <c r="DL47" s="623"/>
      <c r="DM47" s="624"/>
      <c r="DN47" s="624"/>
      <c r="DO47" s="624"/>
      <c r="DP47" s="624"/>
      <c r="DQ47" s="624"/>
      <c r="DR47" s="624"/>
      <c r="DS47" s="624"/>
      <c r="DT47" s="624"/>
      <c r="DU47" s="624"/>
      <c r="DV47" s="625"/>
      <c r="DW47" s="626"/>
      <c r="DX47" s="627"/>
      <c r="DY47" s="627"/>
      <c r="DZ47" s="627"/>
      <c r="EA47" s="627"/>
      <c r="EB47" s="627"/>
      <c r="EC47" s="628"/>
    </row>
    <row r="48" spans="2:133" ht="10.8" x14ac:dyDescent="0.2">
      <c r="B48" s="41"/>
      <c r="CD48" s="545"/>
      <c r="CE48" s="547"/>
      <c r="CF48" s="568" t="s">
        <v>367</v>
      </c>
      <c r="CG48" s="457"/>
      <c r="CH48" s="457"/>
      <c r="CI48" s="457"/>
      <c r="CJ48" s="457"/>
      <c r="CK48" s="457"/>
      <c r="CL48" s="457"/>
      <c r="CM48" s="457"/>
      <c r="CN48" s="457"/>
      <c r="CO48" s="457"/>
      <c r="CP48" s="457"/>
      <c r="CQ48" s="569"/>
      <c r="CR48" s="563" t="s">
        <v>199</v>
      </c>
      <c r="CS48" s="342"/>
      <c r="CT48" s="342"/>
      <c r="CU48" s="342"/>
      <c r="CV48" s="342"/>
      <c r="CW48" s="342"/>
      <c r="CX48" s="342"/>
      <c r="CY48" s="564"/>
      <c r="CZ48" s="570" t="s">
        <v>199</v>
      </c>
      <c r="DA48" s="348"/>
      <c r="DB48" s="348"/>
      <c r="DC48" s="575"/>
      <c r="DD48" s="573" t="s">
        <v>199</v>
      </c>
      <c r="DE48" s="342"/>
      <c r="DF48" s="342"/>
      <c r="DG48" s="342"/>
      <c r="DH48" s="342"/>
      <c r="DI48" s="342"/>
      <c r="DJ48" s="342"/>
      <c r="DK48" s="564"/>
      <c r="DL48" s="623"/>
      <c r="DM48" s="624"/>
      <c r="DN48" s="624"/>
      <c r="DO48" s="624"/>
      <c r="DP48" s="624"/>
      <c r="DQ48" s="624"/>
      <c r="DR48" s="624"/>
      <c r="DS48" s="624"/>
      <c r="DT48" s="624"/>
      <c r="DU48" s="624"/>
      <c r="DV48" s="625"/>
      <c r="DW48" s="626"/>
      <c r="DX48" s="627"/>
      <c r="DY48" s="627"/>
      <c r="DZ48" s="627"/>
      <c r="EA48" s="627"/>
      <c r="EB48" s="627"/>
      <c r="EC48" s="628"/>
    </row>
    <row r="49" spans="2:133" ht="11.25" customHeight="1" x14ac:dyDescent="0.2">
      <c r="B49" s="41"/>
      <c r="CD49" s="581" t="s">
        <v>191</v>
      </c>
      <c r="CE49" s="582"/>
      <c r="CF49" s="582"/>
      <c r="CG49" s="582"/>
      <c r="CH49" s="582"/>
      <c r="CI49" s="582"/>
      <c r="CJ49" s="582"/>
      <c r="CK49" s="582"/>
      <c r="CL49" s="582"/>
      <c r="CM49" s="582"/>
      <c r="CN49" s="582"/>
      <c r="CO49" s="582"/>
      <c r="CP49" s="582"/>
      <c r="CQ49" s="583"/>
      <c r="CR49" s="616">
        <v>36530970</v>
      </c>
      <c r="CS49" s="607"/>
      <c r="CT49" s="607"/>
      <c r="CU49" s="607"/>
      <c r="CV49" s="607"/>
      <c r="CW49" s="607"/>
      <c r="CX49" s="607"/>
      <c r="CY49" s="635"/>
      <c r="CZ49" s="621">
        <v>100</v>
      </c>
      <c r="DA49" s="636"/>
      <c r="DB49" s="636"/>
      <c r="DC49" s="637"/>
      <c r="DD49" s="638">
        <v>21736049</v>
      </c>
      <c r="DE49" s="607"/>
      <c r="DF49" s="607"/>
      <c r="DG49" s="607"/>
      <c r="DH49" s="607"/>
      <c r="DI49" s="607"/>
      <c r="DJ49" s="607"/>
      <c r="DK49" s="635"/>
      <c r="DL49" s="639"/>
      <c r="DM49" s="640"/>
      <c r="DN49" s="640"/>
      <c r="DO49" s="640"/>
      <c r="DP49" s="640"/>
      <c r="DQ49" s="640"/>
      <c r="DR49" s="640"/>
      <c r="DS49" s="640"/>
      <c r="DT49" s="640"/>
      <c r="DU49" s="640"/>
      <c r="DV49" s="641"/>
      <c r="DW49" s="642"/>
      <c r="DX49" s="643"/>
      <c r="DY49" s="643"/>
      <c r="DZ49" s="643"/>
      <c r="EA49" s="643"/>
      <c r="EB49" s="643"/>
      <c r="EC49" s="644"/>
    </row>
  </sheetData>
  <sheetProtection algorithmName="SHA-512" hashValue="lfjy0qa6xGfuQmh/h0bT0IMq1DFXTCshdN5lvxpcqll3t8g02HNDkFx/k1aPVJIWm2Jj/i8NIct2+D1iacdRuQ==" saltValue="sOv6pVJ4CqfcihtvxzBPhw=="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70" zoomScaleNormal="7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49" t="s">
        <v>301</v>
      </c>
      <c r="B2" s="649"/>
      <c r="C2" s="649"/>
      <c r="D2" s="649"/>
      <c r="E2" s="649"/>
      <c r="F2" s="649"/>
      <c r="G2" s="649"/>
      <c r="H2" s="649"/>
      <c r="I2" s="649"/>
      <c r="J2" s="649"/>
      <c r="K2" s="649"/>
      <c r="L2" s="649"/>
      <c r="M2" s="649"/>
      <c r="N2" s="649"/>
      <c r="O2" s="649"/>
      <c r="P2" s="649"/>
      <c r="Q2" s="649"/>
      <c r="R2" s="649"/>
      <c r="S2" s="649"/>
      <c r="T2" s="649"/>
      <c r="U2" s="649"/>
      <c r="V2" s="649"/>
      <c r="W2" s="649"/>
      <c r="X2" s="649"/>
      <c r="Y2" s="649"/>
      <c r="Z2" s="649"/>
      <c r="AA2" s="649"/>
      <c r="AB2" s="649"/>
      <c r="AC2" s="649"/>
      <c r="AD2" s="649"/>
      <c r="AE2" s="649"/>
      <c r="AF2" s="649"/>
      <c r="AG2" s="649"/>
      <c r="AH2" s="649"/>
      <c r="AI2" s="649"/>
      <c r="AJ2" s="649"/>
      <c r="AK2" s="649"/>
      <c r="AL2" s="649"/>
      <c r="AM2" s="649"/>
      <c r="AN2" s="649"/>
      <c r="AO2" s="649"/>
      <c r="AP2" s="649"/>
      <c r="AQ2" s="649"/>
      <c r="AR2" s="649"/>
      <c r="AS2" s="649"/>
      <c r="AT2" s="649"/>
      <c r="AU2" s="649"/>
      <c r="AV2" s="649"/>
      <c r="AW2" s="649"/>
      <c r="AX2" s="649"/>
      <c r="AY2" s="649"/>
      <c r="AZ2" s="649"/>
      <c r="BA2" s="649"/>
      <c r="BB2" s="649"/>
      <c r="BC2" s="649"/>
      <c r="BD2" s="649"/>
      <c r="BE2" s="649"/>
      <c r="BF2" s="649"/>
      <c r="BG2" s="649"/>
      <c r="BH2" s="649"/>
      <c r="BI2" s="649"/>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50" t="s">
        <v>309</v>
      </c>
      <c r="DK2" s="651"/>
      <c r="DL2" s="651"/>
      <c r="DM2" s="651"/>
      <c r="DN2" s="651"/>
      <c r="DO2" s="652"/>
      <c r="DP2" s="50"/>
      <c r="DQ2" s="650" t="s">
        <v>292</v>
      </c>
      <c r="DR2" s="651"/>
      <c r="DS2" s="651"/>
      <c r="DT2" s="651"/>
      <c r="DU2" s="651"/>
      <c r="DV2" s="651"/>
      <c r="DW2" s="651"/>
      <c r="DX2" s="651"/>
      <c r="DY2" s="651"/>
      <c r="DZ2" s="652"/>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53" t="s">
        <v>442</v>
      </c>
      <c r="B4" s="653"/>
      <c r="C4" s="653"/>
      <c r="D4" s="653"/>
      <c r="E4" s="653"/>
      <c r="F4" s="653"/>
      <c r="G4" s="653"/>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c r="AG4" s="653"/>
      <c r="AH4" s="653"/>
      <c r="AI4" s="653"/>
      <c r="AJ4" s="653"/>
      <c r="AK4" s="653"/>
      <c r="AL4" s="653"/>
      <c r="AM4" s="653"/>
      <c r="AN4" s="653"/>
      <c r="AO4" s="653"/>
      <c r="AP4" s="653"/>
      <c r="AQ4" s="653"/>
      <c r="AR4" s="653"/>
      <c r="AS4" s="653"/>
      <c r="AT4" s="653"/>
      <c r="AU4" s="653"/>
      <c r="AV4" s="653"/>
      <c r="AW4" s="653"/>
      <c r="AX4" s="653"/>
      <c r="AY4" s="653"/>
      <c r="AZ4" s="56"/>
      <c r="BA4" s="56"/>
      <c r="BB4" s="56"/>
      <c r="BC4" s="56"/>
      <c r="BD4" s="56"/>
      <c r="BE4" s="67"/>
      <c r="BF4" s="67"/>
      <c r="BG4" s="67"/>
      <c r="BH4" s="67"/>
      <c r="BI4" s="67"/>
      <c r="BJ4" s="67"/>
      <c r="BK4" s="67"/>
      <c r="BL4" s="67"/>
      <c r="BM4" s="67"/>
      <c r="BN4" s="67"/>
      <c r="BO4" s="67"/>
      <c r="BP4" s="67"/>
      <c r="BQ4" s="654" t="s">
        <v>443</v>
      </c>
      <c r="BR4" s="654"/>
      <c r="BS4" s="654"/>
      <c r="BT4" s="654"/>
      <c r="BU4" s="654"/>
      <c r="BV4" s="654"/>
      <c r="BW4" s="654"/>
      <c r="BX4" s="654"/>
      <c r="BY4" s="654"/>
      <c r="BZ4" s="654"/>
      <c r="CA4" s="654"/>
      <c r="CB4" s="654"/>
      <c r="CC4" s="654"/>
      <c r="CD4" s="654"/>
      <c r="CE4" s="654"/>
      <c r="CF4" s="654"/>
      <c r="CG4" s="654"/>
      <c r="CH4" s="654"/>
      <c r="CI4" s="654"/>
      <c r="CJ4" s="654"/>
      <c r="CK4" s="654"/>
      <c r="CL4" s="654"/>
      <c r="CM4" s="654"/>
      <c r="CN4" s="654"/>
      <c r="CO4" s="654"/>
      <c r="CP4" s="654"/>
      <c r="CQ4" s="654"/>
      <c r="CR4" s="654"/>
      <c r="CS4" s="654"/>
      <c r="CT4" s="654"/>
      <c r="CU4" s="654"/>
      <c r="CV4" s="654"/>
      <c r="CW4" s="654"/>
      <c r="CX4" s="654"/>
      <c r="CY4" s="654"/>
      <c r="CZ4" s="654"/>
      <c r="DA4" s="654"/>
      <c r="DB4" s="654"/>
      <c r="DC4" s="654"/>
      <c r="DD4" s="654"/>
      <c r="DE4" s="654"/>
      <c r="DF4" s="654"/>
      <c r="DG4" s="654"/>
      <c r="DH4" s="654"/>
      <c r="DI4" s="654"/>
      <c r="DJ4" s="654"/>
      <c r="DK4" s="654"/>
      <c r="DL4" s="654"/>
      <c r="DM4" s="654"/>
      <c r="DN4" s="654"/>
      <c r="DO4" s="654"/>
      <c r="DP4" s="654"/>
      <c r="DQ4" s="654"/>
      <c r="DR4" s="654"/>
      <c r="DS4" s="654"/>
      <c r="DT4" s="654"/>
      <c r="DU4" s="654"/>
      <c r="DV4" s="654"/>
      <c r="DW4" s="654"/>
      <c r="DX4" s="654"/>
      <c r="DY4" s="654"/>
      <c r="DZ4" s="654"/>
      <c r="EA4" s="67"/>
    </row>
    <row r="5" spans="1:131" s="47" customFormat="1" ht="26.25" customHeight="1" x14ac:dyDescent="0.2">
      <c r="A5" s="908" t="s">
        <v>444</v>
      </c>
      <c r="B5" s="909"/>
      <c r="C5" s="909"/>
      <c r="D5" s="909"/>
      <c r="E5" s="909"/>
      <c r="F5" s="909"/>
      <c r="G5" s="909"/>
      <c r="H5" s="909"/>
      <c r="I5" s="909"/>
      <c r="J5" s="909"/>
      <c r="K5" s="909"/>
      <c r="L5" s="909"/>
      <c r="M5" s="909"/>
      <c r="N5" s="909"/>
      <c r="O5" s="909"/>
      <c r="P5" s="910"/>
      <c r="Q5" s="914" t="s">
        <v>178</v>
      </c>
      <c r="R5" s="915"/>
      <c r="S5" s="915"/>
      <c r="T5" s="915"/>
      <c r="U5" s="916"/>
      <c r="V5" s="914" t="s">
        <v>445</v>
      </c>
      <c r="W5" s="915"/>
      <c r="X5" s="915"/>
      <c r="Y5" s="915"/>
      <c r="Z5" s="916"/>
      <c r="AA5" s="914" t="s">
        <v>446</v>
      </c>
      <c r="AB5" s="915"/>
      <c r="AC5" s="915"/>
      <c r="AD5" s="915"/>
      <c r="AE5" s="915"/>
      <c r="AF5" s="920" t="s">
        <v>176</v>
      </c>
      <c r="AG5" s="915"/>
      <c r="AH5" s="915"/>
      <c r="AI5" s="915"/>
      <c r="AJ5" s="921"/>
      <c r="AK5" s="915" t="s">
        <v>447</v>
      </c>
      <c r="AL5" s="915"/>
      <c r="AM5" s="915"/>
      <c r="AN5" s="915"/>
      <c r="AO5" s="916"/>
      <c r="AP5" s="914" t="s">
        <v>448</v>
      </c>
      <c r="AQ5" s="915"/>
      <c r="AR5" s="915"/>
      <c r="AS5" s="915"/>
      <c r="AT5" s="916"/>
      <c r="AU5" s="914" t="s">
        <v>450</v>
      </c>
      <c r="AV5" s="915"/>
      <c r="AW5" s="915"/>
      <c r="AX5" s="915"/>
      <c r="AY5" s="921"/>
      <c r="AZ5" s="56"/>
      <c r="BA5" s="56"/>
      <c r="BB5" s="56"/>
      <c r="BC5" s="56"/>
      <c r="BD5" s="56"/>
      <c r="BE5" s="67"/>
      <c r="BF5" s="67"/>
      <c r="BG5" s="67"/>
      <c r="BH5" s="67"/>
      <c r="BI5" s="67"/>
      <c r="BJ5" s="67"/>
      <c r="BK5" s="67"/>
      <c r="BL5" s="67"/>
      <c r="BM5" s="67"/>
      <c r="BN5" s="67"/>
      <c r="BO5" s="67"/>
      <c r="BP5" s="67"/>
      <c r="BQ5" s="908" t="s">
        <v>451</v>
      </c>
      <c r="BR5" s="909"/>
      <c r="BS5" s="909"/>
      <c r="BT5" s="909"/>
      <c r="BU5" s="909"/>
      <c r="BV5" s="909"/>
      <c r="BW5" s="909"/>
      <c r="BX5" s="909"/>
      <c r="BY5" s="909"/>
      <c r="BZ5" s="909"/>
      <c r="CA5" s="909"/>
      <c r="CB5" s="909"/>
      <c r="CC5" s="909"/>
      <c r="CD5" s="909"/>
      <c r="CE5" s="909"/>
      <c r="CF5" s="909"/>
      <c r="CG5" s="910"/>
      <c r="CH5" s="914" t="s">
        <v>372</v>
      </c>
      <c r="CI5" s="915"/>
      <c r="CJ5" s="915"/>
      <c r="CK5" s="915"/>
      <c r="CL5" s="916"/>
      <c r="CM5" s="914" t="s">
        <v>325</v>
      </c>
      <c r="CN5" s="915"/>
      <c r="CO5" s="915"/>
      <c r="CP5" s="915"/>
      <c r="CQ5" s="916"/>
      <c r="CR5" s="914" t="s">
        <v>245</v>
      </c>
      <c r="CS5" s="915"/>
      <c r="CT5" s="915"/>
      <c r="CU5" s="915"/>
      <c r="CV5" s="916"/>
      <c r="CW5" s="914" t="s">
        <v>50</v>
      </c>
      <c r="CX5" s="915"/>
      <c r="CY5" s="915"/>
      <c r="CZ5" s="915"/>
      <c r="DA5" s="916"/>
      <c r="DB5" s="914" t="s">
        <v>419</v>
      </c>
      <c r="DC5" s="915"/>
      <c r="DD5" s="915"/>
      <c r="DE5" s="915"/>
      <c r="DF5" s="916"/>
      <c r="DG5" s="924" t="s">
        <v>243</v>
      </c>
      <c r="DH5" s="925"/>
      <c r="DI5" s="925"/>
      <c r="DJ5" s="925"/>
      <c r="DK5" s="926"/>
      <c r="DL5" s="924" t="s">
        <v>452</v>
      </c>
      <c r="DM5" s="925"/>
      <c r="DN5" s="925"/>
      <c r="DO5" s="925"/>
      <c r="DP5" s="926"/>
      <c r="DQ5" s="914" t="s">
        <v>454</v>
      </c>
      <c r="DR5" s="915"/>
      <c r="DS5" s="915"/>
      <c r="DT5" s="915"/>
      <c r="DU5" s="916"/>
      <c r="DV5" s="914" t="s">
        <v>450</v>
      </c>
      <c r="DW5" s="915"/>
      <c r="DX5" s="915"/>
      <c r="DY5" s="915"/>
      <c r="DZ5" s="921"/>
      <c r="EA5" s="67"/>
    </row>
    <row r="6" spans="1:131" s="47" customFormat="1" ht="26.25" customHeight="1" x14ac:dyDescent="0.2">
      <c r="A6" s="911"/>
      <c r="B6" s="912"/>
      <c r="C6" s="912"/>
      <c r="D6" s="912"/>
      <c r="E6" s="912"/>
      <c r="F6" s="912"/>
      <c r="G6" s="912"/>
      <c r="H6" s="912"/>
      <c r="I6" s="912"/>
      <c r="J6" s="912"/>
      <c r="K6" s="912"/>
      <c r="L6" s="912"/>
      <c r="M6" s="912"/>
      <c r="N6" s="912"/>
      <c r="O6" s="912"/>
      <c r="P6" s="913"/>
      <c r="Q6" s="917"/>
      <c r="R6" s="918"/>
      <c r="S6" s="918"/>
      <c r="T6" s="918"/>
      <c r="U6" s="919"/>
      <c r="V6" s="917"/>
      <c r="W6" s="918"/>
      <c r="X6" s="918"/>
      <c r="Y6" s="918"/>
      <c r="Z6" s="919"/>
      <c r="AA6" s="917"/>
      <c r="AB6" s="918"/>
      <c r="AC6" s="918"/>
      <c r="AD6" s="918"/>
      <c r="AE6" s="918"/>
      <c r="AF6" s="922"/>
      <c r="AG6" s="918"/>
      <c r="AH6" s="918"/>
      <c r="AI6" s="918"/>
      <c r="AJ6" s="923"/>
      <c r="AK6" s="918"/>
      <c r="AL6" s="918"/>
      <c r="AM6" s="918"/>
      <c r="AN6" s="918"/>
      <c r="AO6" s="919"/>
      <c r="AP6" s="917"/>
      <c r="AQ6" s="918"/>
      <c r="AR6" s="918"/>
      <c r="AS6" s="918"/>
      <c r="AT6" s="919"/>
      <c r="AU6" s="917"/>
      <c r="AV6" s="918"/>
      <c r="AW6" s="918"/>
      <c r="AX6" s="918"/>
      <c r="AY6" s="923"/>
      <c r="AZ6" s="56"/>
      <c r="BA6" s="56"/>
      <c r="BB6" s="56"/>
      <c r="BC6" s="56"/>
      <c r="BD6" s="56"/>
      <c r="BE6" s="67"/>
      <c r="BF6" s="67"/>
      <c r="BG6" s="67"/>
      <c r="BH6" s="67"/>
      <c r="BI6" s="67"/>
      <c r="BJ6" s="67"/>
      <c r="BK6" s="67"/>
      <c r="BL6" s="67"/>
      <c r="BM6" s="67"/>
      <c r="BN6" s="67"/>
      <c r="BO6" s="67"/>
      <c r="BP6" s="67"/>
      <c r="BQ6" s="911"/>
      <c r="BR6" s="912"/>
      <c r="BS6" s="912"/>
      <c r="BT6" s="912"/>
      <c r="BU6" s="912"/>
      <c r="BV6" s="912"/>
      <c r="BW6" s="912"/>
      <c r="BX6" s="912"/>
      <c r="BY6" s="912"/>
      <c r="BZ6" s="912"/>
      <c r="CA6" s="912"/>
      <c r="CB6" s="912"/>
      <c r="CC6" s="912"/>
      <c r="CD6" s="912"/>
      <c r="CE6" s="912"/>
      <c r="CF6" s="912"/>
      <c r="CG6" s="913"/>
      <c r="CH6" s="917"/>
      <c r="CI6" s="918"/>
      <c r="CJ6" s="918"/>
      <c r="CK6" s="918"/>
      <c r="CL6" s="919"/>
      <c r="CM6" s="917"/>
      <c r="CN6" s="918"/>
      <c r="CO6" s="918"/>
      <c r="CP6" s="918"/>
      <c r="CQ6" s="919"/>
      <c r="CR6" s="917"/>
      <c r="CS6" s="918"/>
      <c r="CT6" s="918"/>
      <c r="CU6" s="918"/>
      <c r="CV6" s="919"/>
      <c r="CW6" s="917"/>
      <c r="CX6" s="918"/>
      <c r="CY6" s="918"/>
      <c r="CZ6" s="918"/>
      <c r="DA6" s="919"/>
      <c r="DB6" s="917"/>
      <c r="DC6" s="918"/>
      <c r="DD6" s="918"/>
      <c r="DE6" s="918"/>
      <c r="DF6" s="919"/>
      <c r="DG6" s="927"/>
      <c r="DH6" s="928"/>
      <c r="DI6" s="928"/>
      <c r="DJ6" s="928"/>
      <c r="DK6" s="929"/>
      <c r="DL6" s="927"/>
      <c r="DM6" s="928"/>
      <c r="DN6" s="928"/>
      <c r="DO6" s="928"/>
      <c r="DP6" s="929"/>
      <c r="DQ6" s="917"/>
      <c r="DR6" s="918"/>
      <c r="DS6" s="918"/>
      <c r="DT6" s="918"/>
      <c r="DU6" s="919"/>
      <c r="DV6" s="917"/>
      <c r="DW6" s="918"/>
      <c r="DX6" s="918"/>
      <c r="DY6" s="918"/>
      <c r="DZ6" s="923"/>
      <c r="EA6" s="67"/>
    </row>
    <row r="7" spans="1:131" s="47" customFormat="1" ht="26.25" customHeight="1" x14ac:dyDescent="0.2">
      <c r="A7" s="51">
        <v>1</v>
      </c>
      <c r="B7" s="655" t="s">
        <v>268</v>
      </c>
      <c r="C7" s="656"/>
      <c r="D7" s="656"/>
      <c r="E7" s="656"/>
      <c r="F7" s="656"/>
      <c r="G7" s="656"/>
      <c r="H7" s="656"/>
      <c r="I7" s="656"/>
      <c r="J7" s="656"/>
      <c r="K7" s="656"/>
      <c r="L7" s="656"/>
      <c r="M7" s="656"/>
      <c r="N7" s="656"/>
      <c r="O7" s="656"/>
      <c r="P7" s="657"/>
      <c r="Q7" s="658">
        <v>36472</v>
      </c>
      <c r="R7" s="659"/>
      <c r="S7" s="659"/>
      <c r="T7" s="659"/>
      <c r="U7" s="659"/>
      <c r="V7" s="659">
        <v>35702</v>
      </c>
      <c r="W7" s="659"/>
      <c r="X7" s="659"/>
      <c r="Y7" s="659"/>
      <c r="Z7" s="659"/>
      <c r="AA7" s="659">
        <v>770</v>
      </c>
      <c r="AB7" s="659"/>
      <c r="AC7" s="659"/>
      <c r="AD7" s="659"/>
      <c r="AE7" s="660"/>
      <c r="AF7" s="661">
        <v>711</v>
      </c>
      <c r="AG7" s="662"/>
      <c r="AH7" s="662"/>
      <c r="AI7" s="662"/>
      <c r="AJ7" s="663"/>
      <c r="AK7" s="664">
        <v>541</v>
      </c>
      <c r="AL7" s="659"/>
      <c r="AM7" s="659"/>
      <c r="AN7" s="659"/>
      <c r="AO7" s="659"/>
      <c r="AP7" s="659">
        <v>20754</v>
      </c>
      <c r="AQ7" s="659"/>
      <c r="AR7" s="659"/>
      <c r="AS7" s="659"/>
      <c r="AT7" s="659"/>
      <c r="AU7" s="665"/>
      <c r="AV7" s="665"/>
      <c r="AW7" s="665"/>
      <c r="AX7" s="665"/>
      <c r="AY7" s="666"/>
      <c r="AZ7" s="56"/>
      <c r="BA7" s="56"/>
      <c r="BB7" s="56"/>
      <c r="BC7" s="56"/>
      <c r="BD7" s="56"/>
      <c r="BE7" s="67"/>
      <c r="BF7" s="67"/>
      <c r="BG7" s="67"/>
      <c r="BH7" s="67"/>
      <c r="BI7" s="67"/>
      <c r="BJ7" s="67"/>
      <c r="BK7" s="67"/>
      <c r="BL7" s="67"/>
      <c r="BM7" s="67"/>
      <c r="BN7" s="67"/>
      <c r="BO7" s="67"/>
      <c r="BP7" s="67"/>
      <c r="BQ7" s="51">
        <v>1</v>
      </c>
      <c r="BR7" s="71" t="s">
        <v>170</v>
      </c>
      <c r="BS7" s="655" t="s">
        <v>537</v>
      </c>
      <c r="BT7" s="656"/>
      <c r="BU7" s="656"/>
      <c r="BV7" s="656"/>
      <c r="BW7" s="656"/>
      <c r="BX7" s="656"/>
      <c r="BY7" s="656"/>
      <c r="BZ7" s="656"/>
      <c r="CA7" s="656"/>
      <c r="CB7" s="656"/>
      <c r="CC7" s="656"/>
      <c r="CD7" s="656"/>
      <c r="CE7" s="656"/>
      <c r="CF7" s="656"/>
      <c r="CG7" s="657"/>
      <c r="CH7" s="667">
        <v>9</v>
      </c>
      <c r="CI7" s="668"/>
      <c r="CJ7" s="668"/>
      <c r="CK7" s="668"/>
      <c r="CL7" s="669"/>
      <c r="CM7" s="667">
        <v>127</v>
      </c>
      <c r="CN7" s="668"/>
      <c r="CO7" s="668"/>
      <c r="CP7" s="668"/>
      <c r="CQ7" s="669"/>
      <c r="CR7" s="667">
        <v>55</v>
      </c>
      <c r="CS7" s="668"/>
      <c r="CT7" s="668"/>
      <c r="CU7" s="668"/>
      <c r="CV7" s="669"/>
      <c r="CW7" s="667" t="s">
        <v>199</v>
      </c>
      <c r="CX7" s="668"/>
      <c r="CY7" s="668"/>
      <c r="CZ7" s="668"/>
      <c r="DA7" s="669"/>
      <c r="DB7" s="667" t="s">
        <v>199</v>
      </c>
      <c r="DC7" s="668"/>
      <c r="DD7" s="668"/>
      <c r="DE7" s="668"/>
      <c r="DF7" s="669"/>
      <c r="DG7" s="667" t="s">
        <v>199</v>
      </c>
      <c r="DH7" s="668"/>
      <c r="DI7" s="668"/>
      <c r="DJ7" s="668"/>
      <c r="DK7" s="669"/>
      <c r="DL7" s="667" t="s">
        <v>199</v>
      </c>
      <c r="DM7" s="668"/>
      <c r="DN7" s="668"/>
      <c r="DO7" s="668"/>
      <c r="DP7" s="669"/>
      <c r="DQ7" s="667" t="s">
        <v>199</v>
      </c>
      <c r="DR7" s="668"/>
      <c r="DS7" s="668"/>
      <c r="DT7" s="668"/>
      <c r="DU7" s="669"/>
      <c r="DV7" s="655"/>
      <c r="DW7" s="656"/>
      <c r="DX7" s="656"/>
      <c r="DY7" s="656"/>
      <c r="DZ7" s="670"/>
      <c r="EA7" s="67"/>
    </row>
    <row r="8" spans="1:131" s="47" customFormat="1" ht="26.25" customHeight="1" x14ac:dyDescent="0.2">
      <c r="A8" s="52">
        <v>2</v>
      </c>
      <c r="B8" s="671" t="s">
        <v>455</v>
      </c>
      <c r="C8" s="672"/>
      <c r="D8" s="672"/>
      <c r="E8" s="672"/>
      <c r="F8" s="672"/>
      <c r="G8" s="672"/>
      <c r="H8" s="672"/>
      <c r="I8" s="672"/>
      <c r="J8" s="672"/>
      <c r="K8" s="672"/>
      <c r="L8" s="672"/>
      <c r="M8" s="672"/>
      <c r="N8" s="672"/>
      <c r="O8" s="672"/>
      <c r="P8" s="673"/>
      <c r="Q8" s="674">
        <v>31</v>
      </c>
      <c r="R8" s="675"/>
      <c r="S8" s="675"/>
      <c r="T8" s="675"/>
      <c r="U8" s="675"/>
      <c r="V8" s="675">
        <v>31</v>
      </c>
      <c r="W8" s="675"/>
      <c r="X8" s="675"/>
      <c r="Y8" s="675"/>
      <c r="Z8" s="675"/>
      <c r="AA8" s="675" t="s">
        <v>199</v>
      </c>
      <c r="AB8" s="675"/>
      <c r="AC8" s="675"/>
      <c r="AD8" s="675"/>
      <c r="AE8" s="676"/>
      <c r="AF8" s="677" t="s">
        <v>199</v>
      </c>
      <c r="AG8" s="678"/>
      <c r="AH8" s="678"/>
      <c r="AI8" s="678"/>
      <c r="AJ8" s="679"/>
      <c r="AK8" s="680">
        <v>31</v>
      </c>
      <c r="AL8" s="675"/>
      <c r="AM8" s="675"/>
      <c r="AN8" s="675"/>
      <c r="AO8" s="675"/>
      <c r="AP8" s="675" t="s">
        <v>199</v>
      </c>
      <c r="AQ8" s="675"/>
      <c r="AR8" s="675"/>
      <c r="AS8" s="675"/>
      <c r="AT8" s="675"/>
      <c r="AU8" s="681"/>
      <c r="AV8" s="681"/>
      <c r="AW8" s="681"/>
      <c r="AX8" s="681"/>
      <c r="AY8" s="682"/>
      <c r="AZ8" s="56"/>
      <c r="BA8" s="56"/>
      <c r="BB8" s="56"/>
      <c r="BC8" s="56"/>
      <c r="BD8" s="56"/>
      <c r="BE8" s="67"/>
      <c r="BF8" s="67"/>
      <c r="BG8" s="67"/>
      <c r="BH8" s="67"/>
      <c r="BI8" s="67"/>
      <c r="BJ8" s="67"/>
      <c r="BK8" s="67"/>
      <c r="BL8" s="67"/>
      <c r="BM8" s="67"/>
      <c r="BN8" s="67"/>
      <c r="BO8" s="67"/>
      <c r="BP8" s="67"/>
      <c r="BQ8" s="52">
        <v>2</v>
      </c>
      <c r="BR8" s="72" t="s">
        <v>170</v>
      </c>
      <c r="BS8" s="671" t="s">
        <v>115</v>
      </c>
      <c r="BT8" s="672"/>
      <c r="BU8" s="672"/>
      <c r="BV8" s="672"/>
      <c r="BW8" s="672"/>
      <c r="BX8" s="672"/>
      <c r="BY8" s="672"/>
      <c r="BZ8" s="672"/>
      <c r="CA8" s="672"/>
      <c r="CB8" s="672"/>
      <c r="CC8" s="672"/>
      <c r="CD8" s="672"/>
      <c r="CE8" s="672"/>
      <c r="CF8" s="672"/>
      <c r="CG8" s="673"/>
      <c r="CH8" s="683">
        <v>27</v>
      </c>
      <c r="CI8" s="678"/>
      <c r="CJ8" s="678"/>
      <c r="CK8" s="678"/>
      <c r="CL8" s="684"/>
      <c r="CM8" s="683">
        <v>44</v>
      </c>
      <c r="CN8" s="678"/>
      <c r="CO8" s="678"/>
      <c r="CP8" s="678"/>
      <c r="CQ8" s="684"/>
      <c r="CR8" s="683">
        <v>10</v>
      </c>
      <c r="CS8" s="678"/>
      <c r="CT8" s="678"/>
      <c r="CU8" s="678"/>
      <c r="CV8" s="684"/>
      <c r="CW8" s="683" t="s">
        <v>199</v>
      </c>
      <c r="CX8" s="678"/>
      <c r="CY8" s="678"/>
      <c r="CZ8" s="678"/>
      <c r="DA8" s="684"/>
      <c r="DB8" s="683" t="s">
        <v>199</v>
      </c>
      <c r="DC8" s="678"/>
      <c r="DD8" s="678"/>
      <c r="DE8" s="678"/>
      <c r="DF8" s="684"/>
      <c r="DG8" s="683" t="s">
        <v>199</v>
      </c>
      <c r="DH8" s="678"/>
      <c r="DI8" s="678"/>
      <c r="DJ8" s="678"/>
      <c r="DK8" s="684"/>
      <c r="DL8" s="683" t="s">
        <v>199</v>
      </c>
      <c r="DM8" s="678"/>
      <c r="DN8" s="678"/>
      <c r="DO8" s="678"/>
      <c r="DP8" s="684"/>
      <c r="DQ8" s="683" t="s">
        <v>199</v>
      </c>
      <c r="DR8" s="678"/>
      <c r="DS8" s="678"/>
      <c r="DT8" s="678"/>
      <c r="DU8" s="684"/>
      <c r="DV8" s="671"/>
      <c r="DW8" s="672"/>
      <c r="DX8" s="672"/>
      <c r="DY8" s="672"/>
      <c r="DZ8" s="685"/>
      <c r="EA8" s="67"/>
    </row>
    <row r="9" spans="1:131" s="47" customFormat="1" ht="26.25" customHeight="1" x14ac:dyDescent="0.2">
      <c r="A9" s="52">
        <v>3</v>
      </c>
      <c r="B9" s="671" t="s">
        <v>156</v>
      </c>
      <c r="C9" s="672"/>
      <c r="D9" s="672"/>
      <c r="E9" s="672"/>
      <c r="F9" s="672"/>
      <c r="G9" s="672"/>
      <c r="H9" s="672"/>
      <c r="I9" s="672"/>
      <c r="J9" s="672"/>
      <c r="K9" s="672"/>
      <c r="L9" s="672"/>
      <c r="M9" s="672"/>
      <c r="N9" s="672"/>
      <c r="O9" s="672"/>
      <c r="P9" s="673"/>
      <c r="Q9" s="674">
        <v>1207</v>
      </c>
      <c r="R9" s="675"/>
      <c r="S9" s="675"/>
      <c r="T9" s="675"/>
      <c r="U9" s="675"/>
      <c r="V9" s="675">
        <v>1143</v>
      </c>
      <c r="W9" s="675"/>
      <c r="X9" s="675"/>
      <c r="Y9" s="675"/>
      <c r="Z9" s="675"/>
      <c r="AA9" s="675">
        <v>63</v>
      </c>
      <c r="AB9" s="675"/>
      <c r="AC9" s="675"/>
      <c r="AD9" s="675"/>
      <c r="AE9" s="676"/>
      <c r="AF9" s="677">
        <v>30</v>
      </c>
      <c r="AG9" s="678"/>
      <c r="AH9" s="678"/>
      <c r="AI9" s="678"/>
      <c r="AJ9" s="679"/>
      <c r="AK9" s="680">
        <v>117</v>
      </c>
      <c r="AL9" s="675"/>
      <c r="AM9" s="675"/>
      <c r="AN9" s="675"/>
      <c r="AO9" s="675"/>
      <c r="AP9" s="675">
        <v>3253</v>
      </c>
      <c r="AQ9" s="675"/>
      <c r="AR9" s="675"/>
      <c r="AS9" s="675"/>
      <c r="AT9" s="675"/>
      <c r="AU9" s="681"/>
      <c r="AV9" s="681"/>
      <c r="AW9" s="681"/>
      <c r="AX9" s="681"/>
      <c r="AY9" s="682"/>
      <c r="AZ9" s="56"/>
      <c r="BA9" s="56"/>
      <c r="BB9" s="56"/>
      <c r="BC9" s="56"/>
      <c r="BD9" s="56"/>
      <c r="BE9" s="67"/>
      <c r="BF9" s="67"/>
      <c r="BG9" s="67"/>
      <c r="BH9" s="67"/>
      <c r="BI9" s="67"/>
      <c r="BJ9" s="67"/>
      <c r="BK9" s="67"/>
      <c r="BL9" s="67"/>
      <c r="BM9" s="67"/>
      <c r="BN9" s="67"/>
      <c r="BO9" s="67"/>
      <c r="BP9" s="67"/>
      <c r="BQ9" s="52">
        <v>3</v>
      </c>
      <c r="BR9" s="72"/>
      <c r="BS9" s="671"/>
      <c r="BT9" s="672"/>
      <c r="BU9" s="672"/>
      <c r="BV9" s="672"/>
      <c r="BW9" s="672"/>
      <c r="BX9" s="672"/>
      <c r="BY9" s="672"/>
      <c r="BZ9" s="672"/>
      <c r="CA9" s="672"/>
      <c r="CB9" s="672"/>
      <c r="CC9" s="672"/>
      <c r="CD9" s="672"/>
      <c r="CE9" s="672"/>
      <c r="CF9" s="672"/>
      <c r="CG9" s="673"/>
      <c r="CH9" s="683"/>
      <c r="CI9" s="678"/>
      <c r="CJ9" s="678"/>
      <c r="CK9" s="678"/>
      <c r="CL9" s="684"/>
      <c r="CM9" s="683"/>
      <c r="CN9" s="678"/>
      <c r="CO9" s="678"/>
      <c r="CP9" s="678"/>
      <c r="CQ9" s="684"/>
      <c r="CR9" s="683"/>
      <c r="CS9" s="678"/>
      <c r="CT9" s="678"/>
      <c r="CU9" s="678"/>
      <c r="CV9" s="684"/>
      <c r="CW9" s="683"/>
      <c r="CX9" s="678"/>
      <c r="CY9" s="678"/>
      <c r="CZ9" s="678"/>
      <c r="DA9" s="684"/>
      <c r="DB9" s="683"/>
      <c r="DC9" s="678"/>
      <c r="DD9" s="678"/>
      <c r="DE9" s="678"/>
      <c r="DF9" s="684"/>
      <c r="DG9" s="683"/>
      <c r="DH9" s="678"/>
      <c r="DI9" s="678"/>
      <c r="DJ9" s="678"/>
      <c r="DK9" s="684"/>
      <c r="DL9" s="683"/>
      <c r="DM9" s="678"/>
      <c r="DN9" s="678"/>
      <c r="DO9" s="678"/>
      <c r="DP9" s="684"/>
      <c r="DQ9" s="683"/>
      <c r="DR9" s="678"/>
      <c r="DS9" s="678"/>
      <c r="DT9" s="678"/>
      <c r="DU9" s="684"/>
      <c r="DV9" s="671"/>
      <c r="DW9" s="672"/>
      <c r="DX9" s="672"/>
      <c r="DY9" s="672"/>
      <c r="DZ9" s="685"/>
      <c r="EA9" s="67"/>
    </row>
    <row r="10" spans="1:131" s="47" customFormat="1" ht="26.25" customHeight="1" x14ac:dyDescent="0.2">
      <c r="A10" s="52">
        <v>4</v>
      </c>
      <c r="B10" s="671"/>
      <c r="C10" s="672"/>
      <c r="D10" s="672"/>
      <c r="E10" s="672"/>
      <c r="F10" s="672"/>
      <c r="G10" s="672"/>
      <c r="H10" s="672"/>
      <c r="I10" s="672"/>
      <c r="J10" s="672"/>
      <c r="K10" s="672"/>
      <c r="L10" s="672"/>
      <c r="M10" s="672"/>
      <c r="N10" s="672"/>
      <c r="O10" s="672"/>
      <c r="P10" s="673"/>
      <c r="Q10" s="674"/>
      <c r="R10" s="675"/>
      <c r="S10" s="675"/>
      <c r="T10" s="675"/>
      <c r="U10" s="675"/>
      <c r="V10" s="675"/>
      <c r="W10" s="675"/>
      <c r="X10" s="675"/>
      <c r="Y10" s="675"/>
      <c r="Z10" s="675"/>
      <c r="AA10" s="675"/>
      <c r="AB10" s="675"/>
      <c r="AC10" s="675"/>
      <c r="AD10" s="675"/>
      <c r="AE10" s="676"/>
      <c r="AF10" s="677"/>
      <c r="AG10" s="678"/>
      <c r="AH10" s="678"/>
      <c r="AI10" s="678"/>
      <c r="AJ10" s="679"/>
      <c r="AK10" s="680"/>
      <c r="AL10" s="675"/>
      <c r="AM10" s="675"/>
      <c r="AN10" s="675"/>
      <c r="AO10" s="675"/>
      <c r="AP10" s="675"/>
      <c r="AQ10" s="675"/>
      <c r="AR10" s="675"/>
      <c r="AS10" s="675"/>
      <c r="AT10" s="675"/>
      <c r="AU10" s="681"/>
      <c r="AV10" s="681"/>
      <c r="AW10" s="681"/>
      <c r="AX10" s="681"/>
      <c r="AY10" s="682"/>
      <c r="AZ10" s="56"/>
      <c r="BA10" s="56"/>
      <c r="BB10" s="56"/>
      <c r="BC10" s="56"/>
      <c r="BD10" s="56"/>
      <c r="BE10" s="67"/>
      <c r="BF10" s="67"/>
      <c r="BG10" s="67"/>
      <c r="BH10" s="67"/>
      <c r="BI10" s="67"/>
      <c r="BJ10" s="67"/>
      <c r="BK10" s="67"/>
      <c r="BL10" s="67"/>
      <c r="BM10" s="67"/>
      <c r="BN10" s="67"/>
      <c r="BO10" s="67"/>
      <c r="BP10" s="67"/>
      <c r="BQ10" s="52">
        <v>4</v>
      </c>
      <c r="BR10" s="72"/>
      <c r="BS10" s="671"/>
      <c r="BT10" s="672"/>
      <c r="BU10" s="672"/>
      <c r="BV10" s="672"/>
      <c r="BW10" s="672"/>
      <c r="BX10" s="672"/>
      <c r="BY10" s="672"/>
      <c r="BZ10" s="672"/>
      <c r="CA10" s="672"/>
      <c r="CB10" s="672"/>
      <c r="CC10" s="672"/>
      <c r="CD10" s="672"/>
      <c r="CE10" s="672"/>
      <c r="CF10" s="672"/>
      <c r="CG10" s="673"/>
      <c r="CH10" s="683"/>
      <c r="CI10" s="678"/>
      <c r="CJ10" s="678"/>
      <c r="CK10" s="678"/>
      <c r="CL10" s="684"/>
      <c r="CM10" s="683"/>
      <c r="CN10" s="678"/>
      <c r="CO10" s="678"/>
      <c r="CP10" s="678"/>
      <c r="CQ10" s="684"/>
      <c r="CR10" s="683"/>
      <c r="CS10" s="678"/>
      <c r="CT10" s="678"/>
      <c r="CU10" s="678"/>
      <c r="CV10" s="684"/>
      <c r="CW10" s="683"/>
      <c r="CX10" s="678"/>
      <c r="CY10" s="678"/>
      <c r="CZ10" s="678"/>
      <c r="DA10" s="684"/>
      <c r="DB10" s="683"/>
      <c r="DC10" s="678"/>
      <c r="DD10" s="678"/>
      <c r="DE10" s="678"/>
      <c r="DF10" s="684"/>
      <c r="DG10" s="683"/>
      <c r="DH10" s="678"/>
      <c r="DI10" s="678"/>
      <c r="DJ10" s="678"/>
      <c r="DK10" s="684"/>
      <c r="DL10" s="683"/>
      <c r="DM10" s="678"/>
      <c r="DN10" s="678"/>
      <c r="DO10" s="678"/>
      <c r="DP10" s="684"/>
      <c r="DQ10" s="683"/>
      <c r="DR10" s="678"/>
      <c r="DS10" s="678"/>
      <c r="DT10" s="678"/>
      <c r="DU10" s="684"/>
      <c r="DV10" s="671"/>
      <c r="DW10" s="672"/>
      <c r="DX10" s="672"/>
      <c r="DY10" s="672"/>
      <c r="DZ10" s="685"/>
      <c r="EA10" s="67"/>
    </row>
    <row r="11" spans="1:131" s="47" customFormat="1" ht="26.25" customHeight="1" x14ac:dyDescent="0.2">
      <c r="A11" s="52">
        <v>5</v>
      </c>
      <c r="B11" s="671"/>
      <c r="C11" s="672"/>
      <c r="D11" s="672"/>
      <c r="E11" s="672"/>
      <c r="F11" s="672"/>
      <c r="G11" s="672"/>
      <c r="H11" s="672"/>
      <c r="I11" s="672"/>
      <c r="J11" s="672"/>
      <c r="K11" s="672"/>
      <c r="L11" s="672"/>
      <c r="M11" s="672"/>
      <c r="N11" s="672"/>
      <c r="O11" s="672"/>
      <c r="P11" s="673"/>
      <c r="Q11" s="674"/>
      <c r="R11" s="675"/>
      <c r="S11" s="675"/>
      <c r="T11" s="675"/>
      <c r="U11" s="675"/>
      <c r="V11" s="675"/>
      <c r="W11" s="675"/>
      <c r="X11" s="675"/>
      <c r="Y11" s="675"/>
      <c r="Z11" s="675"/>
      <c r="AA11" s="675"/>
      <c r="AB11" s="675"/>
      <c r="AC11" s="675"/>
      <c r="AD11" s="675"/>
      <c r="AE11" s="676"/>
      <c r="AF11" s="677"/>
      <c r="AG11" s="678"/>
      <c r="AH11" s="678"/>
      <c r="AI11" s="678"/>
      <c r="AJ11" s="679"/>
      <c r="AK11" s="680"/>
      <c r="AL11" s="675"/>
      <c r="AM11" s="675"/>
      <c r="AN11" s="675"/>
      <c r="AO11" s="675"/>
      <c r="AP11" s="675"/>
      <c r="AQ11" s="675"/>
      <c r="AR11" s="675"/>
      <c r="AS11" s="675"/>
      <c r="AT11" s="675"/>
      <c r="AU11" s="681"/>
      <c r="AV11" s="681"/>
      <c r="AW11" s="681"/>
      <c r="AX11" s="681"/>
      <c r="AY11" s="682"/>
      <c r="AZ11" s="56"/>
      <c r="BA11" s="56"/>
      <c r="BB11" s="56"/>
      <c r="BC11" s="56"/>
      <c r="BD11" s="56"/>
      <c r="BE11" s="67"/>
      <c r="BF11" s="67"/>
      <c r="BG11" s="67"/>
      <c r="BH11" s="67"/>
      <c r="BI11" s="67"/>
      <c r="BJ11" s="67"/>
      <c r="BK11" s="67"/>
      <c r="BL11" s="67"/>
      <c r="BM11" s="67"/>
      <c r="BN11" s="67"/>
      <c r="BO11" s="67"/>
      <c r="BP11" s="67"/>
      <c r="BQ11" s="52">
        <v>5</v>
      </c>
      <c r="BR11" s="72"/>
      <c r="BS11" s="671"/>
      <c r="BT11" s="672"/>
      <c r="BU11" s="672"/>
      <c r="BV11" s="672"/>
      <c r="BW11" s="672"/>
      <c r="BX11" s="672"/>
      <c r="BY11" s="672"/>
      <c r="BZ11" s="672"/>
      <c r="CA11" s="672"/>
      <c r="CB11" s="672"/>
      <c r="CC11" s="672"/>
      <c r="CD11" s="672"/>
      <c r="CE11" s="672"/>
      <c r="CF11" s="672"/>
      <c r="CG11" s="673"/>
      <c r="CH11" s="683"/>
      <c r="CI11" s="678"/>
      <c r="CJ11" s="678"/>
      <c r="CK11" s="678"/>
      <c r="CL11" s="684"/>
      <c r="CM11" s="683"/>
      <c r="CN11" s="678"/>
      <c r="CO11" s="678"/>
      <c r="CP11" s="678"/>
      <c r="CQ11" s="684"/>
      <c r="CR11" s="683"/>
      <c r="CS11" s="678"/>
      <c r="CT11" s="678"/>
      <c r="CU11" s="678"/>
      <c r="CV11" s="684"/>
      <c r="CW11" s="683"/>
      <c r="CX11" s="678"/>
      <c r="CY11" s="678"/>
      <c r="CZ11" s="678"/>
      <c r="DA11" s="684"/>
      <c r="DB11" s="683"/>
      <c r="DC11" s="678"/>
      <c r="DD11" s="678"/>
      <c r="DE11" s="678"/>
      <c r="DF11" s="684"/>
      <c r="DG11" s="683"/>
      <c r="DH11" s="678"/>
      <c r="DI11" s="678"/>
      <c r="DJ11" s="678"/>
      <c r="DK11" s="684"/>
      <c r="DL11" s="683"/>
      <c r="DM11" s="678"/>
      <c r="DN11" s="678"/>
      <c r="DO11" s="678"/>
      <c r="DP11" s="684"/>
      <c r="DQ11" s="683"/>
      <c r="DR11" s="678"/>
      <c r="DS11" s="678"/>
      <c r="DT11" s="678"/>
      <c r="DU11" s="684"/>
      <c r="DV11" s="671"/>
      <c r="DW11" s="672"/>
      <c r="DX11" s="672"/>
      <c r="DY11" s="672"/>
      <c r="DZ11" s="685"/>
      <c r="EA11" s="67"/>
    </row>
    <row r="12" spans="1:131" s="47" customFormat="1" ht="26.25" customHeight="1" x14ac:dyDescent="0.2">
      <c r="A12" s="52">
        <v>6</v>
      </c>
      <c r="B12" s="671"/>
      <c r="C12" s="672"/>
      <c r="D12" s="672"/>
      <c r="E12" s="672"/>
      <c r="F12" s="672"/>
      <c r="G12" s="672"/>
      <c r="H12" s="672"/>
      <c r="I12" s="672"/>
      <c r="J12" s="672"/>
      <c r="K12" s="672"/>
      <c r="L12" s="672"/>
      <c r="M12" s="672"/>
      <c r="N12" s="672"/>
      <c r="O12" s="672"/>
      <c r="P12" s="673"/>
      <c r="Q12" s="674"/>
      <c r="R12" s="675"/>
      <c r="S12" s="675"/>
      <c r="T12" s="675"/>
      <c r="U12" s="675"/>
      <c r="V12" s="675"/>
      <c r="W12" s="675"/>
      <c r="X12" s="675"/>
      <c r="Y12" s="675"/>
      <c r="Z12" s="675"/>
      <c r="AA12" s="675"/>
      <c r="AB12" s="675"/>
      <c r="AC12" s="675"/>
      <c r="AD12" s="675"/>
      <c r="AE12" s="676"/>
      <c r="AF12" s="677"/>
      <c r="AG12" s="678"/>
      <c r="AH12" s="678"/>
      <c r="AI12" s="678"/>
      <c r="AJ12" s="679"/>
      <c r="AK12" s="680"/>
      <c r="AL12" s="675"/>
      <c r="AM12" s="675"/>
      <c r="AN12" s="675"/>
      <c r="AO12" s="675"/>
      <c r="AP12" s="675"/>
      <c r="AQ12" s="675"/>
      <c r="AR12" s="675"/>
      <c r="AS12" s="675"/>
      <c r="AT12" s="675"/>
      <c r="AU12" s="681"/>
      <c r="AV12" s="681"/>
      <c r="AW12" s="681"/>
      <c r="AX12" s="681"/>
      <c r="AY12" s="682"/>
      <c r="AZ12" s="56"/>
      <c r="BA12" s="56"/>
      <c r="BB12" s="56"/>
      <c r="BC12" s="56"/>
      <c r="BD12" s="56"/>
      <c r="BE12" s="67"/>
      <c r="BF12" s="67"/>
      <c r="BG12" s="67"/>
      <c r="BH12" s="67"/>
      <c r="BI12" s="67"/>
      <c r="BJ12" s="67"/>
      <c r="BK12" s="67"/>
      <c r="BL12" s="67"/>
      <c r="BM12" s="67"/>
      <c r="BN12" s="67"/>
      <c r="BO12" s="67"/>
      <c r="BP12" s="67"/>
      <c r="BQ12" s="52">
        <v>6</v>
      </c>
      <c r="BR12" s="72"/>
      <c r="BS12" s="671"/>
      <c r="BT12" s="672"/>
      <c r="BU12" s="672"/>
      <c r="BV12" s="672"/>
      <c r="BW12" s="672"/>
      <c r="BX12" s="672"/>
      <c r="BY12" s="672"/>
      <c r="BZ12" s="672"/>
      <c r="CA12" s="672"/>
      <c r="CB12" s="672"/>
      <c r="CC12" s="672"/>
      <c r="CD12" s="672"/>
      <c r="CE12" s="672"/>
      <c r="CF12" s="672"/>
      <c r="CG12" s="673"/>
      <c r="CH12" s="683"/>
      <c r="CI12" s="678"/>
      <c r="CJ12" s="678"/>
      <c r="CK12" s="678"/>
      <c r="CL12" s="684"/>
      <c r="CM12" s="683"/>
      <c r="CN12" s="678"/>
      <c r="CO12" s="678"/>
      <c r="CP12" s="678"/>
      <c r="CQ12" s="684"/>
      <c r="CR12" s="683"/>
      <c r="CS12" s="678"/>
      <c r="CT12" s="678"/>
      <c r="CU12" s="678"/>
      <c r="CV12" s="684"/>
      <c r="CW12" s="683"/>
      <c r="CX12" s="678"/>
      <c r="CY12" s="678"/>
      <c r="CZ12" s="678"/>
      <c r="DA12" s="684"/>
      <c r="DB12" s="683"/>
      <c r="DC12" s="678"/>
      <c r="DD12" s="678"/>
      <c r="DE12" s="678"/>
      <c r="DF12" s="684"/>
      <c r="DG12" s="683"/>
      <c r="DH12" s="678"/>
      <c r="DI12" s="678"/>
      <c r="DJ12" s="678"/>
      <c r="DK12" s="684"/>
      <c r="DL12" s="683"/>
      <c r="DM12" s="678"/>
      <c r="DN12" s="678"/>
      <c r="DO12" s="678"/>
      <c r="DP12" s="684"/>
      <c r="DQ12" s="683"/>
      <c r="DR12" s="678"/>
      <c r="DS12" s="678"/>
      <c r="DT12" s="678"/>
      <c r="DU12" s="684"/>
      <c r="DV12" s="671"/>
      <c r="DW12" s="672"/>
      <c r="DX12" s="672"/>
      <c r="DY12" s="672"/>
      <c r="DZ12" s="685"/>
      <c r="EA12" s="67"/>
    </row>
    <row r="13" spans="1:131" s="47" customFormat="1" ht="26.25" customHeight="1" x14ac:dyDescent="0.2">
      <c r="A13" s="52">
        <v>7</v>
      </c>
      <c r="B13" s="671"/>
      <c r="C13" s="672"/>
      <c r="D13" s="672"/>
      <c r="E13" s="672"/>
      <c r="F13" s="672"/>
      <c r="G13" s="672"/>
      <c r="H13" s="672"/>
      <c r="I13" s="672"/>
      <c r="J13" s="672"/>
      <c r="K13" s="672"/>
      <c r="L13" s="672"/>
      <c r="M13" s="672"/>
      <c r="N13" s="672"/>
      <c r="O13" s="672"/>
      <c r="P13" s="673"/>
      <c r="Q13" s="674"/>
      <c r="R13" s="675"/>
      <c r="S13" s="675"/>
      <c r="T13" s="675"/>
      <c r="U13" s="675"/>
      <c r="V13" s="675"/>
      <c r="W13" s="675"/>
      <c r="X13" s="675"/>
      <c r="Y13" s="675"/>
      <c r="Z13" s="675"/>
      <c r="AA13" s="675"/>
      <c r="AB13" s="675"/>
      <c r="AC13" s="675"/>
      <c r="AD13" s="675"/>
      <c r="AE13" s="676"/>
      <c r="AF13" s="677"/>
      <c r="AG13" s="678"/>
      <c r="AH13" s="678"/>
      <c r="AI13" s="678"/>
      <c r="AJ13" s="679"/>
      <c r="AK13" s="680"/>
      <c r="AL13" s="675"/>
      <c r="AM13" s="675"/>
      <c r="AN13" s="675"/>
      <c r="AO13" s="675"/>
      <c r="AP13" s="675"/>
      <c r="AQ13" s="675"/>
      <c r="AR13" s="675"/>
      <c r="AS13" s="675"/>
      <c r="AT13" s="675"/>
      <c r="AU13" s="681"/>
      <c r="AV13" s="681"/>
      <c r="AW13" s="681"/>
      <c r="AX13" s="681"/>
      <c r="AY13" s="682"/>
      <c r="AZ13" s="56"/>
      <c r="BA13" s="56"/>
      <c r="BB13" s="56"/>
      <c r="BC13" s="56"/>
      <c r="BD13" s="56"/>
      <c r="BE13" s="67"/>
      <c r="BF13" s="67"/>
      <c r="BG13" s="67"/>
      <c r="BH13" s="67"/>
      <c r="BI13" s="67"/>
      <c r="BJ13" s="67"/>
      <c r="BK13" s="67"/>
      <c r="BL13" s="67"/>
      <c r="BM13" s="67"/>
      <c r="BN13" s="67"/>
      <c r="BO13" s="67"/>
      <c r="BP13" s="67"/>
      <c r="BQ13" s="52">
        <v>7</v>
      </c>
      <c r="BR13" s="72"/>
      <c r="BS13" s="671"/>
      <c r="BT13" s="672"/>
      <c r="BU13" s="672"/>
      <c r="BV13" s="672"/>
      <c r="BW13" s="672"/>
      <c r="BX13" s="672"/>
      <c r="BY13" s="672"/>
      <c r="BZ13" s="672"/>
      <c r="CA13" s="672"/>
      <c r="CB13" s="672"/>
      <c r="CC13" s="672"/>
      <c r="CD13" s="672"/>
      <c r="CE13" s="672"/>
      <c r="CF13" s="672"/>
      <c r="CG13" s="673"/>
      <c r="CH13" s="683"/>
      <c r="CI13" s="678"/>
      <c r="CJ13" s="678"/>
      <c r="CK13" s="678"/>
      <c r="CL13" s="684"/>
      <c r="CM13" s="683"/>
      <c r="CN13" s="678"/>
      <c r="CO13" s="678"/>
      <c r="CP13" s="678"/>
      <c r="CQ13" s="684"/>
      <c r="CR13" s="683"/>
      <c r="CS13" s="678"/>
      <c r="CT13" s="678"/>
      <c r="CU13" s="678"/>
      <c r="CV13" s="684"/>
      <c r="CW13" s="683"/>
      <c r="CX13" s="678"/>
      <c r="CY13" s="678"/>
      <c r="CZ13" s="678"/>
      <c r="DA13" s="684"/>
      <c r="DB13" s="683"/>
      <c r="DC13" s="678"/>
      <c r="DD13" s="678"/>
      <c r="DE13" s="678"/>
      <c r="DF13" s="684"/>
      <c r="DG13" s="683"/>
      <c r="DH13" s="678"/>
      <c r="DI13" s="678"/>
      <c r="DJ13" s="678"/>
      <c r="DK13" s="684"/>
      <c r="DL13" s="683"/>
      <c r="DM13" s="678"/>
      <c r="DN13" s="678"/>
      <c r="DO13" s="678"/>
      <c r="DP13" s="684"/>
      <c r="DQ13" s="683"/>
      <c r="DR13" s="678"/>
      <c r="DS13" s="678"/>
      <c r="DT13" s="678"/>
      <c r="DU13" s="684"/>
      <c r="DV13" s="671"/>
      <c r="DW13" s="672"/>
      <c r="DX13" s="672"/>
      <c r="DY13" s="672"/>
      <c r="DZ13" s="685"/>
      <c r="EA13" s="67"/>
    </row>
    <row r="14" spans="1:131" s="47" customFormat="1" ht="26.25" customHeight="1" x14ac:dyDescent="0.2">
      <c r="A14" s="52">
        <v>8</v>
      </c>
      <c r="B14" s="671"/>
      <c r="C14" s="672"/>
      <c r="D14" s="672"/>
      <c r="E14" s="672"/>
      <c r="F14" s="672"/>
      <c r="G14" s="672"/>
      <c r="H14" s="672"/>
      <c r="I14" s="672"/>
      <c r="J14" s="672"/>
      <c r="K14" s="672"/>
      <c r="L14" s="672"/>
      <c r="M14" s="672"/>
      <c r="N14" s="672"/>
      <c r="O14" s="672"/>
      <c r="P14" s="673"/>
      <c r="Q14" s="674"/>
      <c r="R14" s="675"/>
      <c r="S14" s="675"/>
      <c r="T14" s="675"/>
      <c r="U14" s="675"/>
      <c r="V14" s="675"/>
      <c r="W14" s="675"/>
      <c r="X14" s="675"/>
      <c r="Y14" s="675"/>
      <c r="Z14" s="675"/>
      <c r="AA14" s="675"/>
      <c r="AB14" s="675"/>
      <c r="AC14" s="675"/>
      <c r="AD14" s="675"/>
      <c r="AE14" s="676"/>
      <c r="AF14" s="677"/>
      <c r="AG14" s="678"/>
      <c r="AH14" s="678"/>
      <c r="AI14" s="678"/>
      <c r="AJ14" s="679"/>
      <c r="AK14" s="680"/>
      <c r="AL14" s="675"/>
      <c r="AM14" s="675"/>
      <c r="AN14" s="675"/>
      <c r="AO14" s="675"/>
      <c r="AP14" s="675"/>
      <c r="AQ14" s="675"/>
      <c r="AR14" s="675"/>
      <c r="AS14" s="675"/>
      <c r="AT14" s="675"/>
      <c r="AU14" s="681"/>
      <c r="AV14" s="681"/>
      <c r="AW14" s="681"/>
      <c r="AX14" s="681"/>
      <c r="AY14" s="682"/>
      <c r="AZ14" s="56"/>
      <c r="BA14" s="56"/>
      <c r="BB14" s="56"/>
      <c r="BC14" s="56"/>
      <c r="BD14" s="56"/>
      <c r="BE14" s="67"/>
      <c r="BF14" s="67"/>
      <c r="BG14" s="67"/>
      <c r="BH14" s="67"/>
      <c r="BI14" s="67"/>
      <c r="BJ14" s="67"/>
      <c r="BK14" s="67"/>
      <c r="BL14" s="67"/>
      <c r="BM14" s="67"/>
      <c r="BN14" s="67"/>
      <c r="BO14" s="67"/>
      <c r="BP14" s="67"/>
      <c r="BQ14" s="52">
        <v>8</v>
      </c>
      <c r="BR14" s="72"/>
      <c r="BS14" s="671"/>
      <c r="BT14" s="672"/>
      <c r="BU14" s="672"/>
      <c r="BV14" s="672"/>
      <c r="BW14" s="672"/>
      <c r="BX14" s="672"/>
      <c r="BY14" s="672"/>
      <c r="BZ14" s="672"/>
      <c r="CA14" s="672"/>
      <c r="CB14" s="672"/>
      <c r="CC14" s="672"/>
      <c r="CD14" s="672"/>
      <c r="CE14" s="672"/>
      <c r="CF14" s="672"/>
      <c r="CG14" s="673"/>
      <c r="CH14" s="683"/>
      <c r="CI14" s="678"/>
      <c r="CJ14" s="678"/>
      <c r="CK14" s="678"/>
      <c r="CL14" s="684"/>
      <c r="CM14" s="683"/>
      <c r="CN14" s="678"/>
      <c r="CO14" s="678"/>
      <c r="CP14" s="678"/>
      <c r="CQ14" s="684"/>
      <c r="CR14" s="683"/>
      <c r="CS14" s="678"/>
      <c r="CT14" s="678"/>
      <c r="CU14" s="678"/>
      <c r="CV14" s="684"/>
      <c r="CW14" s="683"/>
      <c r="CX14" s="678"/>
      <c r="CY14" s="678"/>
      <c r="CZ14" s="678"/>
      <c r="DA14" s="684"/>
      <c r="DB14" s="683"/>
      <c r="DC14" s="678"/>
      <c r="DD14" s="678"/>
      <c r="DE14" s="678"/>
      <c r="DF14" s="684"/>
      <c r="DG14" s="683"/>
      <c r="DH14" s="678"/>
      <c r="DI14" s="678"/>
      <c r="DJ14" s="678"/>
      <c r="DK14" s="684"/>
      <c r="DL14" s="683"/>
      <c r="DM14" s="678"/>
      <c r="DN14" s="678"/>
      <c r="DO14" s="678"/>
      <c r="DP14" s="684"/>
      <c r="DQ14" s="683"/>
      <c r="DR14" s="678"/>
      <c r="DS14" s="678"/>
      <c r="DT14" s="678"/>
      <c r="DU14" s="684"/>
      <c r="DV14" s="671"/>
      <c r="DW14" s="672"/>
      <c r="DX14" s="672"/>
      <c r="DY14" s="672"/>
      <c r="DZ14" s="685"/>
      <c r="EA14" s="67"/>
    </row>
    <row r="15" spans="1:131" s="47" customFormat="1" ht="26.25" customHeight="1" x14ac:dyDescent="0.2">
      <c r="A15" s="52">
        <v>9</v>
      </c>
      <c r="B15" s="671"/>
      <c r="C15" s="672"/>
      <c r="D15" s="672"/>
      <c r="E15" s="672"/>
      <c r="F15" s="672"/>
      <c r="G15" s="672"/>
      <c r="H15" s="672"/>
      <c r="I15" s="672"/>
      <c r="J15" s="672"/>
      <c r="K15" s="672"/>
      <c r="L15" s="672"/>
      <c r="M15" s="672"/>
      <c r="N15" s="672"/>
      <c r="O15" s="672"/>
      <c r="P15" s="673"/>
      <c r="Q15" s="674"/>
      <c r="R15" s="675"/>
      <c r="S15" s="675"/>
      <c r="T15" s="675"/>
      <c r="U15" s="675"/>
      <c r="V15" s="675"/>
      <c r="W15" s="675"/>
      <c r="X15" s="675"/>
      <c r="Y15" s="675"/>
      <c r="Z15" s="675"/>
      <c r="AA15" s="675"/>
      <c r="AB15" s="675"/>
      <c r="AC15" s="675"/>
      <c r="AD15" s="675"/>
      <c r="AE15" s="676"/>
      <c r="AF15" s="677"/>
      <c r="AG15" s="678"/>
      <c r="AH15" s="678"/>
      <c r="AI15" s="678"/>
      <c r="AJ15" s="679"/>
      <c r="AK15" s="680"/>
      <c r="AL15" s="675"/>
      <c r="AM15" s="675"/>
      <c r="AN15" s="675"/>
      <c r="AO15" s="675"/>
      <c r="AP15" s="675"/>
      <c r="AQ15" s="675"/>
      <c r="AR15" s="675"/>
      <c r="AS15" s="675"/>
      <c r="AT15" s="675"/>
      <c r="AU15" s="681"/>
      <c r="AV15" s="681"/>
      <c r="AW15" s="681"/>
      <c r="AX15" s="681"/>
      <c r="AY15" s="682"/>
      <c r="AZ15" s="56"/>
      <c r="BA15" s="56"/>
      <c r="BB15" s="56"/>
      <c r="BC15" s="56"/>
      <c r="BD15" s="56"/>
      <c r="BE15" s="67"/>
      <c r="BF15" s="67"/>
      <c r="BG15" s="67"/>
      <c r="BH15" s="67"/>
      <c r="BI15" s="67"/>
      <c r="BJ15" s="67"/>
      <c r="BK15" s="67"/>
      <c r="BL15" s="67"/>
      <c r="BM15" s="67"/>
      <c r="BN15" s="67"/>
      <c r="BO15" s="67"/>
      <c r="BP15" s="67"/>
      <c r="BQ15" s="52">
        <v>9</v>
      </c>
      <c r="BR15" s="72"/>
      <c r="BS15" s="671"/>
      <c r="BT15" s="672"/>
      <c r="BU15" s="672"/>
      <c r="BV15" s="672"/>
      <c r="BW15" s="672"/>
      <c r="BX15" s="672"/>
      <c r="BY15" s="672"/>
      <c r="BZ15" s="672"/>
      <c r="CA15" s="672"/>
      <c r="CB15" s="672"/>
      <c r="CC15" s="672"/>
      <c r="CD15" s="672"/>
      <c r="CE15" s="672"/>
      <c r="CF15" s="672"/>
      <c r="CG15" s="673"/>
      <c r="CH15" s="683"/>
      <c r="CI15" s="678"/>
      <c r="CJ15" s="678"/>
      <c r="CK15" s="678"/>
      <c r="CL15" s="684"/>
      <c r="CM15" s="683"/>
      <c r="CN15" s="678"/>
      <c r="CO15" s="678"/>
      <c r="CP15" s="678"/>
      <c r="CQ15" s="684"/>
      <c r="CR15" s="683"/>
      <c r="CS15" s="678"/>
      <c r="CT15" s="678"/>
      <c r="CU15" s="678"/>
      <c r="CV15" s="684"/>
      <c r="CW15" s="683"/>
      <c r="CX15" s="678"/>
      <c r="CY15" s="678"/>
      <c r="CZ15" s="678"/>
      <c r="DA15" s="684"/>
      <c r="DB15" s="683"/>
      <c r="DC15" s="678"/>
      <c r="DD15" s="678"/>
      <c r="DE15" s="678"/>
      <c r="DF15" s="684"/>
      <c r="DG15" s="683"/>
      <c r="DH15" s="678"/>
      <c r="DI15" s="678"/>
      <c r="DJ15" s="678"/>
      <c r="DK15" s="684"/>
      <c r="DL15" s="683"/>
      <c r="DM15" s="678"/>
      <c r="DN15" s="678"/>
      <c r="DO15" s="678"/>
      <c r="DP15" s="684"/>
      <c r="DQ15" s="683"/>
      <c r="DR15" s="678"/>
      <c r="DS15" s="678"/>
      <c r="DT15" s="678"/>
      <c r="DU15" s="684"/>
      <c r="DV15" s="671"/>
      <c r="DW15" s="672"/>
      <c r="DX15" s="672"/>
      <c r="DY15" s="672"/>
      <c r="DZ15" s="685"/>
      <c r="EA15" s="67"/>
    </row>
    <row r="16" spans="1:131" s="47" customFormat="1" ht="26.25" customHeight="1" x14ac:dyDescent="0.2">
      <c r="A16" s="52">
        <v>10</v>
      </c>
      <c r="B16" s="671"/>
      <c r="C16" s="672"/>
      <c r="D16" s="672"/>
      <c r="E16" s="672"/>
      <c r="F16" s="672"/>
      <c r="G16" s="672"/>
      <c r="H16" s="672"/>
      <c r="I16" s="672"/>
      <c r="J16" s="672"/>
      <c r="K16" s="672"/>
      <c r="L16" s="672"/>
      <c r="M16" s="672"/>
      <c r="N16" s="672"/>
      <c r="O16" s="672"/>
      <c r="P16" s="673"/>
      <c r="Q16" s="674"/>
      <c r="R16" s="675"/>
      <c r="S16" s="675"/>
      <c r="T16" s="675"/>
      <c r="U16" s="675"/>
      <c r="V16" s="675"/>
      <c r="W16" s="675"/>
      <c r="X16" s="675"/>
      <c r="Y16" s="675"/>
      <c r="Z16" s="675"/>
      <c r="AA16" s="675"/>
      <c r="AB16" s="675"/>
      <c r="AC16" s="675"/>
      <c r="AD16" s="675"/>
      <c r="AE16" s="676"/>
      <c r="AF16" s="677"/>
      <c r="AG16" s="678"/>
      <c r="AH16" s="678"/>
      <c r="AI16" s="678"/>
      <c r="AJ16" s="679"/>
      <c r="AK16" s="680"/>
      <c r="AL16" s="675"/>
      <c r="AM16" s="675"/>
      <c r="AN16" s="675"/>
      <c r="AO16" s="675"/>
      <c r="AP16" s="675"/>
      <c r="AQ16" s="675"/>
      <c r="AR16" s="675"/>
      <c r="AS16" s="675"/>
      <c r="AT16" s="675"/>
      <c r="AU16" s="681"/>
      <c r="AV16" s="681"/>
      <c r="AW16" s="681"/>
      <c r="AX16" s="681"/>
      <c r="AY16" s="682"/>
      <c r="AZ16" s="56"/>
      <c r="BA16" s="56"/>
      <c r="BB16" s="56"/>
      <c r="BC16" s="56"/>
      <c r="BD16" s="56"/>
      <c r="BE16" s="67"/>
      <c r="BF16" s="67"/>
      <c r="BG16" s="67"/>
      <c r="BH16" s="67"/>
      <c r="BI16" s="67"/>
      <c r="BJ16" s="67"/>
      <c r="BK16" s="67"/>
      <c r="BL16" s="67"/>
      <c r="BM16" s="67"/>
      <c r="BN16" s="67"/>
      <c r="BO16" s="67"/>
      <c r="BP16" s="67"/>
      <c r="BQ16" s="52">
        <v>10</v>
      </c>
      <c r="BR16" s="72"/>
      <c r="BS16" s="671"/>
      <c r="BT16" s="672"/>
      <c r="BU16" s="672"/>
      <c r="BV16" s="672"/>
      <c r="BW16" s="672"/>
      <c r="BX16" s="672"/>
      <c r="BY16" s="672"/>
      <c r="BZ16" s="672"/>
      <c r="CA16" s="672"/>
      <c r="CB16" s="672"/>
      <c r="CC16" s="672"/>
      <c r="CD16" s="672"/>
      <c r="CE16" s="672"/>
      <c r="CF16" s="672"/>
      <c r="CG16" s="673"/>
      <c r="CH16" s="683"/>
      <c r="CI16" s="678"/>
      <c r="CJ16" s="678"/>
      <c r="CK16" s="678"/>
      <c r="CL16" s="684"/>
      <c r="CM16" s="683"/>
      <c r="CN16" s="678"/>
      <c r="CO16" s="678"/>
      <c r="CP16" s="678"/>
      <c r="CQ16" s="684"/>
      <c r="CR16" s="683"/>
      <c r="CS16" s="678"/>
      <c r="CT16" s="678"/>
      <c r="CU16" s="678"/>
      <c r="CV16" s="684"/>
      <c r="CW16" s="683"/>
      <c r="CX16" s="678"/>
      <c r="CY16" s="678"/>
      <c r="CZ16" s="678"/>
      <c r="DA16" s="684"/>
      <c r="DB16" s="683"/>
      <c r="DC16" s="678"/>
      <c r="DD16" s="678"/>
      <c r="DE16" s="678"/>
      <c r="DF16" s="684"/>
      <c r="DG16" s="683"/>
      <c r="DH16" s="678"/>
      <c r="DI16" s="678"/>
      <c r="DJ16" s="678"/>
      <c r="DK16" s="684"/>
      <c r="DL16" s="683"/>
      <c r="DM16" s="678"/>
      <c r="DN16" s="678"/>
      <c r="DO16" s="678"/>
      <c r="DP16" s="684"/>
      <c r="DQ16" s="683"/>
      <c r="DR16" s="678"/>
      <c r="DS16" s="678"/>
      <c r="DT16" s="678"/>
      <c r="DU16" s="684"/>
      <c r="DV16" s="671"/>
      <c r="DW16" s="672"/>
      <c r="DX16" s="672"/>
      <c r="DY16" s="672"/>
      <c r="DZ16" s="685"/>
      <c r="EA16" s="67"/>
    </row>
    <row r="17" spans="1:131" s="47" customFormat="1" ht="26.25" customHeight="1" x14ac:dyDescent="0.2">
      <c r="A17" s="52">
        <v>11</v>
      </c>
      <c r="B17" s="671"/>
      <c r="C17" s="672"/>
      <c r="D17" s="672"/>
      <c r="E17" s="672"/>
      <c r="F17" s="672"/>
      <c r="G17" s="672"/>
      <c r="H17" s="672"/>
      <c r="I17" s="672"/>
      <c r="J17" s="672"/>
      <c r="K17" s="672"/>
      <c r="L17" s="672"/>
      <c r="M17" s="672"/>
      <c r="N17" s="672"/>
      <c r="O17" s="672"/>
      <c r="P17" s="673"/>
      <c r="Q17" s="674"/>
      <c r="R17" s="675"/>
      <c r="S17" s="675"/>
      <c r="T17" s="675"/>
      <c r="U17" s="675"/>
      <c r="V17" s="675"/>
      <c r="W17" s="675"/>
      <c r="X17" s="675"/>
      <c r="Y17" s="675"/>
      <c r="Z17" s="675"/>
      <c r="AA17" s="675"/>
      <c r="AB17" s="675"/>
      <c r="AC17" s="675"/>
      <c r="AD17" s="675"/>
      <c r="AE17" s="676"/>
      <c r="AF17" s="677"/>
      <c r="AG17" s="678"/>
      <c r="AH17" s="678"/>
      <c r="AI17" s="678"/>
      <c r="AJ17" s="679"/>
      <c r="AK17" s="680"/>
      <c r="AL17" s="675"/>
      <c r="AM17" s="675"/>
      <c r="AN17" s="675"/>
      <c r="AO17" s="675"/>
      <c r="AP17" s="675"/>
      <c r="AQ17" s="675"/>
      <c r="AR17" s="675"/>
      <c r="AS17" s="675"/>
      <c r="AT17" s="675"/>
      <c r="AU17" s="681"/>
      <c r="AV17" s="681"/>
      <c r="AW17" s="681"/>
      <c r="AX17" s="681"/>
      <c r="AY17" s="682"/>
      <c r="AZ17" s="56"/>
      <c r="BA17" s="56"/>
      <c r="BB17" s="56"/>
      <c r="BC17" s="56"/>
      <c r="BD17" s="56"/>
      <c r="BE17" s="67"/>
      <c r="BF17" s="67"/>
      <c r="BG17" s="67"/>
      <c r="BH17" s="67"/>
      <c r="BI17" s="67"/>
      <c r="BJ17" s="67"/>
      <c r="BK17" s="67"/>
      <c r="BL17" s="67"/>
      <c r="BM17" s="67"/>
      <c r="BN17" s="67"/>
      <c r="BO17" s="67"/>
      <c r="BP17" s="67"/>
      <c r="BQ17" s="52">
        <v>11</v>
      </c>
      <c r="BR17" s="72"/>
      <c r="BS17" s="671"/>
      <c r="BT17" s="672"/>
      <c r="BU17" s="672"/>
      <c r="BV17" s="672"/>
      <c r="BW17" s="672"/>
      <c r="BX17" s="672"/>
      <c r="BY17" s="672"/>
      <c r="BZ17" s="672"/>
      <c r="CA17" s="672"/>
      <c r="CB17" s="672"/>
      <c r="CC17" s="672"/>
      <c r="CD17" s="672"/>
      <c r="CE17" s="672"/>
      <c r="CF17" s="672"/>
      <c r="CG17" s="673"/>
      <c r="CH17" s="683"/>
      <c r="CI17" s="678"/>
      <c r="CJ17" s="678"/>
      <c r="CK17" s="678"/>
      <c r="CL17" s="684"/>
      <c r="CM17" s="683"/>
      <c r="CN17" s="678"/>
      <c r="CO17" s="678"/>
      <c r="CP17" s="678"/>
      <c r="CQ17" s="684"/>
      <c r="CR17" s="683"/>
      <c r="CS17" s="678"/>
      <c r="CT17" s="678"/>
      <c r="CU17" s="678"/>
      <c r="CV17" s="684"/>
      <c r="CW17" s="683"/>
      <c r="CX17" s="678"/>
      <c r="CY17" s="678"/>
      <c r="CZ17" s="678"/>
      <c r="DA17" s="684"/>
      <c r="DB17" s="683"/>
      <c r="DC17" s="678"/>
      <c r="DD17" s="678"/>
      <c r="DE17" s="678"/>
      <c r="DF17" s="684"/>
      <c r="DG17" s="683"/>
      <c r="DH17" s="678"/>
      <c r="DI17" s="678"/>
      <c r="DJ17" s="678"/>
      <c r="DK17" s="684"/>
      <c r="DL17" s="683"/>
      <c r="DM17" s="678"/>
      <c r="DN17" s="678"/>
      <c r="DO17" s="678"/>
      <c r="DP17" s="684"/>
      <c r="DQ17" s="683"/>
      <c r="DR17" s="678"/>
      <c r="DS17" s="678"/>
      <c r="DT17" s="678"/>
      <c r="DU17" s="684"/>
      <c r="DV17" s="671"/>
      <c r="DW17" s="672"/>
      <c r="DX17" s="672"/>
      <c r="DY17" s="672"/>
      <c r="DZ17" s="685"/>
      <c r="EA17" s="67"/>
    </row>
    <row r="18" spans="1:131" s="47" customFormat="1" ht="26.25" customHeight="1" x14ac:dyDescent="0.2">
      <c r="A18" s="52">
        <v>12</v>
      </c>
      <c r="B18" s="671"/>
      <c r="C18" s="672"/>
      <c r="D18" s="672"/>
      <c r="E18" s="672"/>
      <c r="F18" s="672"/>
      <c r="G18" s="672"/>
      <c r="H18" s="672"/>
      <c r="I18" s="672"/>
      <c r="J18" s="672"/>
      <c r="K18" s="672"/>
      <c r="L18" s="672"/>
      <c r="M18" s="672"/>
      <c r="N18" s="672"/>
      <c r="O18" s="672"/>
      <c r="P18" s="673"/>
      <c r="Q18" s="674"/>
      <c r="R18" s="675"/>
      <c r="S18" s="675"/>
      <c r="T18" s="675"/>
      <c r="U18" s="675"/>
      <c r="V18" s="675"/>
      <c r="W18" s="675"/>
      <c r="X18" s="675"/>
      <c r="Y18" s="675"/>
      <c r="Z18" s="675"/>
      <c r="AA18" s="675"/>
      <c r="AB18" s="675"/>
      <c r="AC18" s="675"/>
      <c r="AD18" s="675"/>
      <c r="AE18" s="676"/>
      <c r="AF18" s="677"/>
      <c r="AG18" s="678"/>
      <c r="AH18" s="678"/>
      <c r="AI18" s="678"/>
      <c r="AJ18" s="679"/>
      <c r="AK18" s="680"/>
      <c r="AL18" s="675"/>
      <c r="AM18" s="675"/>
      <c r="AN18" s="675"/>
      <c r="AO18" s="675"/>
      <c r="AP18" s="675"/>
      <c r="AQ18" s="675"/>
      <c r="AR18" s="675"/>
      <c r="AS18" s="675"/>
      <c r="AT18" s="675"/>
      <c r="AU18" s="681"/>
      <c r="AV18" s="681"/>
      <c r="AW18" s="681"/>
      <c r="AX18" s="681"/>
      <c r="AY18" s="682"/>
      <c r="AZ18" s="56"/>
      <c r="BA18" s="56"/>
      <c r="BB18" s="56"/>
      <c r="BC18" s="56"/>
      <c r="BD18" s="56"/>
      <c r="BE18" s="67"/>
      <c r="BF18" s="67"/>
      <c r="BG18" s="67"/>
      <c r="BH18" s="67"/>
      <c r="BI18" s="67"/>
      <c r="BJ18" s="67"/>
      <c r="BK18" s="67"/>
      <c r="BL18" s="67"/>
      <c r="BM18" s="67"/>
      <c r="BN18" s="67"/>
      <c r="BO18" s="67"/>
      <c r="BP18" s="67"/>
      <c r="BQ18" s="52">
        <v>12</v>
      </c>
      <c r="BR18" s="72"/>
      <c r="BS18" s="671"/>
      <c r="BT18" s="672"/>
      <c r="BU18" s="672"/>
      <c r="BV18" s="672"/>
      <c r="BW18" s="672"/>
      <c r="BX18" s="672"/>
      <c r="BY18" s="672"/>
      <c r="BZ18" s="672"/>
      <c r="CA18" s="672"/>
      <c r="CB18" s="672"/>
      <c r="CC18" s="672"/>
      <c r="CD18" s="672"/>
      <c r="CE18" s="672"/>
      <c r="CF18" s="672"/>
      <c r="CG18" s="673"/>
      <c r="CH18" s="683"/>
      <c r="CI18" s="678"/>
      <c r="CJ18" s="678"/>
      <c r="CK18" s="678"/>
      <c r="CL18" s="684"/>
      <c r="CM18" s="683"/>
      <c r="CN18" s="678"/>
      <c r="CO18" s="678"/>
      <c r="CP18" s="678"/>
      <c r="CQ18" s="684"/>
      <c r="CR18" s="683"/>
      <c r="CS18" s="678"/>
      <c r="CT18" s="678"/>
      <c r="CU18" s="678"/>
      <c r="CV18" s="684"/>
      <c r="CW18" s="683"/>
      <c r="CX18" s="678"/>
      <c r="CY18" s="678"/>
      <c r="CZ18" s="678"/>
      <c r="DA18" s="684"/>
      <c r="DB18" s="683"/>
      <c r="DC18" s="678"/>
      <c r="DD18" s="678"/>
      <c r="DE18" s="678"/>
      <c r="DF18" s="684"/>
      <c r="DG18" s="683"/>
      <c r="DH18" s="678"/>
      <c r="DI18" s="678"/>
      <c r="DJ18" s="678"/>
      <c r="DK18" s="684"/>
      <c r="DL18" s="683"/>
      <c r="DM18" s="678"/>
      <c r="DN18" s="678"/>
      <c r="DO18" s="678"/>
      <c r="DP18" s="684"/>
      <c r="DQ18" s="683"/>
      <c r="DR18" s="678"/>
      <c r="DS18" s="678"/>
      <c r="DT18" s="678"/>
      <c r="DU18" s="684"/>
      <c r="DV18" s="671"/>
      <c r="DW18" s="672"/>
      <c r="DX18" s="672"/>
      <c r="DY18" s="672"/>
      <c r="DZ18" s="685"/>
      <c r="EA18" s="67"/>
    </row>
    <row r="19" spans="1:131" s="47" customFormat="1" ht="26.25" customHeight="1" x14ac:dyDescent="0.2">
      <c r="A19" s="52">
        <v>13</v>
      </c>
      <c r="B19" s="671"/>
      <c r="C19" s="672"/>
      <c r="D19" s="672"/>
      <c r="E19" s="672"/>
      <c r="F19" s="672"/>
      <c r="G19" s="672"/>
      <c r="H19" s="672"/>
      <c r="I19" s="672"/>
      <c r="J19" s="672"/>
      <c r="K19" s="672"/>
      <c r="L19" s="672"/>
      <c r="M19" s="672"/>
      <c r="N19" s="672"/>
      <c r="O19" s="672"/>
      <c r="P19" s="673"/>
      <c r="Q19" s="674"/>
      <c r="R19" s="675"/>
      <c r="S19" s="675"/>
      <c r="T19" s="675"/>
      <c r="U19" s="675"/>
      <c r="V19" s="675"/>
      <c r="W19" s="675"/>
      <c r="X19" s="675"/>
      <c r="Y19" s="675"/>
      <c r="Z19" s="675"/>
      <c r="AA19" s="675"/>
      <c r="AB19" s="675"/>
      <c r="AC19" s="675"/>
      <c r="AD19" s="675"/>
      <c r="AE19" s="676"/>
      <c r="AF19" s="677"/>
      <c r="AG19" s="678"/>
      <c r="AH19" s="678"/>
      <c r="AI19" s="678"/>
      <c r="AJ19" s="679"/>
      <c r="AK19" s="680"/>
      <c r="AL19" s="675"/>
      <c r="AM19" s="675"/>
      <c r="AN19" s="675"/>
      <c r="AO19" s="675"/>
      <c r="AP19" s="675"/>
      <c r="AQ19" s="675"/>
      <c r="AR19" s="675"/>
      <c r="AS19" s="675"/>
      <c r="AT19" s="675"/>
      <c r="AU19" s="681"/>
      <c r="AV19" s="681"/>
      <c r="AW19" s="681"/>
      <c r="AX19" s="681"/>
      <c r="AY19" s="682"/>
      <c r="AZ19" s="56"/>
      <c r="BA19" s="56"/>
      <c r="BB19" s="56"/>
      <c r="BC19" s="56"/>
      <c r="BD19" s="56"/>
      <c r="BE19" s="67"/>
      <c r="BF19" s="67"/>
      <c r="BG19" s="67"/>
      <c r="BH19" s="67"/>
      <c r="BI19" s="67"/>
      <c r="BJ19" s="67"/>
      <c r="BK19" s="67"/>
      <c r="BL19" s="67"/>
      <c r="BM19" s="67"/>
      <c r="BN19" s="67"/>
      <c r="BO19" s="67"/>
      <c r="BP19" s="67"/>
      <c r="BQ19" s="52">
        <v>13</v>
      </c>
      <c r="BR19" s="72"/>
      <c r="BS19" s="671"/>
      <c r="BT19" s="672"/>
      <c r="BU19" s="672"/>
      <c r="BV19" s="672"/>
      <c r="BW19" s="672"/>
      <c r="BX19" s="672"/>
      <c r="BY19" s="672"/>
      <c r="BZ19" s="672"/>
      <c r="CA19" s="672"/>
      <c r="CB19" s="672"/>
      <c r="CC19" s="672"/>
      <c r="CD19" s="672"/>
      <c r="CE19" s="672"/>
      <c r="CF19" s="672"/>
      <c r="CG19" s="673"/>
      <c r="CH19" s="683"/>
      <c r="CI19" s="678"/>
      <c r="CJ19" s="678"/>
      <c r="CK19" s="678"/>
      <c r="CL19" s="684"/>
      <c r="CM19" s="683"/>
      <c r="CN19" s="678"/>
      <c r="CO19" s="678"/>
      <c r="CP19" s="678"/>
      <c r="CQ19" s="684"/>
      <c r="CR19" s="683"/>
      <c r="CS19" s="678"/>
      <c r="CT19" s="678"/>
      <c r="CU19" s="678"/>
      <c r="CV19" s="684"/>
      <c r="CW19" s="683"/>
      <c r="CX19" s="678"/>
      <c r="CY19" s="678"/>
      <c r="CZ19" s="678"/>
      <c r="DA19" s="684"/>
      <c r="DB19" s="683"/>
      <c r="DC19" s="678"/>
      <c r="DD19" s="678"/>
      <c r="DE19" s="678"/>
      <c r="DF19" s="684"/>
      <c r="DG19" s="683"/>
      <c r="DH19" s="678"/>
      <c r="DI19" s="678"/>
      <c r="DJ19" s="678"/>
      <c r="DK19" s="684"/>
      <c r="DL19" s="683"/>
      <c r="DM19" s="678"/>
      <c r="DN19" s="678"/>
      <c r="DO19" s="678"/>
      <c r="DP19" s="684"/>
      <c r="DQ19" s="683"/>
      <c r="DR19" s="678"/>
      <c r="DS19" s="678"/>
      <c r="DT19" s="678"/>
      <c r="DU19" s="684"/>
      <c r="DV19" s="671"/>
      <c r="DW19" s="672"/>
      <c r="DX19" s="672"/>
      <c r="DY19" s="672"/>
      <c r="DZ19" s="685"/>
      <c r="EA19" s="67"/>
    </row>
    <row r="20" spans="1:131" s="47" customFormat="1" ht="26.25" customHeight="1" x14ac:dyDescent="0.2">
      <c r="A20" s="52">
        <v>14</v>
      </c>
      <c r="B20" s="671"/>
      <c r="C20" s="672"/>
      <c r="D20" s="672"/>
      <c r="E20" s="672"/>
      <c r="F20" s="672"/>
      <c r="G20" s="672"/>
      <c r="H20" s="672"/>
      <c r="I20" s="672"/>
      <c r="J20" s="672"/>
      <c r="K20" s="672"/>
      <c r="L20" s="672"/>
      <c r="M20" s="672"/>
      <c r="N20" s="672"/>
      <c r="O20" s="672"/>
      <c r="P20" s="673"/>
      <c r="Q20" s="674"/>
      <c r="R20" s="675"/>
      <c r="S20" s="675"/>
      <c r="T20" s="675"/>
      <c r="U20" s="675"/>
      <c r="V20" s="675"/>
      <c r="W20" s="675"/>
      <c r="X20" s="675"/>
      <c r="Y20" s="675"/>
      <c r="Z20" s="675"/>
      <c r="AA20" s="675"/>
      <c r="AB20" s="675"/>
      <c r="AC20" s="675"/>
      <c r="AD20" s="675"/>
      <c r="AE20" s="676"/>
      <c r="AF20" s="677"/>
      <c r="AG20" s="678"/>
      <c r="AH20" s="678"/>
      <c r="AI20" s="678"/>
      <c r="AJ20" s="679"/>
      <c r="AK20" s="680"/>
      <c r="AL20" s="675"/>
      <c r="AM20" s="675"/>
      <c r="AN20" s="675"/>
      <c r="AO20" s="675"/>
      <c r="AP20" s="675"/>
      <c r="AQ20" s="675"/>
      <c r="AR20" s="675"/>
      <c r="AS20" s="675"/>
      <c r="AT20" s="675"/>
      <c r="AU20" s="681"/>
      <c r="AV20" s="681"/>
      <c r="AW20" s="681"/>
      <c r="AX20" s="681"/>
      <c r="AY20" s="682"/>
      <c r="AZ20" s="56"/>
      <c r="BA20" s="56"/>
      <c r="BB20" s="56"/>
      <c r="BC20" s="56"/>
      <c r="BD20" s="56"/>
      <c r="BE20" s="67"/>
      <c r="BF20" s="67"/>
      <c r="BG20" s="67"/>
      <c r="BH20" s="67"/>
      <c r="BI20" s="67"/>
      <c r="BJ20" s="67"/>
      <c r="BK20" s="67"/>
      <c r="BL20" s="67"/>
      <c r="BM20" s="67"/>
      <c r="BN20" s="67"/>
      <c r="BO20" s="67"/>
      <c r="BP20" s="67"/>
      <c r="BQ20" s="52">
        <v>14</v>
      </c>
      <c r="BR20" s="72"/>
      <c r="BS20" s="671"/>
      <c r="BT20" s="672"/>
      <c r="BU20" s="672"/>
      <c r="BV20" s="672"/>
      <c r="BW20" s="672"/>
      <c r="BX20" s="672"/>
      <c r="BY20" s="672"/>
      <c r="BZ20" s="672"/>
      <c r="CA20" s="672"/>
      <c r="CB20" s="672"/>
      <c r="CC20" s="672"/>
      <c r="CD20" s="672"/>
      <c r="CE20" s="672"/>
      <c r="CF20" s="672"/>
      <c r="CG20" s="673"/>
      <c r="CH20" s="683"/>
      <c r="CI20" s="678"/>
      <c r="CJ20" s="678"/>
      <c r="CK20" s="678"/>
      <c r="CL20" s="684"/>
      <c r="CM20" s="683"/>
      <c r="CN20" s="678"/>
      <c r="CO20" s="678"/>
      <c r="CP20" s="678"/>
      <c r="CQ20" s="684"/>
      <c r="CR20" s="683"/>
      <c r="CS20" s="678"/>
      <c r="CT20" s="678"/>
      <c r="CU20" s="678"/>
      <c r="CV20" s="684"/>
      <c r="CW20" s="683"/>
      <c r="CX20" s="678"/>
      <c r="CY20" s="678"/>
      <c r="CZ20" s="678"/>
      <c r="DA20" s="684"/>
      <c r="DB20" s="683"/>
      <c r="DC20" s="678"/>
      <c r="DD20" s="678"/>
      <c r="DE20" s="678"/>
      <c r="DF20" s="684"/>
      <c r="DG20" s="683"/>
      <c r="DH20" s="678"/>
      <c r="DI20" s="678"/>
      <c r="DJ20" s="678"/>
      <c r="DK20" s="684"/>
      <c r="DL20" s="683"/>
      <c r="DM20" s="678"/>
      <c r="DN20" s="678"/>
      <c r="DO20" s="678"/>
      <c r="DP20" s="684"/>
      <c r="DQ20" s="683"/>
      <c r="DR20" s="678"/>
      <c r="DS20" s="678"/>
      <c r="DT20" s="678"/>
      <c r="DU20" s="684"/>
      <c r="DV20" s="671"/>
      <c r="DW20" s="672"/>
      <c r="DX20" s="672"/>
      <c r="DY20" s="672"/>
      <c r="DZ20" s="685"/>
      <c r="EA20" s="67"/>
    </row>
    <row r="21" spans="1:131" s="47" customFormat="1" ht="26.25" customHeight="1" x14ac:dyDescent="0.2">
      <c r="A21" s="52">
        <v>15</v>
      </c>
      <c r="B21" s="671"/>
      <c r="C21" s="672"/>
      <c r="D21" s="672"/>
      <c r="E21" s="672"/>
      <c r="F21" s="672"/>
      <c r="G21" s="672"/>
      <c r="H21" s="672"/>
      <c r="I21" s="672"/>
      <c r="J21" s="672"/>
      <c r="K21" s="672"/>
      <c r="L21" s="672"/>
      <c r="M21" s="672"/>
      <c r="N21" s="672"/>
      <c r="O21" s="672"/>
      <c r="P21" s="673"/>
      <c r="Q21" s="674"/>
      <c r="R21" s="675"/>
      <c r="S21" s="675"/>
      <c r="T21" s="675"/>
      <c r="U21" s="675"/>
      <c r="V21" s="675"/>
      <c r="W21" s="675"/>
      <c r="X21" s="675"/>
      <c r="Y21" s="675"/>
      <c r="Z21" s="675"/>
      <c r="AA21" s="675"/>
      <c r="AB21" s="675"/>
      <c r="AC21" s="675"/>
      <c r="AD21" s="675"/>
      <c r="AE21" s="676"/>
      <c r="AF21" s="677"/>
      <c r="AG21" s="678"/>
      <c r="AH21" s="678"/>
      <c r="AI21" s="678"/>
      <c r="AJ21" s="679"/>
      <c r="AK21" s="680"/>
      <c r="AL21" s="675"/>
      <c r="AM21" s="675"/>
      <c r="AN21" s="675"/>
      <c r="AO21" s="675"/>
      <c r="AP21" s="675"/>
      <c r="AQ21" s="675"/>
      <c r="AR21" s="675"/>
      <c r="AS21" s="675"/>
      <c r="AT21" s="675"/>
      <c r="AU21" s="681"/>
      <c r="AV21" s="681"/>
      <c r="AW21" s="681"/>
      <c r="AX21" s="681"/>
      <c r="AY21" s="682"/>
      <c r="AZ21" s="56"/>
      <c r="BA21" s="56"/>
      <c r="BB21" s="56"/>
      <c r="BC21" s="56"/>
      <c r="BD21" s="56"/>
      <c r="BE21" s="67"/>
      <c r="BF21" s="67"/>
      <c r="BG21" s="67"/>
      <c r="BH21" s="67"/>
      <c r="BI21" s="67"/>
      <c r="BJ21" s="67"/>
      <c r="BK21" s="67"/>
      <c r="BL21" s="67"/>
      <c r="BM21" s="67"/>
      <c r="BN21" s="67"/>
      <c r="BO21" s="67"/>
      <c r="BP21" s="67"/>
      <c r="BQ21" s="52">
        <v>15</v>
      </c>
      <c r="BR21" s="72"/>
      <c r="BS21" s="671"/>
      <c r="BT21" s="672"/>
      <c r="BU21" s="672"/>
      <c r="BV21" s="672"/>
      <c r="BW21" s="672"/>
      <c r="BX21" s="672"/>
      <c r="BY21" s="672"/>
      <c r="BZ21" s="672"/>
      <c r="CA21" s="672"/>
      <c r="CB21" s="672"/>
      <c r="CC21" s="672"/>
      <c r="CD21" s="672"/>
      <c r="CE21" s="672"/>
      <c r="CF21" s="672"/>
      <c r="CG21" s="673"/>
      <c r="CH21" s="683"/>
      <c r="CI21" s="678"/>
      <c r="CJ21" s="678"/>
      <c r="CK21" s="678"/>
      <c r="CL21" s="684"/>
      <c r="CM21" s="683"/>
      <c r="CN21" s="678"/>
      <c r="CO21" s="678"/>
      <c r="CP21" s="678"/>
      <c r="CQ21" s="684"/>
      <c r="CR21" s="683"/>
      <c r="CS21" s="678"/>
      <c r="CT21" s="678"/>
      <c r="CU21" s="678"/>
      <c r="CV21" s="684"/>
      <c r="CW21" s="683"/>
      <c r="CX21" s="678"/>
      <c r="CY21" s="678"/>
      <c r="CZ21" s="678"/>
      <c r="DA21" s="684"/>
      <c r="DB21" s="683"/>
      <c r="DC21" s="678"/>
      <c r="DD21" s="678"/>
      <c r="DE21" s="678"/>
      <c r="DF21" s="684"/>
      <c r="DG21" s="683"/>
      <c r="DH21" s="678"/>
      <c r="DI21" s="678"/>
      <c r="DJ21" s="678"/>
      <c r="DK21" s="684"/>
      <c r="DL21" s="683"/>
      <c r="DM21" s="678"/>
      <c r="DN21" s="678"/>
      <c r="DO21" s="678"/>
      <c r="DP21" s="684"/>
      <c r="DQ21" s="683"/>
      <c r="DR21" s="678"/>
      <c r="DS21" s="678"/>
      <c r="DT21" s="678"/>
      <c r="DU21" s="684"/>
      <c r="DV21" s="671"/>
      <c r="DW21" s="672"/>
      <c r="DX21" s="672"/>
      <c r="DY21" s="672"/>
      <c r="DZ21" s="685"/>
      <c r="EA21" s="67"/>
    </row>
    <row r="22" spans="1:131" s="47" customFormat="1" ht="26.25" customHeight="1" x14ac:dyDescent="0.2">
      <c r="A22" s="52">
        <v>16</v>
      </c>
      <c r="B22" s="671"/>
      <c r="C22" s="672"/>
      <c r="D22" s="672"/>
      <c r="E22" s="672"/>
      <c r="F22" s="672"/>
      <c r="G22" s="672"/>
      <c r="H22" s="672"/>
      <c r="I22" s="672"/>
      <c r="J22" s="672"/>
      <c r="K22" s="672"/>
      <c r="L22" s="672"/>
      <c r="M22" s="672"/>
      <c r="N22" s="672"/>
      <c r="O22" s="672"/>
      <c r="P22" s="673"/>
      <c r="Q22" s="686"/>
      <c r="R22" s="687"/>
      <c r="S22" s="687"/>
      <c r="T22" s="687"/>
      <c r="U22" s="687"/>
      <c r="V22" s="687"/>
      <c r="W22" s="687"/>
      <c r="X22" s="687"/>
      <c r="Y22" s="687"/>
      <c r="Z22" s="687"/>
      <c r="AA22" s="687"/>
      <c r="AB22" s="687"/>
      <c r="AC22" s="687"/>
      <c r="AD22" s="687"/>
      <c r="AE22" s="688"/>
      <c r="AF22" s="677"/>
      <c r="AG22" s="678"/>
      <c r="AH22" s="678"/>
      <c r="AI22" s="678"/>
      <c r="AJ22" s="679"/>
      <c r="AK22" s="689"/>
      <c r="AL22" s="687"/>
      <c r="AM22" s="687"/>
      <c r="AN22" s="687"/>
      <c r="AO22" s="687"/>
      <c r="AP22" s="687"/>
      <c r="AQ22" s="687"/>
      <c r="AR22" s="687"/>
      <c r="AS22" s="687"/>
      <c r="AT22" s="687"/>
      <c r="AU22" s="690"/>
      <c r="AV22" s="690"/>
      <c r="AW22" s="690"/>
      <c r="AX22" s="690"/>
      <c r="AY22" s="691"/>
      <c r="AZ22" s="692" t="s">
        <v>457</v>
      </c>
      <c r="BA22" s="692"/>
      <c r="BB22" s="692"/>
      <c r="BC22" s="692"/>
      <c r="BD22" s="693"/>
      <c r="BE22" s="67"/>
      <c r="BF22" s="67"/>
      <c r="BG22" s="67"/>
      <c r="BH22" s="67"/>
      <c r="BI22" s="67"/>
      <c r="BJ22" s="67"/>
      <c r="BK22" s="67"/>
      <c r="BL22" s="67"/>
      <c r="BM22" s="67"/>
      <c r="BN22" s="67"/>
      <c r="BO22" s="67"/>
      <c r="BP22" s="67"/>
      <c r="BQ22" s="52">
        <v>16</v>
      </c>
      <c r="BR22" s="72"/>
      <c r="BS22" s="671"/>
      <c r="BT22" s="672"/>
      <c r="BU22" s="672"/>
      <c r="BV22" s="672"/>
      <c r="BW22" s="672"/>
      <c r="BX22" s="672"/>
      <c r="BY22" s="672"/>
      <c r="BZ22" s="672"/>
      <c r="CA22" s="672"/>
      <c r="CB22" s="672"/>
      <c r="CC22" s="672"/>
      <c r="CD22" s="672"/>
      <c r="CE22" s="672"/>
      <c r="CF22" s="672"/>
      <c r="CG22" s="673"/>
      <c r="CH22" s="683"/>
      <c r="CI22" s="678"/>
      <c r="CJ22" s="678"/>
      <c r="CK22" s="678"/>
      <c r="CL22" s="684"/>
      <c r="CM22" s="683"/>
      <c r="CN22" s="678"/>
      <c r="CO22" s="678"/>
      <c r="CP22" s="678"/>
      <c r="CQ22" s="684"/>
      <c r="CR22" s="683"/>
      <c r="CS22" s="678"/>
      <c r="CT22" s="678"/>
      <c r="CU22" s="678"/>
      <c r="CV22" s="684"/>
      <c r="CW22" s="683"/>
      <c r="CX22" s="678"/>
      <c r="CY22" s="678"/>
      <c r="CZ22" s="678"/>
      <c r="DA22" s="684"/>
      <c r="DB22" s="683"/>
      <c r="DC22" s="678"/>
      <c r="DD22" s="678"/>
      <c r="DE22" s="678"/>
      <c r="DF22" s="684"/>
      <c r="DG22" s="683"/>
      <c r="DH22" s="678"/>
      <c r="DI22" s="678"/>
      <c r="DJ22" s="678"/>
      <c r="DK22" s="684"/>
      <c r="DL22" s="683"/>
      <c r="DM22" s="678"/>
      <c r="DN22" s="678"/>
      <c r="DO22" s="678"/>
      <c r="DP22" s="684"/>
      <c r="DQ22" s="683"/>
      <c r="DR22" s="678"/>
      <c r="DS22" s="678"/>
      <c r="DT22" s="678"/>
      <c r="DU22" s="684"/>
      <c r="DV22" s="671"/>
      <c r="DW22" s="672"/>
      <c r="DX22" s="672"/>
      <c r="DY22" s="672"/>
      <c r="DZ22" s="685"/>
      <c r="EA22" s="67"/>
    </row>
    <row r="23" spans="1:131" s="47" customFormat="1" ht="26.25" customHeight="1" x14ac:dyDescent="0.2">
      <c r="A23" s="53" t="s">
        <v>252</v>
      </c>
      <c r="B23" s="694" t="s">
        <v>310</v>
      </c>
      <c r="C23" s="695"/>
      <c r="D23" s="695"/>
      <c r="E23" s="695"/>
      <c r="F23" s="695"/>
      <c r="G23" s="695"/>
      <c r="H23" s="695"/>
      <c r="I23" s="695"/>
      <c r="J23" s="695"/>
      <c r="K23" s="695"/>
      <c r="L23" s="695"/>
      <c r="M23" s="695"/>
      <c r="N23" s="695"/>
      <c r="O23" s="695"/>
      <c r="P23" s="696"/>
      <c r="Q23" s="697">
        <v>37365</v>
      </c>
      <c r="R23" s="698"/>
      <c r="S23" s="698"/>
      <c r="T23" s="698"/>
      <c r="U23" s="698"/>
      <c r="V23" s="698">
        <v>36531</v>
      </c>
      <c r="W23" s="698"/>
      <c r="X23" s="698"/>
      <c r="Y23" s="698"/>
      <c r="Z23" s="698"/>
      <c r="AA23" s="698">
        <v>834</v>
      </c>
      <c r="AB23" s="698"/>
      <c r="AC23" s="698"/>
      <c r="AD23" s="698"/>
      <c r="AE23" s="699"/>
      <c r="AF23" s="700">
        <v>742</v>
      </c>
      <c r="AG23" s="698"/>
      <c r="AH23" s="698"/>
      <c r="AI23" s="698"/>
      <c r="AJ23" s="701"/>
      <c r="AK23" s="702"/>
      <c r="AL23" s="703"/>
      <c r="AM23" s="703"/>
      <c r="AN23" s="703"/>
      <c r="AO23" s="703"/>
      <c r="AP23" s="698">
        <v>24007</v>
      </c>
      <c r="AQ23" s="698"/>
      <c r="AR23" s="698"/>
      <c r="AS23" s="698"/>
      <c r="AT23" s="698"/>
      <c r="AU23" s="704"/>
      <c r="AV23" s="704"/>
      <c r="AW23" s="704"/>
      <c r="AX23" s="704"/>
      <c r="AY23" s="705"/>
      <c r="AZ23" s="706" t="s">
        <v>199</v>
      </c>
      <c r="BA23" s="707"/>
      <c r="BB23" s="707"/>
      <c r="BC23" s="707"/>
      <c r="BD23" s="708"/>
      <c r="BE23" s="67"/>
      <c r="BF23" s="67"/>
      <c r="BG23" s="67"/>
      <c r="BH23" s="67"/>
      <c r="BI23" s="67"/>
      <c r="BJ23" s="67"/>
      <c r="BK23" s="67"/>
      <c r="BL23" s="67"/>
      <c r="BM23" s="67"/>
      <c r="BN23" s="67"/>
      <c r="BO23" s="67"/>
      <c r="BP23" s="67"/>
      <c r="BQ23" s="52">
        <v>17</v>
      </c>
      <c r="BR23" s="72"/>
      <c r="BS23" s="671"/>
      <c r="BT23" s="672"/>
      <c r="BU23" s="672"/>
      <c r="BV23" s="672"/>
      <c r="BW23" s="672"/>
      <c r="BX23" s="672"/>
      <c r="BY23" s="672"/>
      <c r="BZ23" s="672"/>
      <c r="CA23" s="672"/>
      <c r="CB23" s="672"/>
      <c r="CC23" s="672"/>
      <c r="CD23" s="672"/>
      <c r="CE23" s="672"/>
      <c r="CF23" s="672"/>
      <c r="CG23" s="673"/>
      <c r="CH23" s="683"/>
      <c r="CI23" s="678"/>
      <c r="CJ23" s="678"/>
      <c r="CK23" s="678"/>
      <c r="CL23" s="684"/>
      <c r="CM23" s="683"/>
      <c r="CN23" s="678"/>
      <c r="CO23" s="678"/>
      <c r="CP23" s="678"/>
      <c r="CQ23" s="684"/>
      <c r="CR23" s="683"/>
      <c r="CS23" s="678"/>
      <c r="CT23" s="678"/>
      <c r="CU23" s="678"/>
      <c r="CV23" s="684"/>
      <c r="CW23" s="683"/>
      <c r="CX23" s="678"/>
      <c r="CY23" s="678"/>
      <c r="CZ23" s="678"/>
      <c r="DA23" s="684"/>
      <c r="DB23" s="683"/>
      <c r="DC23" s="678"/>
      <c r="DD23" s="678"/>
      <c r="DE23" s="678"/>
      <c r="DF23" s="684"/>
      <c r="DG23" s="683"/>
      <c r="DH23" s="678"/>
      <c r="DI23" s="678"/>
      <c r="DJ23" s="678"/>
      <c r="DK23" s="684"/>
      <c r="DL23" s="683"/>
      <c r="DM23" s="678"/>
      <c r="DN23" s="678"/>
      <c r="DO23" s="678"/>
      <c r="DP23" s="684"/>
      <c r="DQ23" s="683"/>
      <c r="DR23" s="678"/>
      <c r="DS23" s="678"/>
      <c r="DT23" s="678"/>
      <c r="DU23" s="684"/>
      <c r="DV23" s="671"/>
      <c r="DW23" s="672"/>
      <c r="DX23" s="672"/>
      <c r="DY23" s="672"/>
      <c r="DZ23" s="685"/>
      <c r="EA23" s="67"/>
    </row>
    <row r="24" spans="1:131" s="47" customFormat="1" ht="26.25" customHeight="1" x14ac:dyDescent="0.2">
      <c r="A24" s="709" t="s">
        <v>391</v>
      </c>
      <c r="B24" s="709"/>
      <c r="C24" s="709"/>
      <c r="D24" s="709"/>
      <c r="E24" s="709"/>
      <c r="F24" s="709"/>
      <c r="G24" s="709"/>
      <c r="H24" s="709"/>
      <c r="I24" s="709"/>
      <c r="J24" s="709"/>
      <c r="K24" s="709"/>
      <c r="L24" s="709"/>
      <c r="M24" s="709"/>
      <c r="N24" s="709"/>
      <c r="O24" s="709"/>
      <c r="P24" s="709"/>
      <c r="Q24" s="709"/>
      <c r="R24" s="709"/>
      <c r="S24" s="709"/>
      <c r="T24" s="709"/>
      <c r="U24" s="709"/>
      <c r="V24" s="709"/>
      <c r="W24" s="709"/>
      <c r="X24" s="709"/>
      <c r="Y24" s="709"/>
      <c r="Z24" s="709"/>
      <c r="AA24" s="709"/>
      <c r="AB24" s="709"/>
      <c r="AC24" s="709"/>
      <c r="AD24" s="709"/>
      <c r="AE24" s="709"/>
      <c r="AF24" s="709"/>
      <c r="AG24" s="709"/>
      <c r="AH24" s="709"/>
      <c r="AI24" s="709"/>
      <c r="AJ24" s="709"/>
      <c r="AK24" s="709"/>
      <c r="AL24" s="709"/>
      <c r="AM24" s="709"/>
      <c r="AN24" s="709"/>
      <c r="AO24" s="709"/>
      <c r="AP24" s="709"/>
      <c r="AQ24" s="709"/>
      <c r="AR24" s="709"/>
      <c r="AS24" s="709"/>
      <c r="AT24" s="709"/>
      <c r="AU24" s="709"/>
      <c r="AV24" s="709"/>
      <c r="AW24" s="709"/>
      <c r="AX24" s="709"/>
      <c r="AY24" s="709"/>
      <c r="AZ24" s="56"/>
      <c r="BA24" s="56"/>
      <c r="BB24" s="56"/>
      <c r="BC24" s="56"/>
      <c r="BD24" s="56"/>
      <c r="BE24" s="67"/>
      <c r="BF24" s="67"/>
      <c r="BG24" s="67"/>
      <c r="BH24" s="67"/>
      <c r="BI24" s="67"/>
      <c r="BJ24" s="67"/>
      <c r="BK24" s="67"/>
      <c r="BL24" s="67"/>
      <c r="BM24" s="67"/>
      <c r="BN24" s="67"/>
      <c r="BO24" s="67"/>
      <c r="BP24" s="67"/>
      <c r="BQ24" s="52">
        <v>18</v>
      </c>
      <c r="BR24" s="72"/>
      <c r="BS24" s="671"/>
      <c r="BT24" s="672"/>
      <c r="BU24" s="672"/>
      <c r="BV24" s="672"/>
      <c r="BW24" s="672"/>
      <c r="BX24" s="672"/>
      <c r="BY24" s="672"/>
      <c r="BZ24" s="672"/>
      <c r="CA24" s="672"/>
      <c r="CB24" s="672"/>
      <c r="CC24" s="672"/>
      <c r="CD24" s="672"/>
      <c r="CE24" s="672"/>
      <c r="CF24" s="672"/>
      <c r="CG24" s="673"/>
      <c r="CH24" s="683"/>
      <c r="CI24" s="678"/>
      <c r="CJ24" s="678"/>
      <c r="CK24" s="678"/>
      <c r="CL24" s="684"/>
      <c r="CM24" s="683"/>
      <c r="CN24" s="678"/>
      <c r="CO24" s="678"/>
      <c r="CP24" s="678"/>
      <c r="CQ24" s="684"/>
      <c r="CR24" s="683"/>
      <c r="CS24" s="678"/>
      <c r="CT24" s="678"/>
      <c r="CU24" s="678"/>
      <c r="CV24" s="684"/>
      <c r="CW24" s="683"/>
      <c r="CX24" s="678"/>
      <c r="CY24" s="678"/>
      <c r="CZ24" s="678"/>
      <c r="DA24" s="684"/>
      <c r="DB24" s="683"/>
      <c r="DC24" s="678"/>
      <c r="DD24" s="678"/>
      <c r="DE24" s="678"/>
      <c r="DF24" s="684"/>
      <c r="DG24" s="683"/>
      <c r="DH24" s="678"/>
      <c r="DI24" s="678"/>
      <c r="DJ24" s="678"/>
      <c r="DK24" s="684"/>
      <c r="DL24" s="683"/>
      <c r="DM24" s="678"/>
      <c r="DN24" s="678"/>
      <c r="DO24" s="678"/>
      <c r="DP24" s="684"/>
      <c r="DQ24" s="683"/>
      <c r="DR24" s="678"/>
      <c r="DS24" s="678"/>
      <c r="DT24" s="678"/>
      <c r="DU24" s="684"/>
      <c r="DV24" s="671"/>
      <c r="DW24" s="672"/>
      <c r="DX24" s="672"/>
      <c r="DY24" s="672"/>
      <c r="DZ24" s="685"/>
      <c r="EA24" s="67"/>
    </row>
    <row r="25" spans="1:131" ht="26.25" customHeight="1" x14ac:dyDescent="0.2">
      <c r="A25" s="653" t="s">
        <v>424</v>
      </c>
      <c r="B25" s="653"/>
      <c r="C25" s="653"/>
      <c r="D25" s="653"/>
      <c r="E25" s="653"/>
      <c r="F25" s="653"/>
      <c r="G25" s="653"/>
      <c r="H25" s="653"/>
      <c r="I25" s="653"/>
      <c r="J25" s="653"/>
      <c r="K25" s="653"/>
      <c r="L25" s="653"/>
      <c r="M25" s="653"/>
      <c r="N25" s="653"/>
      <c r="O25" s="653"/>
      <c r="P25" s="653"/>
      <c r="Q25" s="653"/>
      <c r="R25" s="653"/>
      <c r="S25" s="653"/>
      <c r="T25" s="653"/>
      <c r="U25" s="653"/>
      <c r="V25" s="653"/>
      <c r="W25" s="653"/>
      <c r="X25" s="653"/>
      <c r="Y25" s="653"/>
      <c r="Z25" s="653"/>
      <c r="AA25" s="653"/>
      <c r="AB25" s="653"/>
      <c r="AC25" s="653"/>
      <c r="AD25" s="653"/>
      <c r="AE25" s="653"/>
      <c r="AF25" s="653"/>
      <c r="AG25" s="653"/>
      <c r="AH25" s="653"/>
      <c r="AI25" s="653"/>
      <c r="AJ25" s="653"/>
      <c r="AK25" s="653"/>
      <c r="AL25" s="653"/>
      <c r="AM25" s="653"/>
      <c r="AN25" s="653"/>
      <c r="AO25" s="653"/>
      <c r="AP25" s="653"/>
      <c r="AQ25" s="653"/>
      <c r="AR25" s="653"/>
      <c r="AS25" s="653"/>
      <c r="AT25" s="653"/>
      <c r="AU25" s="653"/>
      <c r="AV25" s="653"/>
      <c r="AW25" s="653"/>
      <c r="AX25" s="653"/>
      <c r="AY25" s="653"/>
      <c r="AZ25" s="653"/>
      <c r="BA25" s="653"/>
      <c r="BB25" s="653"/>
      <c r="BC25" s="653"/>
      <c r="BD25" s="653"/>
      <c r="BE25" s="653"/>
      <c r="BF25" s="653"/>
      <c r="BG25" s="653"/>
      <c r="BH25" s="653"/>
      <c r="BI25" s="653"/>
      <c r="BJ25" s="56"/>
      <c r="BK25" s="56"/>
      <c r="BL25" s="56"/>
      <c r="BM25" s="56"/>
      <c r="BN25" s="56"/>
      <c r="BO25" s="55"/>
      <c r="BP25" s="55"/>
      <c r="BQ25" s="52">
        <v>19</v>
      </c>
      <c r="BR25" s="72"/>
      <c r="BS25" s="671"/>
      <c r="BT25" s="672"/>
      <c r="BU25" s="672"/>
      <c r="BV25" s="672"/>
      <c r="BW25" s="672"/>
      <c r="BX25" s="672"/>
      <c r="BY25" s="672"/>
      <c r="BZ25" s="672"/>
      <c r="CA25" s="672"/>
      <c r="CB25" s="672"/>
      <c r="CC25" s="672"/>
      <c r="CD25" s="672"/>
      <c r="CE25" s="672"/>
      <c r="CF25" s="672"/>
      <c r="CG25" s="673"/>
      <c r="CH25" s="683"/>
      <c r="CI25" s="678"/>
      <c r="CJ25" s="678"/>
      <c r="CK25" s="678"/>
      <c r="CL25" s="684"/>
      <c r="CM25" s="683"/>
      <c r="CN25" s="678"/>
      <c r="CO25" s="678"/>
      <c r="CP25" s="678"/>
      <c r="CQ25" s="684"/>
      <c r="CR25" s="683"/>
      <c r="CS25" s="678"/>
      <c r="CT25" s="678"/>
      <c r="CU25" s="678"/>
      <c r="CV25" s="684"/>
      <c r="CW25" s="683"/>
      <c r="CX25" s="678"/>
      <c r="CY25" s="678"/>
      <c r="CZ25" s="678"/>
      <c r="DA25" s="684"/>
      <c r="DB25" s="683"/>
      <c r="DC25" s="678"/>
      <c r="DD25" s="678"/>
      <c r="DE25" s="678"/>
      <c r="DF25" s="684"/>
      <c r="DG25" s="683"/>
      <c r="DH25" s="678"/>
      <c r="DI25" s="678"/>
      <c r="DJ25" s="678"/>
      <c r="DK25" s="684"/>
      <c r="DL25" s="683"/>
      <c r="DM25" s="678"/>
      <c r="DN25" s="678"/>
      <c r="DO25" s="678"/>
      <c r="DP25" s="684"/>
      <c r="DQ25" s="683"/>
      <c r="DR25" s="678"/>
      <c r="DS25" s="678"/>
      <c r="DT25" s="678"/>
      <c r="DU25" s="684"/>
      <c r="DV25" s="671"/>
      <c r="DW25" s="672"/>
      <c r="DX25" s="672"/>
      <c r="DY25" s="672"/>
      <c r="DZ25" s="685"/>
      <c r="EA25" s="48"/>
    </row>
    <row r="26" spans="1:131" ht="26.25" customHeight="1" x14ac:dyDescent="0.2">
      <c r="A26" s="908" t="s">
        <v>444</v>
      </c>
      <c r="B26" s="909"/>
      <c r="C26" s="909"/>
      <c r="D26" s="909"/>
      <c r="E26" s="909"/>
      <c r="F26" s="909"/>
      <c r="G26" s="909"/>
      <c r="H26" s="909"/>
      <c r="I26" s="909"/>
      <c r="J26" s="909"/>
      <c r="K26" s="909"/>
      <c r="L26" s="909"/>
      <c r="M26" s="909"/>
      <c r="N26" s="909"/>
      <c r="O26" s="909"/>
      <c r="P26" s="910"/>
      <c r="Q26" s="914" t="s">
        <v>459</v>
      </c>
      <c r="R26" s="915"/>
      <c r="S26" s="915"/>
      <c r="T26" s="915"/>
      <c r="U26" s="916"/>
      <c r="V26" s="914" t="s">
        <v>460</v>
      </c>
      <c r="W26" s="915"/>
      <c r="X26" s="915"/>
      <c r="Y26" s="915"/>
      <c r="Z26" s="916"/>
      <c r="AA26" s="914" t="s">
        <v>461</v>
      </c>
      <c r="AB26" s="915"/>
      <c r="AC26" s="915"/>
      <c r="AD26" s="915"/>
      <c r="AE26" s="915"/>
      <c r="AF26" s="930" t="s">
        <v>248</v>
      </c>
      <c r="AG26" s="931"/>
      <c r="AH26" s="931"/>
      <c r="AI26" s="931"/>
      <c r="AJ26" s="932"/>
      <c r="AK26" s="915" t="s">
        <v>395</v>
      </c>
      <c r="AL26" s="915"/>
      <c r="AM26" s="915"/>
      <c r="AN26" s="915"/>
      <c r="AO26" s="916"/>
      <c r="AP26" s="914" t="s">
        <v>364</v>
      </c>
      <c r="AQ26" s="915"/>
      <c r="AR26" s="915"/>
      <c r="AS26" s="915"/>
      <c r="AT26" s="916"/>
      <c r="AU26" s="914" t="s">
        <v>462</v>
      </c>
      <c r="AV26" s="915"/>
      <c r="AW26" s="915"/>
      <c r="AX26" s="915"/>
      <c r="AY26" s="916"/>
      <c r="AZ26" s="914" t="s">
        <v>463</v>
      </c>
      <c r="BA26" s="915"/>
      <c r="BB26" s="915"/>
      <c r="BC26" s="915"/>
      <c r="BD26" s="916"/>
      <c r="BE26" s="914" t="s">
        <v>450</v>
      </c>
      <c r="BF26" s="915"/>
      <c r="BG26" s="915"/>
      <c r="BH26" s="915"/>
      <c r="BI26" s="921"/>
      <c r="BJ26" s="56"/>
      <c r="BK26" s="56"/>
      <c r="BL26" s="56"/>
      <c r="BM26" s="56"/>
      <c r="BN26" s="56"/>
      <c r="BO26" s="55"/>
      <c r="BP26" s="55"/>
      <c r="BQ26" s="52">
        <v>20</v>
      </c>
      <c r="BR26" s="72"/>
      <c r="BS26" s="671"/>
      <c r="BT26" s="672"/>
      <c r="BU26" s="672"/>
      <c r="BV26" s="672"/>
      <c r="BW26" s="672"/>
      <c r="BX26" s="672"/>
      <c r="BY26" s="672"/>
      <c r="BZ26" s="672"/>
      <c r="CA26" s="672"/>
      <c r="CB26" s="672"/>
      <c r="CC26" s="672"/>
      <c r="CD26" s="672"/>
      <c r="CE26" s="672"/>
      <c r="CF26" s="672"/>
      <c r="CG26" s="673"/>
      <c r="CH26" s="683"/>
      <c r="CI26" s="678"/>
      <c r="CJ26" s="678"/>
      <c r="CK26" s="678"/>
      <c r="CL26" s="684"/>
      <c r="CM26" s="683"/>
      <c r="CN26" s="678"/>
      <c r="CO26" s="678"/>
      <c r="CP26" s="678"/>
      <c r="CQ26" s="684"/>
      <c r="CR26" s="683"/>
      <c r="CS26" s="678"/>
      <c r="CT26" s="678"/>
      <c r="CU26" s="678"/>
      <c r="CV26" s="684"/>
      <c r="CW26" s="683"/>
      <c r="CX26" s="678"/>
      <c r="CY26" s="678"/>
      <c r="CZ26" s="678"/>
      <c r="DA26" s="684"/>
      <c r="DB26" s="683"/>
      <c r="DC26" s="678"/>
      <c r="DD26" s="678"/>
      <c r="DE26" s="678"/>
      <c r="DF26" s="684"/>
      <c r="DG26" s="683"/>
      <c r="DH26" s="678"/>
      <c r="DI26" s="678"/>
      <c r="DJ26" s="678"/>
      <c r="DK26" s="684"/>
      <c r="DL26" s="683"/>
      <c r="DM26" s="678"/>
      <c r="DN26" s="678"/>
      <c r="DO26" s="678"/>
      <c r="DP26" s="684"/>
      <c r="DQ26" s="683"/>
      <c r="DR26" s="678"/>
      <c r="DS26" s="678"/>
      <c r="DT26" s="678"/>
      <c r="DU26" s="684"/>
      <c r="DV26" s="671"/>
      <c r="DW26" s="672"/>
      <c r="DX26" s="672"/>
      <c r="DY26" s="672"/>
      <c r="DZ26" s="685"/>
      <c r="EA26" s="48"/>
    </row>
    <row r="27" spans="1:131" ht="26.25" customHeight="1" x14ac:dyDescent="0.2">
      <c r="A27" s="911"/>
      <c r="B27" s="912"/>
      <c r="C27" s="912"/>
      <c r="D27" s="912"/>
      <c r="E27" s="912"/>
      <c r="F27" s="912"/>
      <c r="G27" s="912"/>
      <c r="H27" s="912"/>
      <c r="I27" s="912"/>
      <c r="J27" s="912"/>
      <c r="K27" s="912"/>
      <c r="L27" s="912"/>
      <c r="M27" s="912"/>
      <c r="N27" s="912"/>
      <c r="O27" s="912"/>
      <c r="P27" s="913"/>
      <c r="Q27" s="917"/>
      <c r="R27" s="918"/>
      <c r="S27" s="918"/>
      <c r="T27" s="918"/>
      <c r="U27" s="919"/>
      <c r="V27" s="917"/>
      <c r="W27" s="918"/>
      <c r="X27" s="918"/>
      <c r="Y27" s="918"/>
      <c r="Z27" s="919"/>
      <c r="AA27" s="917"/>
      <c r="AB27" s="918"/>
      <c r="AC27" s="918"/>
      <c r="AD27" s="918"/>
      <c r="AE27" s="918"/>
      <c r="AF27" s="933"/>
      <c r="AG27" s="934"/>
      <c r="AH27" s="934"/>
      <c r="AI27" s="934"/>
      <c r="AJ27" s="935"/>
      <c r="AK27" s="918"/>
      <c r="AL27" s="918"/>
      <c r="AM27" s="918"/>
      <c r="AN27" s="918"/>
      <c r="AO27" s="919"/>
      <c r="AP27" s="917"/>
      <c r="AQ27" s="918"/>
      <c r="AR27" s="918"/>
      <c r="AS27" s="918"/>
      <c r="AT27" s="919"/>
      <c r="AU27" s="917"/>
      <c r="AV27" s="918"/>
      <c r="AW27" s="918"/>
      <c r="AX27" s="918"/>
      <c r="AY27" s="919"/>
      <c r="AZ27" s="917"/>
      <c r="BA27" s="918"/>
      <c r="BB27" s="918"/>
      <c r="BC27" s="918"/>
      <c r="BD27" s="919"/>
      <c r="BE27" s="917"/>
      <c r="BF27" s="918"/>
      <c r="BG27" s="918"/>
      <c r="BH27" s="918"/>
      <c r="BI27" s="923"/>
      <c r="BJ27" s="56"/>
      <c r="BK27" s="56"/>
      <c r="BL27" s="56"/>
      <c r="BM27" s="56"/>
      <c r="BN27" s="56"/>
      <c r="BO27" s="55"/>
      <c r="BP27" s="55"/>
      <c r="BQ27" s="52">
        <v>21</v>
      </c>
      <c r="BR27" s="72"/>
      <c r="BS27" s="671"/>
      <c r="BT27" s="672"/>
      <c r="BU27" s="672"/>
      <c r="BV27" s="672"/>
      <c r="BW27" s="672"/>
      <c r="BX27" s="672"/>
      <c r="BY27" s="672"/>
      <c r="BZ27" s="672"/>
      <c r="CA27" s="672"/>
      <c r="CB27" s="672"/>
      <c r="CC27" s="672"/>
      <c r="CD27" s="672"/>
      <c r="CE27" s="672"/>
      <c r="CF27" s="672"/>
      <c r="CG27" s="673"/>
      <c r="CH27" s="683"/>
      <c r="CI27" s="678"/>
      <c r="CJ27" s="678"/>
      <c r="CK27" s="678"/>
      <c r="CL27" s="684"/>
      <c r="CM27" s="683"/>
      <c r="CN27" s="678"/>
      <c r="CO27" s="678"/>
      <c r="CP27" s="678"/>
      <c r="CQ27" s="684"/>
      <c r="CR27" s="683"/>
      <c r="CS27" s="678"/>
      <c r="CT27" s="678"/>
      <c r="CU27" s="678"/>
      <c r="CV27" s="684"/>
      <c r="CW27" s="683"/>
      <c r="CX27" s="678"/>
      <c r="CY27" s="678"/>
      <c r="CZ27" s="678"/>
      <c r="DA27" s="684"/>
      <c r="DB27" s="683"/>
      <c r="DC27" s="678"/>
      <c r="DD27" s="678"/>
      <c r="DE27" s="678"/>
      <c r="DF27" s="684"/>
      <c r="DG27" s="683"/>
      <c r="DH27" s="678"/>
      <c r="DI27" s="678"/>
      <c r="DJ27" s="678"/>
      <c r="DK27" s="684"/>
      <c r="DL27" s="683"/>
      <c r="DM27" s="678"/>
      <c r="DN27" s="678"/>
      <c r="DO27" s="678"/>
      <c r="DP27" s="684"/>
      <c r="DQ27" s="683"/>
      <c r="DR27" s="678"/>
      <c r="DS27" s="678"/>
      <c r="DT27" s="678"/>
      <c r="DU27" s="684"/>
      <c r="DV27" s="671"/>
      <c r="DW27" s="672"/>
      <c r="DX27" s="672"/>
      <c r="DY27" s="672"/>
      <c r="DZ27" s="685"/>
      <c r="EA27" s="48"/>
    </row>
    <row r="28" spans="1:131" ht="26.25" customHeight="1" x14ac:dyDescent="0.2">
      <c r="A28" s="54">
        <v>1</v>
      </c>
      <c r="B28" s="655" t="s">
        <v>464</v>
      </c>
      <c r="C28" s="656"/>
      <c r="D28" s="656"/>
      <c r="E28" s="656"/>
      <c r="F28" s="656"/>
      <c r="G28" s="656"/>
      <c r="H28" s="656"/>
      <c r="I28" s="656"/>
      <c r="J28" s="656"/>
      <c r="K28" s="656"/>
      <c r="L28" s="656"/>
      <c r="M28" s="656"/>
      <c r="N28" s="656"/>
      <c r="O28" s="656"/>
      <c r="P28" s="657"/>
      <c r="Q28" s="710">
        <v>8269</v>
      </c>
      <c r="R28" s="711"/>
      <c r="S28" s="711"/>
      <c r="T28" s="711"/>
      <c r="U28" s="711"/>
      <c r="V28" s="711">
        <v>8144</v>
      </c>
      <c r="W28" s="711"/>
      <c r="X28" s="711"/>
      <c r="Y28" s="711"/>
      <c r="Z28" s="711"/>
      <c r="AA28" s="711">
        <v>125</v>
      </c>
      <c r="AB28" s="711"/>
      <c r="AC28" s="711"/>
      <c r="AD28" s="711"/>
      <c r="AE28" s="712"/>
      <c r="AF28" s="713">
        <v>125</v>
      </c>
      <c r="AG28" s="711"/>
      <c r="AH28" s="711"/>
      <c r="AI28" s="711"/>
      <c r="AJ28" s="714"/>
      <c r="AK28" s="715">
        <v>1039</v>
      </c>
      <c r="AL28" s="711"/>
      <c r="AM28" s="711"/>
      <c r="AN28" s="711"/>
      <c r="AO28" s="711"/>
      <c r="AP28" s="711" t="s">
        <v>199</v>
      </c>
      <c r="AQ28" s="711"/>
      <c r="AR28" s="711"/>
      <c r="AS28" s="711"/>
      <c r="AT28" s="711"/>
      <c r="AU28" s="711" t="s">
        <v>199</v>
      </c>
      <c r="AV28" s="711"/>
      <c r="AW28" s="711"/>
      <c r="AX28" s="711"/>
      <c r="AY28" s="711"/>
      <c r="AZ28" s="716" t="s">
        <v>199</v>
      </c>
      <c r="BA28" s="716"/>
      <c r="BB28" s="716"/>
      <c r="BC28" s="716"/>
      <c r="BD28" s="716"/>
      <c r="BE28" s="717"/>
      <c r="BF28" s="717"/>
      <c r="BG28" s="717"/>
      <c r="BH28" s="717"/>
      <c r="BI28" s="718"/>
      <c r="BJ28" s="56"/>
      <c r="BK28" s="56"/>
      <c r="BL28" s="56"/>
      <c r="BM28" s="56"/>
      <c r="BN28" s="56"/>
      <c r="BO28" s="55"/>
      <c r="BP28" s="55"/>
      <c r="BQ28" s="52">
        <v>22</v>
      </c>
      <c r="BR28" s="72"/>
      <c r="BS28" s="671"/>
      <c r="BT28" s="672"/>
      <c r="BU28" s="672"/>
      <c r="BV28" s="672"/>
      <c r="BW28" s="672"/>
      <c r="BX28" s="672"/>
      <c r="BY28" s="672"/>
      <c r="BZ28" s="672"/>
      <c r="CA28" s="672"/>
      <c r="CB28" s="672"/>
      <c r="CC28" s="672"/>
      <c r="CD28" s="672"/>
      <c r="CE28" s="672"/>
      <c r="CF28" s="672"/>
      <c r="CG28" s="673"/>
      <c r="CH28" s="683"/>
      <c r="CI28" s="678"/>
      <c r="CJ28" s="678"/>
      <c r="CK28" s="678"/>
      <c r="CL28" s="684"/>
      <c r="CM28" s="683"/>
      <c r="CN28" s="678"/>
      <c r="CO28" s="678"/>
      <c r="CP28" s="678"/>
      <c r="CQ28" s="684"/>
      <c r="CR28" s="683"/>
      <c r="CS28" s="678"/>
      <c r="CT28" s="678"/>
      <c r="CU28" s="678"/>
      <c r="CV28" s="684"/>
      <c r="CW28" s="683"/>
      <c r="CX28" s="678"/>
      <c r="CY28" s="678"/>
      <c r="CZ28" s="678"/>
      <c r="DA28" s="684"/>
      <c r="DB28" s="683"/>
      <c r="DC28" s="678"/>
      <c r="DD28" s="678"/>
      <c r="DE28" s="678"/>
      <c r="DF28" s="684"/>
      <c r="DG28" s="683"/>
      <c r="DH28" s="678"/>
      <c r="DI28" s="678"/>
      <c r="DJ28" s="678"/>
      <c r="DK28" s="684"/>
      <c r="DL28" s="683"/>
      <c r="DM28" s="678"/>
      <c r="DN28" s="678"/>
      <c r="DO28" s="678"/>
      <c r="DP28" s="684"/>
      <c r="DQ28" s="683"/>
      <c r="DR28" s="678"/>
      <c r="DS28" s="678"/>
      <c r="DT28" s="678"/>
      <c r="DU28" s="684"/>
      <c r="DV28" s="671"/>
      <c r="DW28" s="672"/>
      <c r="DX28" s="672"/>
      <c r="DY28" s="672"/>
      <c r="DZ28" s="685"/>
      <c r="EA28" s="48"/>
    </row>
    <row r="29" spans="1:131" ht="26.25" customHeight="1" x14ac:dyDescent="0.2">
      <c r="A29" s="54">
        <v>2</v>
      </c>
      <c r="B29" s="671" t="s">
        <v>25</v>
      </c>
      <c r="C29" s="672"/>
      <c r="D29" s="672"/>
      <c r="E29" s="672"/>
      <c r="F29" s="672"/>
      <c r="G29" s="672"/>
      <c r="H29" s="672"/>
      <c r="I29" s="672"/>
      <c r="J29" s="672"/>
      <c r="K29" s="672"/>
      <c r="L29" s="672"/>
      <c r="M29" s="672"/>
      <c r="N29" s="672"/>
      <c r="O29" s="672"/>
      <c r="P29" s="673"/>
      <c r="Q29" s="674">
        <v>7853</v>
      </c>
      <c r="R29" s="675"/>
      <c r="S29" s="675"/>
      <c r="T29" s="675"/>
      <c r="U29" s="675"/>
      <c r="V29" s="675">
        <v>7639</v>
      </c>
      <c r="W29" s="675"/>
      <c r="X29" s="675"/>
      <c r="Y29" s="675"/>
      <c r="Z29" s="675"/>
      <c r="AA29" s="675">
        <v>214</v>
      </c>
      <c r="AB29" s="675"/>
      <c r="AC29" s="675"/>
      <c r="AD29" s="675"/>
      <c r="AE29" s="676"/>
      <c r="AF29" s="677">
        <v>214</v>
      </c>
      <c r="AG29" s="678"/>
      <c r="AH29" s="678"/>
      <c r="AI29" s="678"/>
      <c r="AJ29" s="679"/>
      <c r="AK29" s="680">
        <v>1340</v>
      </c>
      <c r="AL29" s="675"/>
      <c r="AM29" s="675"/>
      <c r="AN29" s="675"/>
      <c r="AO29" s="675"/>
      <c r="AP29" s="675" t="s">
        <v>199</v>
      </c>
      <c r="AQ29" s="675"/>
      <c r="AR29" s="675"/>
      <c r="AS29" s="675"/>
      <c r="AT29" s="675"/>
      <c r="AU29" s="675" t="s">
        <v>199</v>
      </c>
      <c r="AV29" s="675"/>
      <c r="AW29" s="675"/>
      <c r="AX29" s="675"/>
      <c r="AY29" s="675"/>
      <c r="AZ29" s="719" t="s">
        <v>199</v>
      </c>
      <c r="BA29" s="719"/>
      <c r="BB29" s="719"/>
      <c r="BC29" s="719"/>
      <c r="BD29" s="719"/>
      <c r="BE29" s="681"/>
      <c r="BF29" s="681"/>
      <c r="BG29" s="681"/>
      <c r="BH29" s="681"/>
      <c r="BI29" s="682"/>
      <c r="BJ29" s="56"/>
      <c r="BK29" s="56"/>
      <c r="BL29" s="56"/>
      <c r="BM29" s="56"/>
      <c r="BN29" s="56"/>
      <c r="BO29" s="55"/>
      <c r="BP29" s="55"/>
      <c r="BQ29" s="52">
        <v>23</v>
      </c>
      <c r="BR29" s="72"/>
      <c r="BS29" s="671"/>
      <c r="BT29" s="672"/>
      <c r="BU29" s="672"/>
      <c r="BV29" s="672"/>
      <c r="BW29" s="672"/>
      <c r="BX29" s="672"/>
      <c r="BY29" s="672"/>
      <c r="BZ29" s="672"/>
      <c r="CA29" s="672"/>
      <c r="CB29" s="672"/>
      <c r="CC29" s="672"/>
      <c r="CD29" s="672"/>
      <c r="CE29" s="672"/>
      <c r="CF29" s="672"/>
      <c r="CG29" s="673"/>
      <c r="CH29" s="683"/>
      <c r="CI29" s="678"/>
      <c r="CJ29" s="678"/>
      <c r="CK29" s="678"/>
      <c r="CL29" s="684"/>
      <c r="CM29" s="683"/>
      <c r="CN29" s="678"/>
      <c r="CO29" s="678"/>
      <c r="CP29" s="678"/>
      <c r="CQ29" s="684"/>
      <c r="CR29" s="683"/>
      <c r="CS29" s="678"/>
      <c r="CT29" s="678"/>
      <c r="CU29" s="678"/>
      <c r="CV29" s="684"/>
      <c r="CW29" s="683"/>
      <c r="CX29" s="678"/>
      <c r="CY29" s="678"/>
      <c r="CZ29" s="678"/>
      <c r="DA29" s="684"/>
      <c r="DB29" s="683"/>
      <c r="DC29" s="678"/>
      <c r="DD29" s="678"/>
      <c r="DE29" s="678"/>
      <c r="DF29" s="684"/>
      <c r="DG29" s="683"/>
      <c r="DH29" s="678"/>
      <c r="DI29" s="678"/>
      <c r="DJ29" s="678"/>
      <c r="DK29" s="684"/>
      <c r="DL29" s="683"/>
      <c r="DM29" s="678"/>
      <c r="DN29" s="678"/>
      <c r="DO29" s="678"/>
      <c r="DP29" s="684"/>
      <c r="DQ29" s="683"/>
      <c r="DR29" s="678"/>
      <c r="DS29" s="678"/>
      <c r="DT29" s="678"/>
      <c r="DU29" s="684"/>
      <c r="DV29" s="671"/>
      <c r="DW29" s="672"/>
      <c r="DX29" s="672"/>
      <c r="DY29" s="672"/>
      <c r="DZ29" s="685"/>
      <c r="EA29" s="48"/>
    </row>
    <row r="30" spans="1:131" ht="26.25" customHeight="1" x14ac:dyDescent="0.2">
      <c r="A30" s="54">
        <v>3</v>
      </c>
      <c r="B30" s="671" t="s">
        <v>224</v>
      </c>
      <c r="C30" s="672"/>
      <c r="D30" s="672"/>
      <c r="E30" s="672"/>
      <c r="F30" s="672"/>
      <c r="G30" s="672"/>
      <c r="H30" s="672"/>
      <c r="I30" s="672"/>
      <c r="J30" s="672"/>
      <c r="K30" s="672"/>
      <c r="L30" s="672"/>
      <c r="M30" s="672"/>
      <c r="N30" s="672"/>
      <c r="O30" s="672"/>
      <c r="P30" s="673"/>
      <c r="Q30" s="674">
        <v>2736</v>
      </c>
      <c r="R30" s="675"/>
      <c r="S30" s="675"/>
      <c r="T30" s="675"/>
      <c r="U30" s="675"/>
      <c r="V30" s="675">
        <v>2711</v>
      </c>
      <c r="W30" s="675"/>
      <c r="X30" s="675"/>
      <c r="Y30" s="675"/>
      <c r="Z30" s="675"/>
      <c r="AA30" s="675">
        <v>25</v>
      </c>
      <c r="AB30" s="675"/>
      <c r="AC30" s="675"/>
      <c r="AD30" s="675"/>
      <c r="AE30" s="676"/>
      <c r="AF30" s="677">
        <v>25</v>
      </c>
      <c r="AG30" s="678"/>
      <c r="AH30" s="678"/>
      <c r="AI30" s="678"/>
      <c r="AJ30" s="679"/>
      <c r="AK30" s="680">
        <v>1236</v>
      </c>
      <c r="AL30" s="675"/>
      <c r="AM30" s="675"/>
      <c r="AN30" s="675"/>
      <c r="AO30" s="675"/>
      <c r="AP30" s="675" t="s">
        <v>199</v>
      </c>
      <c r="AQ30" s="675"/>
      <c r="AR30" s="675"/>
      <c r="AS30" s="675"/>
      <c r="AT30" s="675"/>
      <c r="AU30" s="675" t="s">
        <v>199</v>
      </c>
      <c r="AV30" s="675"/>
      <c r="AW30" s="675"/>
      <c r="AX30" s="675"/>
      <c r="AY30" s="675"/>
      <c r="AZ30" s="719" t="s">
        <v>199</v>
      </c>
      <c r="BA30" s="719"/>
      <c r="BB30" s="719"/>
      <c r="BC30" s="719"/>
      <c r="BD30" s="719"/>
      <c r="BE30" s="681"/>
      <c r="BF30" s="681"/>
      <c r="BG30" s="681"/>
      <c r="BH30" s="681"/>
      <c r="BI30" s="682"/>
      <c r="BJ30" s="56"/>
      <c r="BK30" s="56"/>
      <c r="BL30" s="56"/>
      <c r="BM30" s="56"/>
      <c r="BN30" s="56"/>
      <c r="BO30" s="55"/>
      <c r="BP30" s="55"/>
      <c r="BQ30" s="52">
        <v>24</v>
      </c>
      <c r="BR30" s="72"/>
      <c r="BS30" s="671"/>
      <c r="BT30" s="672"/>
      <c r="BU30" s="672"/>
      <c r="BV30" s="672"/>
      <c r="BW30" s="672"/>
      <c r="BX30" s="672"/>
      <c r="BY30" s="672"/>
      <c r="BZ30" s="672"/>
      <c r="CA30" s="672"/>
      <c r="CB30" s="672"/>
      <c r="CC30" s="672"/>
      <c r="CD30" s="672"/>
      <c r="CE30" s="672"/>
      <c r="CF30" s="672"/>
      <c r="CG30" s="673"/>
      <c r="CH30" s="683"/>
      <c r="CI30" s="678"/>
      <c r="CJ30" s="678"/>
      <c r="CK30" s="678"/>
      <c r="CL30" s="684"/>
      <c r="CM30" s="683"/>
      <c r="CN30" s="678"/>
      <c r="CO30" s="678"/>
      <c r="CP30" s="678"/>
      <c r="CQ30" s="684"/>
      <c r="CR30" s="683"/>
      <c r="CS30" s="678"/>
      <c r="CT30" s="678"/>
      <c r="CU30" s="678"/>
      <c r="CV30" s="684"/>
      <c r="CW30" s="683"/>
      <c r="CX30" s="678"/>
      <c r="CY30" s="678"/>
      <c r="CZ30" s="678"/>
      <c r="DA30" s="684"/>
      <c r="DB30" s="683"/>
      <c r="DC30" s="678"/>
      <c r="DD30" s="678"/>
      <c r="DE30" s="678"/>
      <c r="DF30" s="684"/>
      <c r="DG30" s="683"/>
      <c r="DH30" s="678"/>
      <c r="DI30" s="678"/>
      <c r="DJ30" s="678"/>
      <c r="DK30" s="684"/>
      <c r="DL30" s="683"/>
      <c r="DM30" s="678"/>
      <c r="DN30" s="678"/>
      <c r="DO30" s="678"/>
      <c r="DP30" s="684"/>
      <c r="DQ30" s="683"/>
      <c r="DR30" s="678"/>
      <c r="DS30" s="678"/>
      <c r="DT30" s="678"/>
      <c r="DU30" s="684"/>
      <c r="DV30" s="671"/>
      <c r="DW30" s="672"/>
      <c r="DX30" s="672"/>
      <c r="DY30" s="672"/>
      <c r="DZ30" s="685"/>
      <c r="EA30" s="48"/>
    </row>
    <row r="31" spans="1:131" ht="26.25" customHeight="1" x14ac:dyDescent="0.2">
      <c r="A31" s="54">
        <v>4</v>
      </c>
      <c r="B31" s="671" t="s">
        <v>357</v>
      </c>
      <c r="C31" s="672"/>
      <c r="D31" s="672"/>
      <c r="E31" s="672"/>
      <c r="F31" s="672"/>
      <c r="G31" s="672"/>
      <c r="H31" s="672"/>
      <c r="I31" s="672"/>
      <c r="J31" s="672"/>
      <c r="K31" s="672"/>
      <c r="L31" s="672"/>
      <c r="M31" s="672"/>
      <c r="N31" s="672"/>
      <c r="O31" s="672"/>
      <c r="P31" s="673"/>
      <c r="Q31" s="674">
        <v>1892</v>
      </c>
      <c r="R31" s="675"/>
      <c r="S31" s="675"/>
      <c r="T31" s="675"/>
      <c r="U31" s="675"/>
      <c r="V31" s="675">
        <v>1875</v>
      </c>
      <c r="W31" s="675"/>
      <c r="X31" s="675"/>
      <c r="Y31" s="675"/>
      <c r="Z31" s="675"/>
      <c r="AA31" s="675">
        <v>17</v>
      </c>
      <c r="AB31" s="675"/>
      <c r="AC31" s="675"/>
      <c r="AD31" s="675"/>
      <c r="AE31" s="676"/>
      <c r="AF31" s="677">
        <v>43</v>
      </c>
      <c r="AG31" s="678"/>
      <c r="AH31" s="678"/>
      <c r="AI31" s="678"/>
      <c r="AJ31" s="679"/>
      <c r="AK31" s="680">
        <v>900</v>
      </c>
      <c r="AL31" s="675"/>
      <c r="AM31" s="675"/>
      <c r="AN31" s="675"/>
      <c r="AO31" s="675"/>
      <c r="AP31" s="675">
        <v>14333</v>
      </c>
      <c r="AQ31" s="675"/>
      <c r="AR31" s="675"/>
      <c r="AS31" s="675"/>
      <c r="AT31" s="675"/>
      <c r="AU31" s="675">
        <v>5762</v>
      </c>
      <c r="AV31" s="675"/>
      <c r="AW31" s="675"/>
      <c r="AX31" s="675"/>
      <c r="AY31" s="675"/>
      <c r="AZ31" s="719" t="s">
        <v>199</v>
      </c>
      <c r="BA31" s="719"/>
      <c r="BB31" s="719"/>
      <c r="BC31" s="719"/>
      <c r="BD31" s="719"/>
      <c r="BE31" s="681" t="s">
        <v>465</v>
      </c>
      <c r="BF31" s="681"/>
      <c r="BG31" s="681"/>
      <c r="BH31" s="681"/>
      <c r="BI31" s="682"/>
      <c r="BJ31" s="56"/>
      <c r="BK31" s="56"/>
      <c r="BL31" s="56"/>
      <c r="BM31" s="56"/>
      <c r="BN31" s="56"/>
      <c r="BO31" s="55"/>
      <c r="BP31" s="55"/>
      <c r="BQ31" s="52">
        <v>25</v>
      </c>
      <c r="BR31" s="72"/>
      <c r="BS31" s="671"/>
      <c r="BT31" s="672"/>
      <c r="BU31" s="672"/>
      <c r="BV31" s="672"/>
      <c r="BW31" s="672"/>
      <c r="BX31" s="672"/>
      <c r="BY31" s="672"/>
      <c r="BZ31" s="672"/>
      <c r="CA31" s="672"/>
      <c r="CB31" s="672"/>
      <c r="CC31" s="672"/>
      <c r="CD31" s="672"/>
      <c r="CE31" s="672"/>
      <c r="CF31" s="672"/>
      <c r="CG31" s="673"/>
      <c r="CH31" s="683"/>
      <c r="CI31" s="678"/>
      <c r="CJ31" s="678"/>
      <c r="CK31" s="678"/>
      <c r="CL31" s="684"/>
      <c r="CM31" s="683"/>
      <c r="CN31" s="678"/>
      <c r="CO31" s="678"/>
      <c r="CP31" s="678"/>
      <c r="CQ31" s="684"/>
      <c r="CR31" s="683"/>
      <c r="CS31" s="678"/>
      <c r="CT31" s="678"/>
      <c r="CU31" s="678"/>
      <c r="CV31" s="684"/>
      <c r="CW31" s="683"/>
      <c r="CX31" s="678"/>
      <c r="CY31" s="678"/>
      <c r="CZ31" s="678"/>
      <c r="DA31" s="684"/>
      <c r="DB31" s="683"/>
      <c r="DC31" s="678"/>
      <c r="DD31" s="678"/>
      <c r="DE31" s="678"/>
      <c r="DF31" s="684"/>
      <c r="DG31" s="683"/>
      <c r="DH31" s="678"/>
      <c r="DI31" s="678"/>
      <c r="DJ31" s="678"/>
      <c r="DK31" s="684"/>
      <c r="DL31" s="683"/>
      <c r="DM31" s="678"/>
      <c r="DN31" s="678"/>
      <c r="DO31" s="678"/>
      <c r="DP31" s="684"/>
      <c r="DQ31" s="683"/>
      <c r="DR31" s="678"/>
      <c r="DS31" s="678"/>
      <c r="DT31" s="678"/>
      <c r="DU31" s="684"/>
      <c r="DV31" s="671"/>
      <c r="DW31" s="672"/>
      <c r="DX31" s="672"/>
      <c r="DY31" s="672"/>
      <c r="DZ31" s="685"/>
      <c r="EA31" s="48"/>
    </row>
    <row r="32" spans="1:131" ht="26.25" customHeight="1" x14ac:dyDescent="0.2">
      <c r="A32" s="54">
        <v>5</v>
      </c>
      <c r="B32" s="671"/>
      <c r="C32" s="672"/>
      <c r="D32" s="672"/>
      <c r="E32" s="672"/>
      <c r="F32" s="672"/>
      <c r="G32" s="672"/>
      <c r="H32" s="672"/>
      <c r="I32" s="672"/>
      <c r="J32" s="672"/>
      <c r="K32" s="672"/>
      <c r="L32" s="672"/>
      <c r="M32" s="672"/>
      <c r="N32" s="672"/>
      <c r="O32" s="672"/>
      <c r="P32" s="673"/>
      <c r="Q32" s="674"/>
      <c r="R32" s="675"/>
      <c r="S32" s="675"/>
      <c r="T32" s="675"/>
      <c r="U32" s="675"/>
      <c r="V32" s="675"/>
      <c r="W32" s="675"/>
      <c r="X32" s="675"/>
      <c r="Y32" s="675"/>
      <c r="Z32" s="675"/>
      <c r="AA32" s="675"/>
      <c r="AB32" s="675"/>
      <c r="AC32" s="675"/>
      <c r="AD32" s="675"/>
      <c r="AE32" s="676"/>
      <c r="AF32" s="677"/>
      <c r="AG32" s="678"/>
      <c r="AH32" s="678"/>
      <c r="AI32" s="678"/>
      <c r="AJ32" s="679"/>
      <c r="AK32" s="680"/>
      <c r="AL32" s="675"/>
      <c r="AM32" s="675"/>
      <c r="AN32" s="675"/>
      <c r="AO32" s="675"/>
      <c r="AP32" s="675"/>
      <c r="AQ32" s="675"/>
      <c r="AR32" s="675"/>
      <c r="AS32" s="675"/>
      <c r="AT32" s="675"/>
      <c r="AU32" s="675"/>
      <c r="AV32" s="675"/>
      <c r="AW32" s="675"/>
      <c r="AX32" s="675"/>
      <c r="AY32" s="675"/>
      <c r="AZ32" s="719"/>
      <c r="BA32" s="719"/>
      <c r="BB32" s="719"/>
      <c r="BC32" s="719"/>
      <c r="BD32" s="719"/>
      <c r="BE32" s="681"/>
      <c r="BF32" s="681"/>
      <c r="BG32" s="681"/>
      <c r="BH32" s="681"/>
      <c r="BI32" s="682"/>
      <c r="BJ32" s="56"/>
      <c r="BK32" s="56"/>
      <c r="BL32" s="56"/>
      <c r="BM32" s="56"/>
      <c r="BN32" s="56"/>
      <c r="BO32" s="55"/>
      <c r="BP32" s="55"/>
      <c r="BQ32" s="52">
        <v>26</v>
      </c>
      <c r="BR32" s="72"/>
      <c r="BS32" s="671"/>
      <c r="BT32" s="672"/>
      <c r="BU32" s="672"/>
      <c r="BV32" s="672"/>
      <c r="BW32" s="672"/>
      <c r="BX32" s="672"/>
      <c r="BY32" s="672"/>
      <c r="BZ32" s="672"/>
      <c r="CA32" s="672"/>
      <c r="CB32" s="672"/>
      <c r="CC32" s="672"/>
      <c r="CD32" s="672"/>
      <c r="CE32" s="672"/>
      <c r="CF32" s="672"/>
      <c r="CG32" s="673"/>
      <c r="CH32" s="683"/>
      <c r="CI32" s="678"/>
      <c r="CJ32" s="678"/>
      <c r="CK32" s="678"/>
      <c r="CL32" s="684"/>
      <c r="CM32" s="683"/>
      <c r="CN32" s="678"/>
      <c r="CO32" s="678"/>
      <c r="CP32" s="678"/>
      <c r="CQ32" s="684"/>
      <c r="CR32" s="683"/>
      <c r="CS32" s="678"/>
      <c r="CT32" s="678"/>
      <c r="CU32" s="678"/>
      <c r="CV32" s="684"/>
      <c r="CW32" s="683"/>
      <c r="CX32" s="678"/>
      <c r="CY32" s="678"/>
      <c r="CZ32" s="678"/>
      <c r="DA32" s="684"/>
      <c r="DB32" s="683"/>
      <c r="DC32" s="678"/>
      <c r="DD32" s="678"/>
      <c r="DE32" s="678"/>
      <c r="DF32" s="684"/>
      <c r="DG32" s="683"/>
      <c r="DH32" s="678"/>
      <c r="DI32" s="678"/>
      <c r="DJ32" s="678"/>
      <c r="DK32" s="684"/>
      <c r="DL32" s="683"/>
      <c r="DM32" s="678"/>
      <c r="DN32" s="678"/>
      <c r="DO32" s="678"/>
      <c r="DP32" s="684"/>
      <c r="DQ32" s="683"/>
      <c r="DR32" s="678"/>
      <c r="DS32" s="678"/>
      <c r="DT32" s="678"/>
      <c r="DU32" s="684"/>
      <c r="DV32" s="671"/>
      <c r="DW32" s="672"/>
      <c r="DX32" s="672"/>
      <c r="DY32" s="672"/>
      <c r="DZ32" s="685"/>
      <c r="EA32" s="48"/>
    </row>
    <row r="33" spans="1:131" ht="26.25" customHeight="1" x14ac:dyDescent="0.2">
      <c r="A33" s="54">
        <v>6</v>
      </c>
      <c r="B33" s="671"/>
      <c r="C33" s="672"/>
      <c r="D33" s="672"/>
      <c r="E33" s="672"/>
      <c r="F33" s="672"/>
      <c r="G33" s="672"/>
      <c r="H33" s="672"/>
      <c r="I33" s="672"/>
      <c r="J33" s="672"/>
      <c r="K33" s="672"/>
      <c r="L33" s="672"/>
      <c r="M33" s="672"/>
      <c r="N33" s="672"/>
      <c r="O33" s="672"/>
      <c r="P33" s="673"/>
      <c r="Q33" s="674"/>
      <c r="R33" s="675"/>
      <c r="S33" s="675"/>
      <c r="T33" s="675"/>
      <c r="U33" s="675"/>
      <c r="V33" s="675"/>
      <c r="W33" s="675"/>
      <c r="X33" s="675"/>
      <c r="Y33" s="675"/>
      <c r="Z33" s="675"/>
      <c r="AA33" s="675"/>
      <c r="AB33" s="675"/>
      <c r="AC33" s="675"/>
      <c r="AD33" s="675"/>
      <c r="AE33" s="676"/>
      <c r="AF33" s="677"/>
      <c r="AG33" s="678"/>
      <c r="AH33" s="678"/>
      <c r="AI33" s="678"/>
      <c r="AJ33" s="679"/>
      <c r="AK33" s="680"/>
      <c r="AL33" s="675"/>
      <c r="AM33" s="675"/>
      <c r="AN33" s="675"/>
      <c r="AO33" s="675"/>
      <c r="AP33" s="675"/>
      <c r="AQ33" s="675"/>
      <c r="AR33" s="675"/>
      <c r="AS33" s="675"/>
      <c r="AT33" s="675"/>
      <c r="AU33" s="675"/>
      <c r="AV33" s="675"/>
      <c r="AW33" s="675"/>
      <c r="AX33" s="675"/>
      <c r="AY33" s="675"/>
      <c r="AZ33" s="719"/>
      <c r="BA33" s="719"/>
      <c r="BB33" s="719"/>
      <c r="BC33" s="719"/>
      <c r="BD33" s="719"/>
      <c r="BE33" s="681"/>
      <c r="BF33" s="681"/>
      <c r="BG33" s="681"/>
      <c r="BH33" s="681"/>
      <c r="BI33" s="682"/>
      <c r="BJ33" s="56"/>
      <c r="BK33" s="56"/>
      <c r="BL33" s="56"/>
      <c r="BM33" s="56"/>
      <c r="BN33" s="56"/>
      <c r="BO33" s="55"/>
      <c r="BP33" s="55"/>
      <c r="BQ33" s="52">
        <v>27</v>
      </c>
      <c r="BR33" s="72"/>
      <c r="BS33" s="671"/>
      <c r="BT33" s="672"/>
      <c r="BU33" s="672"/>
      <c r="BV33" s="672"/>
      <c r="BW33" s="672"/>
      <c r="BX33" s="672"/>
      <c r="BY33" s="672"/>
      <c r="BZ33" s="672"/>
      <c r="CA33" s="672"/>
      <c r="CB33" s="672"/>
      <c r="CC33" s="672"/>
      <c r="CD33" s="672"/>
      <c r="CE33" s="672"/>
      <c r="CF33" s="672"/>
      <c r="CG33" s="673"/>
      <c r="CH33" s="683"/>
      <c r="CI33" s="678"/>
      <c r="CJ33" s="678"/>
      <c r="CK33" s="678"/>
      <c r="CL33" s="684"/>
      <c r="CM33" s="683"/>
      <c r="CN33" s="678"/>
      <c r="CO33" s="678"/>
      <c r="CP33" s="678"/>
      <c r="CQ33" s="684"/>
      <c r="CR33" s="683"/>
      <c r="CS33" s="678"/>
      <c r="CT33" s="678"/>
      <c r="CU33" s="678"/>
      <c r="CV33" s="684"/>
      <c r="CW33" s="683"/>
      <c r="CX33" s="678"/>
      <c r="CY33" s="678"/>
      <c r="CZ33" s="678"/>
      <c r="DA33" s="684"/>
      <c r="DB33" s="683"/>
      <c r="DC33" s="678"/>
      <c r="DD33" s="678"/>
      <c r="DE33" s="678"/>
      <c r="DF33" s="684"/>
      <c r="DG33" s="683"/>
      <c r="DH33" s="678"/>
      <c r="DI33" s="678"/>
      <c r="DJ33" s="678"/>
      <c r="DK33" s="684"/>
      <c r="DL33" s="683"/>
      <c r="DM33" s="678"/>
      <c r="DN33" s="678"/>
      <c r="DO33" s="678"/>
      <c r="DP33" s="684"/>
      <c r="DQ33" s="683"/>
      <c r="DR33" s="678"/>
      <c r="DS33" s="678"/>
      <c r="DT33" s="678"/>
      <c r="DU33" s="684"/>
      <c r="DV33" s="671"/>
      <c r="DW33" s="672"/>
      <c r="DX33" s="672"/>
      <c r="DY33" s="672"/>
      <c r="DZ33" s="685"/>
      <c r="EA33" s="48"/>
    </row>
    <row r="34" spans="1:131" ht="26.25" customHeight="1" x14ac:dyDescent="0.2">
      <c r="A34" s="54">
        <v>7</v>
      </c>
      <c r="B34" s="671"/>
      <c r="C34" s="672"/>
      <c r="D34" s="672"/>
      <c r="E34" s="672"/>
      <c r="F34" s="672"/>
      <c r="G34" s="672"/>
      <c r="H34" s="672"/>
      <c r="I34" s="672"/>
      <c r="J34" s="672"/>
      <c r="K34" s="672"/>
      <c r="L34" s="672"/>
      <c r="M34" s="672"/>
      <c r="N34" s="672"/>
      <c r="O34" s="672"/>
      <c r="P34" s="673"/>
      <c r="Q34" s="674"/>
      <c r="R34" s="675"/>
      <c r="S34" s="675"/>
      <c r="T34" s="675"/>
      <c r="U34" s="675"/>
      <c r="V34" s="675"/>
      <c r="W34" s="675"/>
      <c r="X34" s="675"/>
      <c r="Y34" s="675"/>
      <c r="Z34" s="675"/>
      <c r="AA34" s="675"/>
      <c r="AB34" s="675"/>
      <c r="AC34" s="675"/>
      <c r="AD34" s="675"/>
      <c r="AE34" s="676"/>
      <c r="AF34" s="677"/>
      <c r="AG34" s="678"/>
      <c r="AH34" s="678"/>
      <c r="AI34" s="678"/>
      <c r="AJ34" s="679"/>
      <c r="AK34" s="680"/>
      <c r="AL34" s="675"/>
      <c r="AM34" s="675"/>
      <c r="AN34" s="675"/>
      <c r="AO34" s="675"/>
      <c r="AP34" s="675"/>
      <c r="AQ34" s="675"/>
      <c r="AR34" s="675"/>
      <c r="AS34" s="675"/>
      <c r="AT34" s="675"/>
      <c r="AU34" s="675"/>
      <c r="AV34" s="675"/>
      <c r="AW34" s="675"/>
      <c r="AX34" s="675"/>
      <c r="AY34" s="675"/>
      <c r="AZ34" s="719"/>
      <c r="BA34" s="719"/>
      <c r="BB34" s="719"/>
      <c r="BC34" s="719"/>
      <c r="BD34" s="719"/>
      <c r="BE34" s="681"/>
      <c r="BF34" s="681"/>
      <c r="BG34" s="681"/>
      <c r="BH34" s="681"/>
      <c r="BI34" s="682"/>
      <c r="BJ34" s="56"/>
      <c r="BK34" s="56"/>
      <c r="BL34" s="56"/>
      <c r="BM34" s="56"/>
      <c r="BN34" s="56"/>
      <c r="BO34" s="55"/>
      <c r="BP34" s="55"/>
      <c r="BQ34" s="52">
        <v>28</v>
      </c>
      <c r="BR34" s="72"/>
      <c r="BS34" s="671"/>
      <c r="BT34" s="672"/>
      <c r="BU34" s="672"/>
      <c r="BV34" s="672"/>
      <c r="BW34" s="672"/>
      <c r="BX34" s="672"/>
      <c r="BY34" s="672"/>
      <c r="BZ34" s="672"/>
      <c r="CA34" s="672"/>
      <c r="CB34" s="672"/>
      <c r="CC34" s="672"/>
      <c r="CD34" s="672"/>
      <c r="CE34" s="672"/>
      <c r="CF34" s="672"/>
      <c r="CG34" s="673"/>
      <c r="CH34" s="683"/>
      <c r="CI34" s="678"/>
      <c r="CJ34" s="678"/>
      <c r="CK34" s="678"/>
      <c r="CL34" s="684"/>
      <c r="CM34" s="683"/>
      <c r="CN34" s="678"/>
      <c r="CO34" s="678"/>
      <c r="CP34" s="678"/>
      <c r="CQ34" s="684"/>
      <c r="CR34" s="683"/>
      <c r="CS34" s="678"/>
      <c r="CT34" s="678"/>
      <c r="CU34" s="678"/>
      <c r="CV34" s="684"/>
      <c r="CW34" s="683"/>
      <c r="CX34" s="678"/>
      <c r="CY34" s="678"/>
      <c r="CZ34" s="678"/>
      <c r="DA34" s="684"/>
      <c r="DB34" s="683"/>
      <c r="DC34" s="678"/>
      <c r="DD34" s="678"/>
      <c r="DE34" s="678"/>
      <c r="DF34" s="684"/>
      <c r="DG34" s="683"/>
      <c r="DH34" s="678"/>
      <c r="DI34" s="678"/>
      <c r="DJ34" s="678"/>
      <c r="DK34" s="684"/>
      <c r="DL34" s="683"/>
      <c r="DM34" s="678"/>
      <c r="DN34" s="678"/>
      <c r="DO34" s="678"/>
      <c r="DP34" s="684"/>
      <c r="DQ34" s="683"/>
      <c r="DR34" s="678"/>
      <c r="DS34" s="678"/>
      <c r="DT34" s="678"/>
      <c r="DU34" s="684"/>
      <c r="DV34" s="671"/>
      <c r="DW34" s="672"/>
      <c r="DX34" s="672"/>
      <c r="DY34" s="672"/>
      <c r="DZ34" s="685"/>
      <c r="EA34" s="48"/>
    </row>
    <row r="35" spans="1:131" ht="26.25" customHeight="1" x14ac:dyDescent="0.2">
      <c r="A35" s="54">
        <v>8</v>
      </c>
      <c r="B35" s="671"/>
      <c r="C35" s="672"/>
      <c r="D35" s="672"/>
      <c r="E35" s="672"/>
      <c r="F35" s="672"/>
      <c r="G35" s="672"/>
      <c r="H35" s="672"/>
      <c r="I35" s="672"/>
      <c r="J35" s="672"/>
      <c r="K35" s="672"/>
      <c r="L35" s="672"/>
      <c r="M35" s="672"/>
      <c r="N35" s="672"/>
      <c r="O35" s="672"/>
      <c r="P35" s="673"/>
      <c r="Q35" s="674"/>
      <c r="R35" s="675"/>
      <c r="S35" s="675"/>
      <c r="T35" s="675"/>
      <c r="U35" s="675"/>
      <c r="V35" s="675"/>
      <c r="W35" s="675"/>
      <c r="X35" s="675"/>
      <c r="Y35" s="675"/>
      <c r="Z35" s="675"/>
      <c r="AA35" s="675"/>
      <c r="AB35" s="675"/>
      <c r="AC35" s="675"/>
      <c r="AD35" s="675"/>
      <c r="AE35" s="676"/>
      <c r="AF35" s="677"/>
      <c r="AG35" s="678"/>
      <c r="AH35" s="678"/>
      <c r="AI35" s="678"/>
      <c r="AJ35" s="679"/>
      <c r="AK35" s="680"/>
      <c r="AL35" s="675"/>
      <c r="AM35" s="675"/>
      <c r="AN35" s="675"/>
      <c r="AO35" s="675"/>
      <c r="AP35" s="675"/>
      <c r="AQ35" s="675"/>
      <c r="AR35" s="675"/>
      <c r="AS35" s="675"/>
      <c r="AT35" s="675"/>
      <c r="AU35" s="675"/>
      <c r="AV35" s="675"/>
      <c r="AW35" s="675"/>
      <c r="AX35" s="675"/>
      <c r="AY35" s="675"/>
      <c r="AZ35" s="719"/>
      <c r="BA35" s="719"/>
      <c r="BB35" s="719"/>
      <c r="BC35" s="719"/>
      <c r="BD35" s="719"/>
      <c r="BE35" s="681"/>
      <c r="BF35" s="681"/>
      <c r="BG35" s="681"/>
      <c r="BH35" s="681"/>
      <c r="BI35" s="682"/>
      <c r="BJ35" s="56"/>
      <c r="BK35" s="56"/>
      <c r="BL35" s="56"/>
      <c r="BM35" s="56"/>
      <c r="BN35" s="56"/>
      <c r="BO35" s="55"/>
      <c r="BP35" s="55"/>
      <c r="BQ35" s="52">
        <v>29</v>
      </c>
      <c r="BR35" s="72"/>
      <c r="BS35" s="671"/>
      <c r="BT35" s="672"/>
      <c r="BU35" s="672"/>
      <c r="BV35" s="672"/>
      <c r="BW35" s="672"/>
      <c r="BX35" s="672"/>
      <c r="BY35" s="672"/>
      <c r="BZ35" s="672"/>
      <c r="CA35" s="672"/>
      <c r="CB35" s="672"/>
      <c r="CC35" s="672"/>
      <c r="CD35" s="672"/>
      <c r="CE35" s="672"/>
      <c r="CF35" s="672"/>
      <c r="CG35" s="673"/>
      <c r="CH35" s="683"/>
      <c r="CI35" s="678"/>
      <c r="CJ35" s="678"/>
      <c r="CK35" s="678"/>
      <c r="CL35" s="684"/>
      <c r="CM35" s="683"/>
      <c r="CN35" s="678"/>
      <c r="CO35" s="678"/>
      <c r="CP35" s="678"/>
      <c r="CQ35" s="684"/>
      <c r="CR35" s="683"/>
      <c r="CS35" s="678"/>
      <c r="CT35" s="678"/>
      <c r="CU35" s="678"/>
      <c r="CV35" s="684"/>
      <c r="CW35" s="683"/>
      <c r="CX35" s="678"/>
      <c r="CY35" s="678"/>
      <c r="CZ35" s="678"/>
      <c r="DA35" s="684"/>
      <c r="DB35" s="683"/>
      <c r="DC35" s="678"/>
      <c r="DD35" s="678"/>
      <c r="DE35" s="678"/>
      <c r="DF35" s="684"/>
      <c r="DG35" s="683"/>
      <c r="DH35" s="678"/>
      <c r="DI35" s="678"/>
      <c r="DJ35" s="678"/>
      <c r="DK35" s="684"/>
      <c r="DL35" s="683"/>
      <c r="DM35" s="678"/>
      <c r="DN35" s="678"/>
      <c r="DO35" s="678"/>
      <c r="DP35" s="684"/>
      <c r="DQ35" s="683"/>
      <c r="DR35" s="678"/>
      <c r="DS35" s="678"/>
      <c r="DT35" s="678"/>
      <c r="DU35" s="684"/>
      <c r="DV35" s="671"/>
      <c r="DW35" s="672"/>
      <c r="DX35" s="672"/>
      <c r="DY35" s="672"/>
      <c r="DZ35" s="685"/>
      <c r="EA35" s="48"/>
    </row>
    <row r="36" spans="1:131" ht="26.25" customHeight="1" x14ac:dyDescent="0.2">
      <c r="A36" s="54">
        <v>9</v>
      </c>
      <c r="B36" s="671"/>
      <c r="C36" s="672"/>
      <c r="D36" s="672"/>
      <c r="E36" s="672"/>
      <c r="F36" s="672"/>
      <c r="G36" s="672"/>
      <c r="H36" s="672"/>
      <c r="I36" s="672"/>
      <c r="J36" s="672"/>
      <c r="K36" s="672"/>
      <c r="L36" s="672"/>
      <c r="M36" s="672"/>
      <c r="N36" s="672"/>
      <c r="O36" s="672"/>
      <c r="P36" s="673"/>
      <c r="Q36" s="674"/>
      <c r="R36" s="675"/>
      <c r="S36" s="675"/>
      <c r="T36" s="675"/>
      <c r="U36" s="675"/>
      <c r="V36" s="675"/>
      <c r="W36" s="675"/>
      <c r="X36" s="675"/>
      <c r="Y36" s="675"/>
      <c r="Z36" s="675"/>
      <c r="AA36" s="675"/>
      <c r="AB36" s="675"/>
      <c r="AC36" s="675"/>
      <c r="AD36" s="675"/>
      <c r="AE36" s="676"/>
      <c r="AF36" s="677"/>
      <c r="AG36" s="678"/>
      <c r="AH36" s="678"/>
      <c r="AI36" s="678"/>
      <c r="AJ36" s="679"/>
      <c r="AK36" s="680"/>
      <c r="AL36" s="675"/>
      <c r="AM36" s="675"/>
      <c r="AN36" s="675"/>
      <c r="AO36" s="675"/>
      <c r="AP36" s="675"/>
      <c r="AQ36" s="675"/>
      <c r="AR36" s="675"/>
      <c r="AS36" s="675"/>
      <c r="AT36" s="675"/>
      <c r="AU36" s="675"/>
      <c r="AV36" s="675"/>
      <c r="AW36" s="675"/>
      <c r="AX36" s="675"/>
      <c r="AY36" s="675"/>
      <c r="AZ36" s="719"/>
      <c r="BA36" s="719"/>
      <c r="BB36" s="719"/>
      <c r="BC36" s="719"/>
      <c r="BD36" s="719"/>
      <c r="BE36" s="681"/>
      <c r="BF36" s="681"/>
      <c r="BG36" s="681"/>
      <c r="BH36" s="681"/>
      <c r="BI36" s="682"/>
      <c r="BJ36" s="56"/>
      <c r="BK36" s="56"/>
      <c r="BL36" s="56"/>
      <c r="BM36" s="56"/>
      <c r="BN36" s="56"/>
      <c r="BO36" s="55"/>
      <c r="BP36" s="55"/>
      <c r="BQ36" s="52">
        <v>30</v>
      </c>
      <c r="BR36" s="72"/>
      <c r="BS36" s="671"/>
      <c r="BT36" s="672"/>
      <c r="BU36" s="672"/>
      <c r="BV36" s="672"/>
      <c r="BW36" s="672"/>
      <c r="BX36" s="672"/>
      <c r="BY36" s="672"/>
      <c r="BZ36" s="672"/>
      <c r="CA36" s="672"/>
      <c r="CB36" s="672"/>
      <c r="CC36" s="672"/>
      <c r="CD36" s="672"/>
      <c r="CE36" s="672"/>
      <c r="CF36" s="672"/>
      <c r="CG36" s="673"/>
      <c r="CH36" s="683"/>
      <c r="CI36" s="678"/>
      <c r="CJ36" s="678"/>
      <c r="CK36" s="678"/>
      <c r="CL36" s="684"/>
      <c r="CM36" s="683"/>
      <c r="CN36" s="678"/>
      <c r="CO36" s="678"/>
      <c r="CP36" s="678"/>
      <c r="CQ36" s="684"/>
      <c r="CR36" s="683"/>
      <c r="CS36" s="678"/>
      <c r="CT36" s="678"/>
      <c r="CU36" s="678"/>
      <c r="CV36" s="684"/>
      <c r="CW36" s="683"/>
      <c r="CX36" s="678"/>
      <c r="CY36" s="678"/>
      <c r="CZ36" s="678"/>
      <c r="DA36" s="684"/>
      <c r="DB36" s="683"/>
      <c r="DC36" s="678"/>
      <c r="DD36" s="678"/>
      <c r="DE36" s="678"/>
      <c r="DF36" s="684"/>
      <c r="DG36" s="683"/>
      <c r="DH36" s="678"/>
      <c r="DI36" s="678"/>
      <c r="DJ36" s="678"/>
      <c r="DK36" s="684"/>
      <c r="DL36" s="683"/>
      <c r="DM36" s="678"/>
      <c r="DN36" s="678"/>
      <c r="DO36" s="678"/>
      <c r="DP36" s="684"/>
      <c r="DQ36" s="683"/>
      <c r="DR36" s="678"/>
      <c r="DS36" s="678"/>
      <c r="DT36" s="678"/>
      <c r="DU36" s="684"/>
      <c r="DV36" s="671"/>
      <c r="DW36" s="672"/>
      <c r="DX36" s="672"/>
      <c r="DY36" s="672"/>
      <c r="DZ36" s="685"/>
      <c r="EA36" s="48"/>
    </row>
    <row r="37" spans="1:131" ht="26.25" customHeight="1" x14ac:dyDescent="0.2">
      <c r="A37" s="54">
        <v>10</v>
      </c>
      <c r="B37" s="671"/>
      <c r="C37" s="672"/>
      <c r="D37" s="672"/>
      <c r="E37" s="672"/>
      <c r="F37" s="672"/>
      <c r="G37" s="672"/>
      <c r="H37" s="672"/>
      <c r="I37" s="672"/>
      <c r="J37" s="672"/>
      <c r="K37" s="672"/>
      <c r="L37" s="672"/>
      <c r="M37" s="672"/>
      <c r="N37" s="672"/>
      <c r="O37" s="672"/>
      <c r="P37" s="673"/>
      <c r="Q37" s="674"/>
      <c r="R37" s="675"/>
      <c r="S37" s="675"/>
      <c r="T37" s="675"/>
      <c r="U37" s="675"/>
      <c r="V37" s="675"/>
      <c r="W37" s="675"/>
      <c r="X37" s="675"/>
      <c r="Y37" s="675"/>
      <c r="Z37" s="675"/>
      <c r="AA37" s="675"/>
      <c r="AB37" s="675"/>
      <c r="AC37" s="675"/>
      <c r="AD37" s="675"/>
      <c r="AE37" s="676"/>
      <c r="AF37" s="677"/>
      <c r="AG37" s="678"/>
      <c r="AH37" s="678"/>
      <c r="AI37" s="678"/>
      <c r="AJ37" s="679"/>
      <c r="AK37" s="680"/>
      <c r="AL37" s="675"/>
      <c r="AM37" s="675"/>
      <c r="AN37" s="675"/>
      <c r="AO37" s="675"/>
      <c r="AP37" s="675"/>
      <c r="AQ37" s="675"/>
      <c r="AR37" s="675"/>
      <c r="AS37" s="675"/>
      <c r="AT37" s="675"/>
      <c r="AU37" s="675"/>
      <c r="AV37" s="675"/>
      <c r="AW37" s="675"/>
      <c r="AX37" s="675"/>
      <c r="AY37" s="675"/>
      <c r="AZ37" s="719"/>
      <c r="BA37" s="719"/>
      <c r="BB37" s="719"/>
      <c r="BC37" s="719"/>
      <c r="BD37" s="719"/>
      <c r="BE37" s="681"/>
      <c r="BF37" s="681"/>
      <c r="BG37" s="681"/>
      <c r="BH37" s="681"/>
      <c r="BI37" s="682"/>
      <c r="BJ37" s="56"/>
      <c r="BK37" s="56"/>
      <c r="BL37" s="56"/>
      <c r="BM37" s="56"/>
      <c r="BN37" s="56"/>
      <c r="BO37" s="55"/>
      <c r="BP37" s="55"/>
      <c r="BQ37" s="52">
        <v>31</v>
      </c>
      <c r="BR37" s="72"/>
      <c r="BS37" s="671"/>
      <c r="BT37" s="672"/>
      <c r="BU37" s="672"/>
      <c r="BV37" s="672"/>
      <c r="BW37" s="672"/>
      <c r="BX37" s="672"/>
      <c r="BY37" s="672"/>
      <c r="BZ37" s="672"/>
      <c r="CA37" s="672"/>
      <c r="CB37" s="672"/>
      <c r="CC37" s="672"/>
      <c r="CD37" s="672"/>
      <c r="CE37" s="672"/>
      <c r="CF37" s="672"/>
      <c r="CG37" s="673"/>
      <c r="CH37" s="683"/>
      <c r="CI37" s="678"/>
      <c r="CJ37" s="678"/>
      <c r="CK37" s="678"/>
      <c r="CL37" s="684"/>
      <c r="CM37" s="683"/>
      <c r="CN37" s="678"/>
      <c r="CO37" s="678"/>
      <c r="CP37" s="678"/>
      <c r="CQ37" s="684"/>
      <c r="CR37" s="683"/>
      <c r="CS37" s="678"/>
      <c r="CT37" s="678"/>
      <c r="CU37" s="678"/>
      <c r="CV37" s="684"/>
      <c r="CW37" s="683"/>
      <c r="CX37" s="678"/>
      <c r="CY37" s="678"/>
      <c r="CZ37" s="678"/>
      <c r="DA37" s="684"/>
      <c r="DB37" s="683"/>
      <c r="DC37" s="678"/>
      <c r="DD37" s="678"/>
      <c r="DE37" s="678"/>
      <c r="DF37" s="684"/>
      <c r="DG37" s="683"/>
      <c r="DH37" s="678"/>
      <c r="DI37" s="678"/>
      <c r="DJ37" s="678"/>
      <c r="DK37" s="684"/>
      <c r="DL37" s="683"/>
      <c r="DM37" s="678"/>
      <c r="DN37" s="678"/>
      <c r="DO37" s="678"/>
      <c r="DP37" s="684"/>
      <c r="DQ37" s="683"/>
      <c r="DR37" s="678"/>
      <c r="DS37" s="678"/>
      <c r="DT37" s="678"/>
      <c r="DU37" s="684"/>
      <c r="DV37" s="671"/>
      <c r="DW37" s="672"/>
      <c r="DX37" s="672"/>
      <c r="DY37" s="672"/>
      <c r="DZ37" s="685"/>
      <c r="EA37" s="48"/>
    </row>
    <row r="38" spans="1:131" ht="26.25" customHeight="1" x14ac:dyDescent="0.2">
      <c r="A38" s="54">
        <v>11</v>
      </c>
      <c r="B38" s="671"/>
      <c r="C38" s="672"/>
      <c r="D38" s="672"/>
      <c r="E38" s="672"/>
      <c r="F38" s="672"/>
      <c r="G38" s="672"/>
      <c r="H38" s="672"/>
      <c r="I38" s="672"/>
      <c r="J38" s="672"/>
      <c r="K38" s="672"/>
      <c r="L38" s="672"/>
      <c r="M38" s="672"/>
      <c r="N38" s="672"/>
      <c r="O38" s="672"/>
      <c r="P38" s="673"/>
      <c r="Q38" s="674"/>
      <c r="R38" s="675"/>
      <c r="S38" s="675"/>
      <c r="T38" s="675"/>
      <c r="U38" s="675"/>
      <c r="V38" s="675"/>
      <c r="W38" s="675"/>
      <c r="X38" s="675"/>
      <c r="Y38" s="675"/>
      <c r="Z38" s="675"/>
      <c r="AA38" s="675"/>
      <c r="AB38" s="675"/>
      <c r="AC38" s="675"/>
      <c r="AD38" s="675"/>
      <c r="AE38" s="676"/>
      <c r="AF38" s="677"/>
      <c r="AG38" s="678"/>
      <c r="AH38" s="678"/>
      <c r="AI38" s="678"/>
      <c r="AJ38" s="679"/>
      <c r="AK38" s="680"/>
      <c r="AL38" s="675"/>
      <c r="AM38" s="675"/>
      <c r="AN38" s="675"/>
      <c r="AO38" s="675"/>
      <c r="AP38" s="675"/>
      <c r="AQ38" s="675"/>
      <c r="AR38" s="675"/>
      <c r="AS38" s="675"/>
      <c r="AT38" s="675"/>
      <c r="AU38" s="675"/>
      <c r="AV38" s="675"/>
      <c r="AW38" s="675"/>
      <c r="AX38" s="675"/>
      <c r="AY38" s="675"/>
      <c r="AZ38" s="719"/>
      <c r="BA38" s="719"/>
      <c r="BB38" s="719"/>
      <c r="BC38" s="719"/>
      <c r="BD38" s="719"/>
      <c r="BE38" s="681"/>
      <c r="BF38" s="681"/>
      <c r="BG38" s="681"/>
      <c r="BH38" s="681"/>
      <c r="BI38" s="682"/>
      <c r="BJ38" s="56"/>
      <c r="BK38" s="56"/>
      <c r="BL38" s="56"/>
      <c r="BM38" s="56"/>
      <c r="BN38" s="56"/>
      <c r="BO38" s="55"/>
      <c r="BP38" s="55"/>
      <c r="BQ38" s="52">
        <v>32</v>
      </c>
      <c r="BR38" s="72"/>
      <c r="BS38" s="671"/>
      <c r="BT38" s="672"/>
      <c r="BU38" s="672"/>
      <c r="BV38" s="672"/>
      <c r="BW38" s="672"/>
      <c r="BX38" s="672"/>
      <c r="BY38" s="672"/>
      <c r="BZ38" s="672"/>
      <c r="CA38" s="672"/>
      <c r="CB38" s="672"/>
      <c r="CC38" s="672"/>
      <c r="CD38" s="672"/>
      <c r="CE38" s="672"/>
      <c r="CF38" s="672"/>
      <c r="CG38" s="673"/>
      <c r="CH38" s="683"/>
      <c r="CI38" s="678"/>
      <c r="CJ38" s="678"/>
      <c r="CK38" s="678"/>
      <c r="CL38" s="684"/>
      <c r="CM38" s="683"/>
      <c r="CN38" s="678"/>
      <c r="CO38" s="678"/>
      <c r="CP38" s="678"/>
      <c r="CQ38" s="684"/>
      <c r="CR38" s="683"/>
      <c r="CS38" s="678"/>
      <c r="CT38" s="678"/>
      <c r="CU38" s="678"/>
      <c r="CV38" s="684"/>
      <c r="CW38" s="683"/>
      <c r="CX38" s="678"/>
      <c r="CY38" s="678"/>
      <c r="CZ38" s="678"/>
      <c r="DA38" s="684"/>
      <c r="DB38" s="683"/>
      <c r="DC38" s="678"/>
      <c r="DD38" s="678"/>
      <c r="DE38" s="678"/>
      <c r="DF38" s="684"/>
      <c r="DG38" s="683"/>
      <c r="DH38" s="678"/>
      <c r="DI38" s="678"/>
      <c r="DJ38" s="678"/>
      <c r="DK38" s="684"/>
      <c r="DL38" s="683"/>
      <c r="DM38" s="678"/>
      <c r="DN38" s="678"/>
      <c r="DO38" s="678"/>
      <c r="DP38" s="684"/>
      <c r="DQ38" s="683"/>
      <c r="DR38" s="678"/>
      <c r="DS38" s="678"/>
      <c r="DT38" s="678"/>
      <c r="DU38" s="684"/>
      <c r="DV38" s="671"/>
      <c r="DW38" s="672"/>
      <c r="DX38" s="672"/>
      <c r="DY38" s="672"/>
      <c r="DZ38" s="685"/>
      <c r="EA38" s="48"/>
    </row>
    <row r="39" spans="1:131" ht="26.25" customHeight="1" x14ac:dyDescent="0.2">
      <c r="A39" s="54">
        <v>12</v>
      </c>
      <c r="B39" s="671"/>
      <c r="C39" s="672"/>
      <c r="D39" s="672"/>
      <c r="E39" s="672"/>
      <c r="F39" s="672"/>
      <c r="G39" s="672"/>
      <c r="H39" s="672"/>
      <c r="I39" s="672"/>
      <c r="J39" s="672"/>
      <c r="K39" s="672"/>
      <c r="L39" s="672"/>
      <c r="M39" s="672"/>
      <c r="N39" s="672"/>
      <c r="O39" s="672"/>
      <c r="P39" s="673"/>
      <c r="Q39" s="674"/>
      <c r="R39" s="675"/>
      <c r="S39" s="675"/>
      <c r="T39" s="675"/>
      <c r="U39" s="675"/>
      <c r="V39" s="675"/>
      <c r="W39" s="675"/>
      <c r="X39" s="675"/>
      <c r="Y39" s="675"/>
      <c r="Z39" s="675"/>
      <c r="AA39" s="675"/>
      <c r="AB39" s="675"/>
      <c r="AC39" s="675"/>
      <c r="AD39" s="675"/>
      <c r="AE39" s="676"/>
      <c r="AF39" s="677"/>
      <c r="AG39" s="678"/>
      <c r="AH39" s="678"/>
      <c r="AI39" s="678"/>
      <c r="AJ39" s="679"/>
      <c r="AK39" s="680"/>
      <c r="AL39" s="675"/>
      <c r="AM39" s="675"/>
      <c r="AN39" s="675"/>
      <c r="AO39" s="675"/>
      <c r="AP39" s="675"/>
      <c r="AQ39" s="675"/>
      <c r="AR39" s="675"/>
      <c r="AS39" s="675"/>
      <c r="AT39" s="675"/>
      <c r="AU39" s="675"/>
      <c r="AV39" s="675"/>
      <c r="AW39" s="675"/>
      <c r="AX39" s="675"/>
      <c r="AY39" s="675"/>
      <c r="AZ39" s="719"/>
      <c r="BA39" s="719"/>
      <c r="BB39" s="719"/>
      <c r="BC39" s="719"/>
      <c r="BD39" s="719"/>
      <c r="BE39" s="681"/>
      <c r="BF39" s="681"/>
      <c r="BG39" s="681"/>
      <c r="BH39" s="681"/>
      <c r="BI39" s="682"/>
      <c r="BJ39" s="56"/>
      <c r="BK39" s="56"/>
      <c r="BL39" s="56"/>
      <c r="BM39" s="56"/>
      <c r="BN39" s="56"/>
      <c r="BO39" s="55"/>
      <c r="BP39" s="55"/>
      <c r="BQ39" s="52">
        <v>33</v>
      </c>
      <c r="BR39" s="72"/>
      <c r="BS39" s="671"/>
      <c r="BT39" s="672"/>
      <c r="BU39" s="672"/>
      <c r="BV39" s="672"/>
      <c r="BW39" s="672"/>
      <c r="BX39" s="672"/>
      <c r="BY39" s="672"/>
      <c r="BZ39" s="672"/>
      <c r="CA39" s="672"/>
      <c r="CB39" s="672"/>
      <c r="CC39" s="672"/>
      <c r="CD39" s="672"/>
      <c r="CE39" s="672"/>
      <c r="CF39" s="672"/>
      <c r="CG39" s="673"/>
      <c r="CH39" s="683"/>
      <c r="CI39" s="678"/>
      <c r="CJ39" s="678"/>
      <c r="CK39" s="678"/>
      <c r="CL39" s="684"/>
      <c r="CM39" s="683"/>
      <c r="CN39" s="678"/>
      <c r="CO39" s="678"/>
      <c r="CP39" s="678"/>
      <c r="CQ39" s="684"/>
      <c r="CR39" s="683"/>
      <c r="CS39" s="678"/>
      <c r="CT39" s="678"/>
      <c r="CU39" s="678"/>
      <c r="CV39" s="684"/>
      <c r="CW39" s="683"/>
      <c r="CX39" s="678"/>
      <c r="CY39" s="678"/>
      <c r="CZ39" s="678"/>
      <c r="DA39" s="684"/>
      <c r="DB39" s="683"/>
      <c r="DC39" s="678"/>
      <c r="DD39" s="678"/>
      <c r="DE39" s="678"/>
      <c r="DF39" s="684"/>
      <c r="DG39" s="683"/>
      <c r="DH39" s="678"/>
      <c r="DI39" s="678"/>
      <c r="DJ39" s="678"/>
      <c r="DK39" s="684"/>
      <c r="DL39" s="683"/>
      <c r="DM39" s="678"/>
      <c r="DN39" s="678"/>
      <c r="DO39" s="678"/>
      <c r="DP39" s="684"/>
      <c r="DQ39" s="683"/>
      <c r="DR39" s="678"/>
      <c r="DS39" s="678"/>
      <c r="DT39" s="678"/>
      <c r="DU39" s="684"/>
      <c r="DV39" s="671"/>
      <c r="DW39" s="672"/>
      <c r="DX39" s="672"/>
      <c r="DY39" s="672"/>
      <c r="DZ39" s="685"/>
      <c r="EA39" s="48"/>
    </row>
    <row r="40" spans="1:131" ht="26.25" customHeight="1" x14ac:dyDescent="0.2">
      <c r="A40" s="52">
        <v>13</v>
      </c>
      <c r="B40" s="671"/>
      <c r="C40" s="672"/>
      <c r="D40" s="672"/>
      <c r="E40" s="672"/>
      <c r="F40" s="672"/>
      <c r="G40" s="672"/>
      <c r="H40" s="672"/>
      <c r="I40" s="672"/>
      <c r="J40" s="672"/>
      <c r="K40" s="672"/>
      <c r="L40" s="672"/>
      <c r="M40" s="672"/>
      <c r="N40" s="672"/>
      <c r="O40" s="672"/>
      <c r="P40" s="673"/>
      <c r="Q40" s="674"/>
      <c r="R40" s="675"/>
      <c r="S40" s="675"/>
      <c r="T40" s="675"/>
      <c r="U40" s="675"/>
      <c r="V40" s="675"/>
      <c r="W40" s="675"/>
      <c r="X40" s="675"/>
      <c r="Y40" s="675"/>
      <c r="Z40" s="675"/>
      <c r="AA40" s="675"/>
      <c r="AB40" s="675"/>
      <c r="AC40" s="675"/>
      <c r="AD40" s="675"/>
      <c r="AE40" s="676"/>
      <c r="AF40" s="677"/>
      <c r="AG40" s="678"/>
      <c r="AH40" s="678"/>
      <c r="AI40" s="678"/>
      <c r="AJ40" s="679"/>
      <c r="AK40" s="680"/>
      <c r="AL40" s="675"/>
      <c r="AM40" s="675"/>
      <c r="AN40" s="675"/>
      <c r="AO40" s="675"/>
      <c r="AP40" s="675"/>
      <c r="AQ40" s="675"/>
      <c r="AR40" s="675"/>
      <c r="AS40" s="675"/>
      <c r="AT40" s="675"/>
      <c r="AU40" s="675"/>
      <c r="AV40" s="675"/>
      <c r="AW40" s="675"/>
      <c r="AX40" s="675"/>
      <c r="AY40" s="675"/>
      <c r="AZ40" s="719"/>
      <c r="BA40" s="719"/>
      <c r="BB40" s="719"/>
      <c r="BC40" s="719"/>
      <c r="BD40" s="719"/>
      <c r="BE40" s="681"/>
      <c r="BF40" s="681"/>
      <c r="BG40" s="681"/>
      <c r="BH40" s="681"/>
      <c r="BI40" s="682"/>
      <c r="BJ40" s="56"/>
      <c r="BK40" s="56"/>
      <c r="BL40" s="56"/>
      <c r="BM40" s="56"/>
      <c r="BN40" s="56"/>
      <c r="BO40" s="55"/>
      <c r="BP40" s="55"/>
      <c r="BQ40" s="52">
        <v>34</v>
      </c>
      <c r="BR40" s="72"/>
      <c r="BS40" s="671"/>
      <c r="BT40" s="672"/>
      <c r="BU40" s="672"/>
      <c r="BV40" s="672"/>
      <c r="BW40" s="672"/>
      <c r="BX40" s="672"/>
      <c r="BY40" s="672"/>
      <c r="BZ40" s="672"/>
      <c r="CA40" s="672"/>
      <c r="CB40" s="672"/>
      <c r="CC40" s="672"/>
      <c r="CD40" s="672"/>
      <c r="CE40" s="672"/>
      <c r="CF40" s="672"/>
      <c r="CG40" s="673"/>
      <c r="CH40" s="683"/>
      <c r="CI40" s="678"/>
      <c r="CJ40" s="678"/>
      <c r="CK40" s="678"/>
      <c r="CL40" s="684"/>
      <c r="CM40" s="683"/>
      <c r="CN40" s="678"/>
      <c r="CO40" s="678"/>
      <c r="CP40" s="678"/>
      <c r="CQ40" s="684"/>
      <c r="CR40" s="683"/>
      <c r="CS40" s="678"/>
      <c r="CT40" s="678"/>
      <c r="CU40" s="678"/>
      <c r="CV40" s="684"/>
      <c r="CW40" s="683"/>
      <c r="CX40" s="678"/>
      <c r="CY40" s="678"/>
      <c r="CZ40" s="678"/>
      <c r="DA40" s="684"/>
      <c r="DB40" s="683"/>
      <c r="DC40" s="678"/>
      <c r="DD40" s="678"/>
      <c r="DE40" s="678"/>
      <c r="DF40" s="684"/>
      <c r="DG40" s="683"/>
      <c r="DH40" s="678"/>
      <c r="DI40" s="678"/>
      <c r="DJ40" s="678"/>
      <c r="DK40" s="684"/>
      <c r="DL40" s="683"/>
      <c r="DM40" s="678"/>
      <c r="DN40" s="678"/>
      <c r="DO40" s="678"/>
      <c r="DP40" s="684"/>
      <c r="DQ40" s="683"/>
      <c r="DR40" s="678"/>
      <c r="DS40" s="678"/>
      <c r="DT40" s="678"/>
      <c r="DU40" s="684"/>
      <c r="DV40" s="671"/>
      <c r="DW40" s="672"/>
      <c r="DX40" s="672"/>
      <c r="DY40" s="672"/>
      <c r="DZ40" s="685"/>
      <c r="EA40" s="48"/>
    </row>
    <row r="41" spans="1:131" ht="26.25" customHeight="1" x14ac:dyDescent="0.2">
      <c r="A41" s="52">
        <v>14</v>
      </c>
      <c r="B41" s="671"/>
      <c r="C41" s="672"/>
      <c r="D41" s="672"/>
      <c r="E41" s="672"/>
      <c r="F41" s="672"/>
      <c r="G41" s="672"/>
      <c r="H41" s="672"/>
      <c r="I41" s="672"/>
      <c r="J41" s="672"/>
      <c r="K41" s="672"/>
      <c r="L41" s="672"/>
      <c r="M41" s="672"/>
      <c r="N41" s="672"/>
      <c r="O41" s="672"/>
      <c r="P41" s="673"/>
      <c r="Q41" s="674"/>
      <c r="R41" s="675"/>
      <c r="S41" s="675"/>
      <c r="T41" s="675"/>
      <c r="U41" s="675"/>
      <c r="V41" s="675"/>
      <c r="W41" s="675"/>
      <c r="X41" s="675"/>
      <c r="Y41" s="675"/>
      <c r="Z41" s="675"/>
      <c r="AA41" s="675"/>
      <c r="AB41" s="675"/>
      <c r="AC41" s="675"/>
      <c r="AD41" s="675"/>
      <c r="AE41" s="676"/>
      <c r="AF41" s="677"/>
      <c r="AG41" s="678"/>
      <c r="AH41" s="678"/>
      <c r="AI41" s="678"/>
      <c r="AJ41" s="679"/>
      <c r="AK41" s="680"/>
      <c r="AL41" s="675"/>
      <c r="AM41" s="675"/>
      <c r="AN41" s="675"/>
      <c r="AO41" s="675"/>
      <c r="AP41" s="675"/>
      <c r="AQ41" s="675"/>
      <c r="AR41" s="675"/>
      <c r="AS41" s="675"/>
      <c r="AT41" s="675"/>
      <c r="AU41" s="675"/>
      <c r="AV41" s="675"/>
      <c r="AW41" s="675"/>
      <c r="AX41" s="675"/>
      <c r="AY41" s="675"/>
      <c r="AZ41" s="719"/>
      <c r="BA41" s="719"/>
      <c r="BB41" s="719"/>
      <c r="BC41" s="719"/>
      <c r="BD41" s="719"/>
      <c r="BE41" s="681"/>
      <c r="BF41" s="681"/>
      <c r="BG41" s="681"/>
      <c r="BH41" s="681"/>
      <c r="BI41" s="682"/>
      <c r="BJ41" s="56"/>
      <c r="BK41" s="56"/>
      <c r="BL41" s="56"/>
      <c r="BM41" s="56"/>
      <c r="BN41" s="56"/>
      <c r="BO41" s="55"/>
      <c r="BP41" s="55"/>
      <c r="BQ41" s="52">
        <v>35</v>
      </c>
      <c r="BR41" s="72"/>
      <c r="BS41" s="671"/>
      <c r="BT41" s="672"/>
      <c r="BU41" s="672"/>
      <c r="BV41" s="672"/>
      <c r="BW41" s="672"/>
      <c r="BX41" s="672"/>
      <c r="BY41" s="672"/>
      <c r="BZ41" s="672"/>
      <c r="CA41" s="672"/>
      <c r="CB41" s="672"/>
      <c r="CC41" s="672"/>
      <c r="CD41" s="672"/>
      <c r="CE41" s="672"/>
      <c r="CF41" s="672"/>
      <c r="CG41" s="673"/>
      <c r="CH41" s="683"/>
      <c r="CI41" s="678"/>
      <c r="CJ41" s="678"/>
      <c r="CK41" s="678"/>
      <c r="CL41" s="684"/>
      <c r="CM41" s="683"/>
      <c r="CN41" s="678"/>
      <c r="CO41" s="678"/>
      <c r="CP41" s="678"/>
      <c r="CQ41" s="684"/>
      <c r="CR41" s="683"/>
      <c r="CS41" s="678"/>
      <c r="CT41" s="678"/>
      <c r="CU41" s="678"/>
      <c r="CV41" s="684"/>
      <c r="CW41" s="683"/>
      <c r="CX41" s="678"/>
      <c r="CY41" s="678"/>
      <c r="CZ41" s="678"/>
      <c r="DA41" s="684"/>
      <c r="DB41" s="683"/>
      <c r="DC41" s="678"/>
      <c r="DD41" s="678"/>
      <c r="DE41" s="678"/>
      <c r="DF41" s="684"/>
      <c r="DG41" s="683"/>
      <c r="DH41" s="678"/>
      <c r="DI41" s="678"/>
      <c r="DJ41" s="678"/>
      <c r="DK41" s="684"/>
      <c r="DL41" s="683"/>
      <c r="DM41" s="678"/>
      <c r="DN41" s="678"/>
      <c r="DO41" s="678"/>
      <c r="DP41" s="684"/>
      <c r="DQ41" s="683"/>
      <c r="DR41" s="678"/>
      <c r="DS41" s="678"/>
      <c r="DT41" s="678"/>
      <c r="DU41" s="684"/>
      <c r="DV41" s="671"/>
      <c r="DW41" s="672"/>
      <c r="DX41" s="672"/>
      <c r="DY41" s="672"/>
      <c r="DZ41" s="685"/>
      <c r="EA41" s="48"/>
    </row>
    <row r="42" spans="1:131" ht="26.25" customHeight="1" x14ac:dyDescent="0.2">
      <c r="A42" s="52">
        <v>15</v>
      </c>
      <c r="B42" s="671"/>
      <c r="C42" s="672"/>
      <c r="D42" s="672"/>
      <c r="E42" s="672"/>
      <c r="F42" s="672"/>
      <c r="G42" s="672"/>
      <c r="H42" s="672"/>
      <c r="I42" s="672"/>
      <c r="J42" s="672"/>
      <c r="K42" s="672"/>
      <c r="L42" s="672"/>
      <c r="M42" s="672"/>
      <c r="N42" s="672"/>
      <c r="O42" s="672"/>
      <c r="P42" s="673"/>
      <c r="Q42" s="674"/>
      <c r="R42" s="675"/>
      <c r="S42" s="675"/>
      <c r="T42" s="675"/>
      <c r="U42" s="675"/>
      <c r="V42" s="675"/>
      <c r="W42" s="675"/>
      <c r="X42" s="675"/>
      <c r="Y42" s="675"/>
      <c r="Z42" s="675"/>
      <c r="AA42" s="675"/>
      <c r="AB42" s="675"/>
      <c r="AC42" s="675"/>
      <c r="AD42" s="675"/>
      <c r="AE42" s="676"/>
      <c r="AF42" s="677"/>
      <c r="AG42" s="678"/>
      <c r="AH42" s="678"/>
      <c r="AI42" s="678"/>
      <c r="AJ42" s="679"/>
      <c r="AK42" s="680"/>
      <c r="AL42" s="675"/>
      <c r="AM42" s="675"/>
      <c r="AN42" s="675"/>
      <c r="AO42" s="675"/>
      <c r="AP42" s="675"/>
      <c r="AQ42" s="675"/>
      <c r="AR42" s="675"/>
      <c r="AS42" s="675"/>
      <c r="AT42" s="675"/>
      <c r="AU42" s="675"/>
      <c r="AV42" s="675"/>
      <c r="AW42" s="675"/>
      <c r="AX42" s="675"/>
      <c r="AY42" s="675"/>
      <c r="AZ42" s="719"/>
      <c r="BA42" s="719"/>
      <c r="BB42" s="719"/>
      <c r="BC42" s="719"/>
      <c r="BD42" s="719"/>
      <c r="BE42" s="681"/>
      <c r="BF42" s="681"/>
      <c r="BG42" s="681"/>
      <c r="BH42" s="681"/>
      <c r="BI42" s="682"/>
      <c r="BJ42" s="56"/>
      <c r="BK42" s="56"/>
      <c r="BL42" s="56"/>
      <c r="BM42" s="56"/>
      <c r="BN42" s="56"/>
      <c r="BO42" s="55"/>
      <c r="BP42" s="55"/>
      <c r="BQ42" s="52">
        <v>36</v>
      </c>
      <c r="BR42" s="72"/>
      <c r="BS42" s="671"/>
      <c r="BT42" s="672"/>
      <c r="BU42" s="672"/>
      <c r="BV42" s="672"/>
      <c r="BW42" s="672"/>
      <c r="BX42" s="672"/>
      <c r="BY42" s="672"/>
      <c r="BZ42" s="672"/>
      <c r="CA42" s="672"/>
      <c r="CB42" s="672"/>
      <c r="CC42" s="672"/>
      <c r="CD42" s="672"/>
      <c r="CE42" s="672"/>
      <c r="CF42" s="672"/>
      <c r="CG42" s="673"/>
      <c r="CH42" s="683"/>
      <c r="CI42" s="678"/>
      <c r="CJ42" s="678"/>
      <c r="CK42" s="678"/>
      <c r="CL42" s="684"/>
      <c r="CM42" s="683"/>
      <c r="CN42" s="678"/>
      <c r="CO42" s="678"/>
      <c r="CP42" s="678"/>
      <c r="CQ42" s="684"/>
      <c r="CR42" s="683"/>
      <c r="CS42" s="678"/>
      <c r="CT42" s="678"/>
      <c r="CU42" s="678"/>
      <c r="CV42" s="684"/>
      <c r="CW42" s="683"/>
      <c r="CX42" s="678"/>
      <c r="CY42" s="678"/>
      <c r="CZ42" s="678"/>
      <c r="DA42" s="684"/>
      <c r="DB42" s="683"/>
      <c r="DC42" s="678"/>
      <c r="DD42" s="678"/>
      <c r="DE42" s="678"/>
      <c r="DF42" s="684"/>
      <c r="DG42" s="683"/>
      <c r="DH42" s="678"/>
      <c r="DI42" s="678"/>
      <c r="DJ42" s="678"/>
      <c r="DK42" s="684"/>
      <c r="DL42" s="683"/>
      <c r="DM42" s="678"/>
      <c r="DN42" s="678"/>
      <c r="DO42" s="678"/>
      <c r="DP42" s="684"/>
      <c r="DQ42" s="683"/>
      <c r="DR42" s="678"/>
      <c r="DS42" s="678"/>
      <c r="DT42" s="678"/>
      <c r="DU42" s="684"/>
      <c r="DV42" s="671"/>
      <c r="DW42" s="672"/>
      <c r="DX42" s="672"/>
      <c r="DY42" s="672"/>
      <c r="DZ42" s="685"/>
      <c r="EA42" s="48"/>
    </row>
    <row r="43" spans="1:131" ht="26.25" customHeight="1" x14ac:dyDescent="0.2">
      <c r="A43" s="52">
        <v>16</v>
      </c>
      <c r="B43" s="671"/>
      <c r="C43" s="672"/>
      <c r="D43" s="672"/>
      <c r="E43" s="672"/>
      <c r="F43" s="672"/>
      <c r="G43" s="672"/>
      <c r="H43" s="672"/>
      <c r="I43" s="672"/>
      <c r="J43" s="672"/>
      <c r="K43" s="672"/>
      <c r="L43" s="672"/>
      <c r="M43" s="672"/>
      <c r="N43" s="672"/>
      <c r="O43" s="672"/>
      <c r="P43" s="673"/>
      <c r="Q43" s="674"/>
      <c r="R43" s="675"/>
      <c r="S43" s="675"/>
      <c r="T43" s="675"/>
      <c r="U43" s="675"/>
      <c r="V43" s="675"/>
      <c r="W43" s="675"/>
      <c r="X43" s="675"/>
      <c r="Y43" s="675"/>
      <c r="Z43" s="675"/>
      <c r="AA43" s="675"/>
      <c r="AB43" s="675"/>
      <c r="AC43" s="675"/>
      <c r="AD43" s="675"/>
      <c r="AE43" s="676"/>
      <c r="AF43" s="677"/>
      <c r="AG43" s="678"/>
      <c r="AH43" s="678"/>
      <c r="AI43" s="678"/>
      <c r="AJ43" s="679"/>
      <c r="AK43" s="680"/>
      <c r="AL43" s="675"/>
      <c r="AM43" s="675"/>
      <c r="AN43" s="675"/>
      <c r="AO43" s="675"/>
      <c r="AP43" s="675"/>
      <c r="AQ43" s="675"/>
      <c r="AR43" s="675"/>
      <c r="AS43" s="675"/>
      <c r="AT43" s="675"/>
      <c r="AU43" s="675"/>
      <c r="AV43" s="675"/>
      <c r="AW43" s="675"/>
      <c r="AX43" s="675"/>
      <c r="AY43" s="675"/>
      <c r="AZ43" s="719"/>
      <c r="BA43" s="719"/>
      <c r="BB43" s="719"/>
      <c r="BC43" s="719"/>
      <c r="BD43" s="719"/>
      <c r="BE43" s="681"/>
      <c r="BF43" s="681"/>
      <c r="BG43" s="681"/>
      <c r="BH43" s="681"/>
      <c r="BI43" s="682"/>
      <c r="BJ43" s="56"/>
      <c r="BK43" s="56"/>
      <c r="BL43" s="56"/>
      <c r="BM43" s="56"/>
      <c r="BN43" s="56"/>
      <c r="BO43" s="55"/>
      <c r="BP43" s="55"/>
      <c r="BQ43" s="52">
        <v>37</v>
      </c>
      <c r="BR43" s="72"/>
      <c r="BS43" s="671"/>
      <c r="BT43" s="672"/>
      <c r="BU43" s="672"/>
      <c r="BV43" s="672"/>
      <c r="BW43" s="672"/>
      <c r="BX43" s="672"/>
      <c r="BY43" s="672"/>
      <c r="BZ43" s="672"/>
      <c r="CA43" s="672"/>
      <c r="CB43" s="672"/>
      <c r="CC43" s="672"/>
      <c r="CD43" s="672"/>
      <c r="CE43" s="672"/>
      <c r="CF43" s="672"/>
      <c r="CG43" s="673"/>
      <c r="CH43" s="683"/>
      <c r="CI43" s="678"/>
      <c r="CJ43" s="678"/>
      <c r="CK43" s="678"/>
      <c r="CL43" s="684"/>
      <c r="CM43" s="683"/>
      <c r="CN43" s="678"/>
      <c r="CO43" s="678"/>
      <c r="CP43" s="678"/>
      <c r="CQ43" s="684"/>
      <c r="CR43" s="683"/>
      <c r="CS43" s="678"/>
      <c r="CT43" s="678"/>
      <c r="CU43" s="678"/>
      <c r="CV43" s="684"/>
      <c r="CW43" s="683"/>
      <c r="CX43" s="678"/>
      <c r="CY43" s="678"/>
      <c r="CZ43" s="678"/>
      <c r="DA43" s="684"/>
      <c r="DB43" s="683"/>
      <c r="DC43" s="678"/>
      <c r="DD43" s="678"/>
      <c r="DE43" s="678"/>
      <c r="DF43" s="684"/>
      <c r="DG43" s="683"/>
      <c r="DH43" s="678"/>
      <c r="DI43" s="678"/>
      <c r="DJ43" s="678"/>
      <c r="DK43" s="684"/>
      <c r="DL43" s="683"/>
      <c r="DM43" s="678"/>
      <c r="DN43" s="678"/>
      <c r="DO43" s="678"/>
      <c r="DP43" s="684"/>
      <c r="DQ43" s="683"/>
      <c r="DR43" s="678"/>
      <c r="DS43" s="678"/>
      <c r="DT43" s="678"/>
      <c r="DU43" s="684"/>
      <c r="DV43" s="671"/>
      <c r="DW43" s="672"/>
      <c r="DX43" s="672"/>
      <c r="DY43" s="672"/>
      <c r="DZ43" s="685"/>
      <c r="EA43" s="48"/>
    </row>
    <row r="44" spans="1:131" ht="26.25" customHeight="1" x14ac:dyDescent="0.2">
      <c r="A44" s="52">
        <v>17</v>
      </c>
      <c r="B44" s="671"/>
      <c r="C44" s="672"/>
      <c r="D44" s="672"/>
      <c r="E44" s="672"/>
      <c r="F44" s="672"/>
      <c r="G44" s="672"/>
      <c r="H44" s="672"/>
      <c r="I44" s="672"/>
      <c r="J44" s="672"/>
      <c r="K44" s="672"/>
      <c r="L44" s="672"/>
      <c r="M44" s="672"/>
      <c r="N44" s="672"/>
      <c r="O44" s="672"/>
      <c r="P44" s="673"/>
      <c r="Q44" s="674"/>
      <c r="R44" s="675"/>
      <c r="S44" s="675"/>
      <c r="T44" s="675"/>
      <c r="U44" s="675"/>
      <c r="V44" s="675"/>
      <c r="W44" s="675"/>
      <c r="X44" s="675"/>
      <c r="Y44" s="675"/>
      <c r="Z44" s="675"/>
      <c r="AA44" s="675"/>
      <c r="AB44" s="675"/>
      <c r="AC44" s="675"/>
      <c r="AD44" s="675"/>
      <c r="AE44" s="676"/>
      <c r="AF44" s="677"/>
      <c r="AG44" s="678"/>
      <c r="AH44" s="678"/>
      <c r="AI44" s="678"/>
      <c r="AJ44" s="679"/>
      <c r="AK44" s="680"/>
      <c r="AL44" s="675"/>
      <c r="AM44" s="675"/>
      <c r="AN44" s="675"/>
      <c r="AO44" s="675"/>
      <c r="AP44" s="675"/>
      <c r="AQ44" s="675"/>
      <c r="AR44" s="675"/>
      <c r="AS44" s="675"/>
      <c r="AT44" s="675"/>
      <c r="AU44" s="675"/>
      <c r="AV44" s="675"/>
      <c r="AW44" s="675"/>
      <c r="AX44" s="675"/>
      <c r="AY44" s="675"/>
      <c r="AZ44" s="719"/>
      <c r="BA44" s="719"/>
      <c r="BB44" s="719"/>
      <c r="BC44" s="719"/>
      <c r="BD44" s="719"/>
      <c r="BE44" s="681"/>
      <c r="BF44" s="681"/>
      <c r="BG44" s="681"/>
      <c r="BH44" s="681"/>
      <c r="BI44" s="682"/>
      <c r="BJ44" s="56"/>
      <c r="BK44" s="56"/>
      <c r="BL44" s="56"/>
      <c r="BM44" s="56"/>
      <c r="BN44" s="56"/>
      <c r="BO44" s="55"/>
      <c r="BP44" s="55"/>
      <c r="BQ44" s="52">
        <v>38</v>
      </c>
      <c r="BR44" s="72"/>
      <c r="BS44" s="671"/>
      <c r="BT44" s="672"/>
      <c r="BU44" s="672"/>
      <c r="BV44" s="672"/>
      <c r="BW44" s="672"/>
      <c r="BX44" s="672"/>
      <c r="BY44" s="672"/>
      <c r="BZ44" s="672"/>
      <c r="CA44" s="672"/>
      <c r="CB44" s="672"/>
      <c r="CC44" s="672"/>
      <c r="CD44" s="672"/>
      <c r="CE44" s="672"/>
      <c r="CF44" s="672"/>
      <c r="CG44" s="673"/>
      <c r="CH44" s="683"/>
      <c r="CI44" s="678"/>
      <c r="CJ44" s="678"/>
      <c r="CK44" s="678"/>
      <c r="CL44" s="684"/>
      <c r="CM44" s="683"/>
      <c r="CN44" s="678"/>
      <c r="CO44" s="678"/>
      <c r="CP44" s="678"/>
      <c r="CQ44" s="684"/>
      <c r="CR44" s="683"/>
      <c r="CS44" s="678"/>
      <c r="CT44" s="678"/>
      <c r="CU44" s="678"/>
      <c r="CV44" s="684"/>
      <c r="CW44" s="683"/>
      <c r="CX44" s="678"/>
      <c r="CY44" s="678"/>
      <c r="CZ44" s="678"/>
      <c r="DA44" s="684"/>
      <c r="DB44" s="683"/>
      <c r="DC44" s="678"/>
      <c r="DD44" s="678"/>
      <c r="DE44" s="678"/>
      <c r="DF44" s="684"/>
      <c r="DG44" s="683"/>
      <c r="DH44" s="678"/>
      <c r="DI44" s="678"/>
      <c r="DJ44" s="678"/>
      <c r="DK44" s="684"/>
      <c r="DL44" s="683"/>
      <c r="DM44" s="678"/>
      <c r="DN44" s="678"/>
      <c r="DO44" s="678"/>
      <c r="DP44" s="684"/>
      <c r="DQ44" s="683"/>
      <c r="DR44" s="678"/>
      <c r="DS44" s="678"/>
      <c r="DT44" s="678"/>
      <c r="DU44" s="684"/>
      <c r="DV44" s="671"/>
      <c r="DW44" s="672"/>
      <c r="DX44" s="672"/>
      <c r="DY44" s="672"/>
      <c r="DZ44" s="685"/>
      <c r="EA44" s="48"/>
    </row>
    <row r="45" spans="1:131" ht="26.25" customHeight="1" x14ac:dyDescent="0.2">
      <c r="A45" s="52">
        <v>18</v>
      </c>
      <c r="B45" s="671"/>
      <c r="C45" s="672"/>
      <c r="D45" s="672"/>
      <c r="E45" s="672"/>
      <c r="F45" s="672"/>
      <c r="G45" s="672"/>
      <c r="H45" s="672"/>
      <c r="I45" s="672"/>
      <c r="J45" s="672"/>
      <c r="K45" s="672"/>
      <c r="L45" s="672"/>
      <c r="M45" s="672"/>
      <c r="N45" s="672"/>
      <c r="O45" s="672"/>
      <c r="P45" s="673"/>
      <c r="Q45" s="674"/>
      <c r="R45" s="675"/>
      <c r="S45" s="675"/>
      <c r="T45" s="675"/>
      <c r="U45" s="675"/>
      <c r="V45" s="675"/>
      <c r="W45" s="675"/>
      <c r="X45" s="675"/>
      <c r="Y45" s="675"/>
      <c r="Z45" s="675"/>
      <c r="AA45" s="675"/>
      <c r="AB45" s="675"/>
      <c r="AC45" s="675"/>
      <c r="AD45" s="675"/>
      <c r="AE45" s="676"/>
      <c r="AF45" s="677"/>
      <c r="AG45" s="678"/>
      <c r="AH45" s="678"/>
      <c r="AI45" s="678"/>
      <c r="AJ45" s="679"/>
      <c r="AK45" s="680"/>
      <c r="AL45" s="675"/>
      <c r="AM45" s="675"/>
      <c r="AN45" s="675"/>
      <c r="AO45" s="675"/>
      <c r="AP45" s="675"/>
      <c r="AQ45" s="675"/>
      <c r="AR45" s="675"/>
      <c r="AS45" s="675"/>
      <c r="AT45" s="675"/>
      <c r="AU45" s="675"/>
      <c r="AV45" s="675"/>
      <c r="AW45" s="675"/>
      <c r="AX45" s="675"/>
      <c r="AY45" s="675"/>
      <c r="AZ45" s="719"/>
      <c r="BA45" s="719"/>
      <c r="BB45" s="719"/>
      <c r="BC45" s="719"/>
      <c r="BD45" s="719"/>
      <c r="BE45" s="681"/>
      <c r="BF45" s="681"/>
      <c r="BG45" s="681"/>
      <c r="BH45" s="681"/>
      <c r="BI45" s="682"/>
      <c r="BJ45" s="56"/>
      <c r="BK45" s="56"/>
      <c r="BL45" s="56"/>
      <c r="BM45" s="56"/>
      <c r="BN45" s="56"/>
      <c r="BO45" s="55"/>
      <c r="BP45" s="55"/>
      <c r="BQ45" s="52">
        <v>39</v>
      </c>
      <c r="BR45" s="72"/>
      <c r="BS45" s="671"/>
      <c r="BT45" s="672"/>
      <c r="BU45" s="672"/>
      <c r="BV45" s="672"/>
      <c r="BW45" s="672"/>
      <c r="BX45" s="672"/>
      <c r="BY45" s="672"/>
      <c r="BZ45" s="672"/>
      <c r="CA45" s="672"/>
      <c r="CB45" s="672"/>
      <c r="CC45" s="672"/>
      <c r="CD45" s="672"/>
      <c r="CE45" s="672"/>
      <c r="CF45" s="672"/>
      <c r="CG45" s="673"/>
      <c r="CH45" s="683"/>
      <c r="CI45" s="678"/>
      <c r="CJ45" s="678"/>
      <c r="CK45" s="678"/>
      <c r="CL45" s="684"/>
      <c r="CM45" s="683"/>
      <c r="CN45" s="678"/>
      <c r="CO45" s="678"/>
      <c r="CP45" s="678"/>
      <c r="CQ45" s="684"/>
      <c r="CR45" s="683"/>
      <c r="CS45" s="678"/>
      <c r="CT45" s="678"/>
      <c r="CU45" s="678"/>
      <c r="CV45" s="684"/>
      <c r="CW45" s="683"/>
      <c r="CX45" s="678"/>
      <c r="CY45" s="678"/>
      <c r="CZ45" s="678"/>
      <c r="DA45" s="684"/>
      <c r="DB45" s="683"/>
      <c r="DC45" s="678"/>
      <c r="DD45" s="678"/>
      <c r="DE45" s="678"/>
      <c r="DF45" s="684"/>
      <c r="DG45" s="683"/>
      <c r="DH45" s="678"/>
      <c r="DI45" s="678"/>
      <c r="DJ45" s="678"/>
      <c r="DK45" s="684"/>
      <c r="DL45" s="683"/>
      <c r="DM45" s="678"/>
      <c r="DN45" s="678"/>
      <c r="DO45" s="678"/>
      <c r="DP45" s="684"/>
      <c r="DQ45" s="683"/>
      <c r="DR45" s="678"/>
      <c r="DS45" s="678"/>
      <c r="DT45" s="678"/>
      <c r="DU45" s="684"/>
      <c r="DV45" s="671"/>
      <c r="DW45" s="672"/>
      <c r="DX45" s="672"/>
      <c r="DY45" s="672"/>
      <c r="DZ45" s="685"/>
      <c r="EA45" s="48"/>
    </row>
    <row r="46" spans="1:131" ht="26.25" customHeight="1" x14ac:dyDescent="0.2">
      <c r="A46" s="52">
        <v>19</v>
      </c>
      <c r="B46" s="671"/>
      <c r="C46" s="672"/>
      <c r="D46" s="672"/>
      <c r="E46" s="672"/>
      <c r="F46" s="672"/>
      <c r="G46" s="672"/>
      <c r="H46" s="672"/>
      <c r="I46" s="672"/>
      <c r="J46" s="672"/>
      <c r="K46" s="672"/>
      <c r="L46" s="672"/>
      <c r="M46" s="672"/>
      <c r="N46" s="672"/>
      <c r="O46" s="672"/>
      <c r="P46" s="673"/>
      <c r="Q46" s="674"/>
      <c r="R46" s="675"/>
      <c r="S46" s="675"/>
      <c r="T46" s="675"/>
      <c r="U46" s="675"/>
      <c r="V46" s="675"/>
      <c r="W46" s="675"/>
      <c r="X46" s="675"/>
      <c r="Y46" s="675"/>
      <c r="Z46" s="675"/>
      <c r="AA46" s="675"/>
      <c r="AB46" s="675"/>
      <c r="AC46" s="675"/>
      <c r="AD46" s="675"/>
      <c r="AE46" s="676"/>
      <c r="AF46" s="677"/>
      <c r="AG46" s="678"/>
      <c r="AH46" s="678"/>
      <c r="AI46" s="678"/>
      <c r="AJ46" s="679"/>
      <c r="AK46" s="680"/>
      <c r="AL46" s="675"/>
      <c r="AM46" s="675"/>
      <c r="AN46" s="675"/>
      <c r="AO46" s="675"/>
      <c r="AP46" s="675"/>
      <c r="AQ46" s="675"/>
      <c r="AR46" s="675"/>
      <c r="AS46" s="675"/>
      <c r="AT46" s="675"/>
      <c r="AU46" s="675"/>
      <c r="AV46" s="675"/>
      <c r="AW46" s="675"/>
      <c r="AX46" s="675"/>
      <c r="AY46" s="675"/>
      <c r="AZ46" s="719"/>
      <c r="BA46" s="719"/>
      <c r="BB46" s="719"/>
      <c r="BC46" s="719"/>
      <c r="BD46" s="719"/>
      <c r="BE46" s="681"/>
      <c r="BF46" s="681"/>
      <c r="BG46" s="681"/>
      <c r="BH46" s="681"/>
      <c r="BI46" s="682"/>
      <c r="BJ46" s="56"/>
      <c r="BK46" s="56"/>
      <c r="BL46" s="56"/>
      <c r="BM46" s="56"/>
      <c r="BN46" s="56"/>
      <c r="BO46" s="55"/>
      <c r="BP46" s="55"/>
      <c r="BQ46" s="52">
        <v>40</v>
      </c>
      <c r="BR46" s="72"/>
      <c r="BS46" s="671"/>
      <c r="BT46" s="672"/>
      <c r="BU46" s="672"/>
      <c r="BV46" s="672"/>
      <c r="BW46" s="672"/>
      <c r="BX46" s="672"/>
      <c r="BY46" s="672"/>
      <c r="BZ46" s="672"/>
      <c r="CA46" s="672"/>
      <c r="CB46" s="672"/>
      <c r="CC46" s="672"/>
      <c r="CD46" s="672"/>
      <c r="CE46" s="672"/>
      <c r="CF46" s="672"/>
      <c r="CG46" s="673"/>
      <c r="CH46" s="683"/>
      <c r="CI46" s="678"/>
      <c r="CJ46" s="678"/>
      <c r="CK46" s="678"/>
      <c r="CL46" s="684"/>
      <c r="CM46" s="683"/>
      <c r="CN46" s="678"/>
      <c r="CO46" s="678"/>
      <c r="CP46" s="678"/>
      <c r="CQ46" s="684"/>
      <c r="CR46" s="683"/>
      <c r="CS46" s="678"/>
      <c r="CT46" s="678"/>
      <c r="CU46" s="678"/>
      <c r="CV46" s="684"/>
      <c r="CW46" s="683"/>
      <c r="CX46" s="678"/>
      <c r="CY46" s="678"/>
      <c r="CZ46" s="678"/>
      <c r="DA46" s="684"/>
      <c r="DB46" s="683"/>
      <c r="DC46" s="678"/>
      <c r="DD46" s="678"/>
      <c r="DE46" s="678"/>
      <c r="DF46" s="684"/>
      <c r="DG46" s="683"/>
      <c r="DH46" s="678"/>
      <c r="DI46" s="678"/>
      <c r="DJ46" s="678"/>
      <c r="DK46" s="684"/>
      <c r="DL46" s="683"/>
      <c r="DM46" s="678"/>
      <c r="DN46" s="678"/>
      <c r="DO46" s="678"/>
      <c r="DP46" s="684"/>
      <c r="DQ46" s="683"/>
      <c r="DR46" s="678"/>
      <c r="DS46" s="678"/>
      <c r="DT46" s="678"/>
      <c r="DU46" s="684"/>
      <c r="DV46" s="671"/>
      <c r="DW46" s="672"/>
      <c r="DX46" s="672"/>
      <c r="DY46" s="672"/>
      <c r="DZ46" s="685"/>
      <c r="EA46" s="48"/>
    </row>
    <row r="47" spans="1:131" ht="26.25" customHeight="1" x14ac:dyDescent="0.2">
      <c r="A47" s="52">
        <v>20</v>
      </c>
      <c r="B47" s="671"/>
      <c r="C47" s="672"/>
      <c r="D47" s="672"/>
      <c r="E47" s="672"/>
      <c r="F47" s="672"/>
      <c r="G47" s="672"/>
      <c r="H47" s="672"/>
      <c r="I47" s="672"/>
      <c r="J47" s="672"/>
      <c r="K47" s="672"/>
      <c r="L47" s="672"/>
      <c r="M47" s="672"/>
      <c r="N47" s="672"/>
      <c r="O47" s="672"/>
      <c r="P47" s="673"/>
      <c r="Q47" s="674"/>
      <c r="R47" s="675"/>
      <c r="S47" s="675"/>
      <c r="T47" s="675"/>
      <c r="U47" s="675"/>
      <c r="V47" s="675"/>
      <c r="W47" s="675"/>
      <c r="X47" s="675"/>
      <c r="Y47" s="675"/>
      <c r="Z47" s="675"/>
      <c r="AA47" s="675"/>
      <c r="AB47" s="675"/>
      <c r="AC47" s="675"/>
      <c r="AD47" s="675"/>
      <c r="AE47" s="676"/>
      <c r="AF47" s="677"/>
      <c r="AG47" s="678"/>
      <c r="AH47" s="678"/>
      <c r="AI47" s="678"/>
      <c r="AJ47" s="679"/>
      <c r="AK47" s="680"/>
      <c r="AL47" s="675"/>
      <c r="AM47" s="675"/>
      <c r="AN47" s="675"/>
      <c r="AO47" s="675"/>
      <c r="AP47" s="675"/>
      <c r="AQ47" s="675"/>
      <c r="AR47" s="675"/>
      <c r="AS47" s="675"/>
      <c r="AT47" s="675"/>
      <c r="AU47" s="675"/>
      <c r="AV47" s="675"/>
      <c r="AW47" s="675"/>
      <c r="AX47" s="675"/>
      <c r="AY47" s="675"/>
      <c r="AZ47" s="719"/>
      <c r="BA47" s="719"/>
      <c r="BB47" s="719"/>
      <c r="BC47" s="719"/>
      <c r="BD47" s="719"/>
      <c r="BE47" s="681"/>
      <c r="BF47" s="681"/>
      <c r="BG47" s="681"/>
      <c r="BH47" s="681"/>
      <c r="BI47" s="682"/>
      <c r="BJ47" s="56"/>
      <c r="BK47" s="56"/>
      <c r="BL47" s="56"/>
      <c r="BM47" s="56"/>
      <c r="BN47" s="56"/>
      <c r="BO47" s="55"/>
      <c r="BP47" s="55"/>
      <c r="BQ47" s="52">
        <v>41</v>
      </c>
      <c r="BR47" s="72"/>
      <c r="BS47" s="671"/>
      <c r="BT47" s="672"/>
      <c r="BU47" s="672"/>
      <c r="BV47" s="672"/>
      <c r="BW47" s="672"/>
      <c r="BX47" s="672"/>
      <c r="BY47" s="672"/>
      <c r="BZ47" s="672"/>
      <c r="CA47" s="672"/>
      <c r="CB47" s="672"/>
      <c r="CC47" s="672"/>
      <c r="CD47" s="672"/>
      <c r="CE47" s="672"/>
      <c r="CF47" s="672"/>
      <c r="CG47" s="673"/>
      <c r="CH47" s="683"/>
      <c r="CI47" s="678"/>
      <c r="CJ47" s="678"/>
      <c r="CK47" s="678"/>
      <c r="CL47" s="684"/>
      <c r="CM47" s="683"/>
      <c r="CN47" s="678"/>
      <c r="CO47" s="678"/>
      <c r="CP47" s="678"/>
      <c r="CQ47" s="684"/>
      <c r="CR47" s="683"/>
      <c r="CS47" s="678"/>
      <c r="CT47" s="678"/>
      <c r="CU47" s="678"/>
      <c r="CV47" s="684"/>
      <c r="CW47" s="683"/>
      <c r="CX47" s="678"/>
      <c r="CY47" s="678"/>
      <c r="CZ47" s="678"/>
      <c r="DA47" s="684"/>
      <c r="DB47" s="683"/>
      <c r="DC47" s="678"/>
      <c r="DD47" s="678"/>
      <c r="DE47" s="678"/>
      <c r="DF47" s="684"/>
      <c r="DG47" s="683"/>
      <c r="DH47" s="678"/>
      <c r="DI47" s="678"/>
      <c r="DJ47" s="678"/>
      <c r="DK47" s="684"/>
      <c r="DL47" s="683"/>
      <c r="DM47" s="678"/>
      <c r="DN47" s="678"/>
      <c r="DO47" s="678"/>
      <c r="DP47" s="684"/>
      <c r="DQ47" s="683"/>
      <c r="DR47" s="678"/>
      <c r="DS47" s="678"/>
      <c r="DT47" s="678"/>
      <c r="DU47" s="684"/>
      <c r="DV47" s="671"/>
      <c r="DW47" s="672"/>
      <c r="DX47" s="672"/>
      <c r="DY47" s="672"/>
      <c r="DZ47" s="685"/>
      <c r="EA47" s="48"/>
    </row>
    <row r="48" spans="1:131" ht="26.25" customHeight="1" x14ac:dyDescent="0.2">
      <c r="A48" s="52">
        <v>21</v>
      </c>
      <c r="B48" s="671"/>
      <c r="C48" s="672"/>
      <c r="D48" s="672"/>
      <c r="E48" s="672"/>
      <c r="F48" s="672"/>
      <c r="G48" s="672"/>
      <c r="H48" s="672"/>
      <c r="I48" s="672"/>
      <c r="J48" s="672"/>
      <c r="K48" s="672"/>
      <c r="L48" s="672"/>
      <c r="M48" s="672"/>
      <c r="N48" s="672"/>
      <c r="O48" s="672"/>
      <c r="P48" s="673"/>
      <c r="Q48" s="674"/>
      <c r="R48" s="675"/>
      <c r="S48" s="675"/>
      <c r="T48" s="675"/>
      <c r="U48" s="675"/>
      <c r="V48" s="675"/>
      <c r="W48" s="675"/>
      <c r="X48" s="675"/>
      <c r="Y48" s="675"/>
      <c r="Z48" s="675"/>
      <c r="AA48" s="675"/>
      <c r="AB48" s="675"/>
      <c r="AC48" s="675"/>
      <c r="AD48" s="675"/>
      <c r="AE48" s="676"/>
      <c r="AF48" s="677"/>
      <c r="AG48" s="678"/>
      <c r="AH48" s="678"/>
      <c r="AI48" s="678"/>
      <c r="AJ48" s="679"/>
      <c r="AK48" s="680"/>
      <c r="AL48" s="675"/>
      <c r="AM48" s="675"/>
      <c r="AN48" s="675"/>
      <c r="AO48" s="675"/>
      <c r="AP48" s="675"/>
      <c r="AQ48" s="675"/>
      <c r="AR48" s="675"/>
      <c r="AS48" s="675"/>
      <c r="AT48" s="675"/>
      <c r="AU48" s="675"/>
      <c r="AV48" s="675"/>
      <c r="AW48" s="675"/>
      <c r="AX48" s="675"/>
      <c r="AY48" s="675"/>
      <c r="AZ48" s="719"/>
      <c r="BA48" s="719"/>
      <c r="BB48" s="719"/>
      <c r="BC48" s="719"/>
      <c r="BD48" s="719"/>
      <c r="BE48" s="681"/>
      <c r="BF48" s="681"/>
      <c r="BG48" s="681"/>
      <c r="BH48" s="681"/>
      <c r="BI48" s="682"/>
      <c r="BJ48" s="56"/>
      <c r="BK48" s="56"/>
      <c r="BL48" s="56"/>
      <c r="BM48" s="56"/>
      <c r="BN48" s="56"/>
      <c r="BO48" s="55"/>
      <c r="BP48" s="55"/>
      <c r="BQ48" s="52">
        <v>42</v>
      </c>
      <c r="BR48" s="72"/>
      <c r="BS48" s="671"/>
      <c r="BT48" s="672"/>
      <c r="BU48" s="672"/>
      <c r="BV48" s="672"/>
      <c r="BW48" s="672"/>
      <c r="BX48" s="672"/>
      <c r="BY48" s="672"/>
      <c r="BZ48" s="672"/>
      <c r="CA48" s="672"/>
      <c r="CB48" s="672"/>
      <c r="CC48" s="672"/>
      <c r="CD48" s="672"/>
      <c r="CE48" s="672"/>
      <c r="CF48" s="672"/>
      <c r="CG48" s="673"/>
      <c r="CH48" s="683"/>
      <c r="CI48" s="678"/>
      <c r="CJ48" s="678"/>
      <c r="CK48" s="678"/>
      <c r="CL48" s="684"/>
      <c r="CM48" s="683"/>
      <c r="CN48" s="678"/>
      <c r="CO48" s="678"/>
      <c r="CP48" s="678"/>
      <c r="CQ48" s="684"/>
      <c r="CR48" s="683"/>
      <c r="CS48" s="678"/>
      <c r="CT48" s="678"/>
      <c r="CU48" s="678"/>
      <c r="CV48" s="684"/>
      <c r="CW48" s="683"/>
      <c r="CX48" s="678"/>
      <c r="CY48" s="678"/>
      <c r="CZ48" s="678"/>
      <c r="DA48" s="684"/>
      <c r="DB48" s="683"/>
      <c r="DC48" s="678"/>
      <c r="DD48" s="678"/>
      <c r="DE48" s="678"/>
      <c r="DF48" s="684"/>
      <c r="DG48" s="683"/>
      <c r="DH48" s="678"/>
      <c r="DI48" s="678"/>
      <c r="DJ48" s="678"/>
      <c r="DK48" s="684"/>
      <c r="DL48" s="683"/>
      <c r="DM48" s="678"/>
      <c r="DN48" s="678"/>
      <c r="DO48" s="678"/>
      <c r="DP48" s="684"/>
      <c r="DQ48" s="683"/>
      <c r="DR48" s="678"/>
      <c r="DS48" s="678"/>
      <c r="DT48" s="678"/>
      <c r="DU48" s="684"/>
      <c r="DV48" s="671"/>
      <c r="DW48" s="672"/>
      <c r="DX48" s="672"/>
      <c r="DY48" s="672"/>
      <c r="DZ48" s="685"/>
      <c r="EA48" s="48"/>
    </row>
    <row r="49" spans="1:131" ht="26.25" customHeight="1" x14ac:dyDescent="0.2">
      <c r="A49" s="52">
        <v>22</v>
      </c>
      <c r="B49" s="671"/>
      <c r="C49" s="672"/>
      <c r="D49" s="672"/>
      <c r="E49" s="672"/>
      <c r="F49" s="672"/>
      <c r="G49" s="672"/>
      <c r="H49" s="672"/>
      <c r="I49" s="672"/>
      <c r="J49" s="672"/>
      <c r="K49" s="672"/>
      <c r="L49" s="672"/>
      <c r="M49" s="672"/>
      <c r="N49" s="672"/>
      <c r="O49" s="672"/>
      <c r="P49" s="673"/>
      <c r="Q49" s="674"/>
      <c r="R49" s="675"/>
      <c r="S49" s="675"/>
      <c r="T49" s="675"/>
      <c r="U49" s="675"/>
      <c r="V49" s="675"/>
      <c r="W49" s="675"/>
      <c r="X49" s="675"/>
      <c r="Y49" s="675"/>
      <c r="Z49" s="675"/>
      <c r="AA49" s="675"/>
      <c r="AB49" s="675"/>
      <c r="AC49" s="675"/>
      <c r="AD49" s="675"/>
      <c r="AE49" s="676"/>
      <c r="AF49" s="677"/>
      <c r="AG49" s="678"/>
      <c r="AH49" s="678"/>
      <c r="AI49" s="678"/>
      <c r="AJ49" s="679"/>
      <c r="AK49" s="680"/>
      <c r="AL49" s="675"/>
      <c r="AM49" s="675"/>
      <c r="AN49" s="675"/>
      <c r="AO49" s="675"/>
      <c r="AP49" s="675"/>
      <c r="AQ49" s="675"/>
      <c r="AR49" s="675"/>
      <c r="AS49" s="675"/>
      <c r="AT49" s="675"/>
      <c r="AU49" s="675"/>
      <c r="AV49" s="675"/>
      <c r="AW49" s="675"/>
      <c r="AX49" s="675"/>
      <c r="AY49" s="675"/>
      <c r="AZ49" s="719"/>
      <c r="BA49" s="719"/>
      <c r="BB49" s="719"/>
      <c r="BC49" s="719"/>
      <c r="BD49" s="719"/>
      <c r="BE49" s="681"/>
      <c r="BF49" s="681"/>
      <c r="BG49" s="681"/>
      <c r="BH49" s="681"/>
      <c r="BI49" s="682"/>
      <c r="BJ49" s="56"/>
      <c r="BK49" s="56"/>
      <c r="BL49" s="56"/>
      <c r="BM49" s="56"/>
      <c r="BN49" s="56"/>
      <c r="BO49" s="55"/>
      <c r="BP49" s="55"/>
      <c r="BQ49" s="52">
        <v>43</v>
      </c>
      <c r="BR49" s="72"/>
      <c r="BS49" s="671"/>
      <c r="BT49" s="672"/>
      <c r="BU49" s="672"/>
      <c r="BV49" s="672"/>
      <c r="BW49" s="672"/>
      <c r="BX49" s="672"/>
      <c r="BY49" s="672"/>
      <c r="BZ49" s="672"/>
      <c r="CA49" s="672"/>
      <c r="CB49" s="672"/>
      <c r="CC49" s="672"/>
      <c r="CD49" s="672"/>
      <c r="CE49" s="672"/>
      <c r="CF49" s="672"/>
      <c r="CG49" s="673"/>
      <c r="CH49" s="683"/>
      <c r="CI49" s="678"/>
      <c r="CJ49" s="678"/>
      <c r="CK49" s="678"/>
      <c r="CL49" s="684"/>
      <c r="CM49" s="683"/>
      <c r="CN49" s="678"/>
      <c r="CO49" s="678"/>
      <c r="CP49" s="678"/>
      <c r="CQ49" s="684"/>
      <c r="CR49" s="683"/>
      <c r="CS49" s="678"/>
      <c r="CT49" s="678"/>
      <c r="CU49" s="678"/>
      <c r="CV49" s="684"/>
      <c r="CW49" s="683"/>
      <c r="CX49" s="678"/>
      <c r="CY49" s="678"/>
      <c r="CZ49" s="678"/>
      <c r="DA49" s="684"/>
      <c r="DB49" s="683"/>
      <c r="DC49" s="678"/>
      <c r="DD49" s="678"/>
      <c r="DE49" s="678"/>
      <c r="DF49" s="684"/>
      <c r="DG49" s="683"/>
      <c r="DH49" s="678"/>
      <c r="DI49" s="678"/>
      <c r="DJ49" s="678"/>
      <c r="DK49" s="684"/>
      <c r="DL49" s="683"/>
      <c r="DM49" s="678"/>
      <c r="DN49" s="678"/>
      <c r="DO49" s="678"/>
      <c r="DP49" s="684"/>
      <c r="DQ49" s="683"/>
      <c r="DR49" s="678"/>
      <c r="DS49" s="678"/>
      <c r="DT49" s="678"/>
      <c r="DU49" s="684"/>
      <c r="DV49" s="671"/>
      <c r="DW49" s="672"/>
      <c r="DX49" s="672"/>
      <c r="DY49" s="672"/>
      <c r="DZ49" s="685"/>
      <c r="EA49" s="48"/>
    </row>
    <row r="50" spans="1:131" ht="26.25" customHeight="1" x14ac:dyDescent="0.2">
      <c r="A50" s="52">
        <v>23</v>
      </c>
      <c r="B50" s="671"/>
      <c r="C50" s="672"/>
      <c r="D50" s="672"/>
      <c r="E50" s="672"/>
      <c r="F50" s="672"/>
      <c r="G50" s="672"/>
      <c r="H50" s="672"/>
      <c r="I50" s="672"/>
      <c r="J50" s="672"/>
      <c r="K50" s="672"/>
      <c r="L50" s="672"/>
      <c r="M50" s="672"/>
      <c r="N50" s="672"/>
      <c r="O50" s="672"/>
      <c r="P50" s="673"/>
      <c r="Q50" s="720"/>
      <c r="R50" s="721"/>
      <c r="S50" s="721"/>
      <c r="T50" s="721"/>
      <c r="U50" s="721"/>
      <c r="V50" s="721"/>
      <c r="W50" s="721"/>
      <c r="X50" s="721"/>
      <c r="Y50" s="721"/>
      <c r="Z50" s="721"/>
      <c r="AA50" s="721"/>
      <c r="AB50" s="721"/>
      <c r="AC50" s="721"/>
      <c r="AD50" s="721"/>
      <c r="AE50" s="722"/>
      <c r="AF50" s="677"/>
      <c r="AG50" s="678"/>
      <c r="AH50" s="678"/>
      <c r="AI50" s="678"/>
      <c r="AJ50" s="679"/>
      <c r="AK50" s="723"/>
      <c r="AL50" s="721"/>
      <c r="AM50" s="721"/>
      <c r="AN50" s="721"/>
      <c r="AO50" s="721"/>
      <c r="AP50" s="721"/>
      <c r="AQ50" s="721"/>
      <c r="AR50" s="721"/>
      <c r="AS50" s="721"/>
      <c r="AT50" s="721"/>
      <c r="AU50" s="721"/>
      <c r="AV50" s="721"/>
      <c r="AW50" s="721"/>
      <c r="AX50" s="721"/>
      <c r="AY50" s="721"/>
      <c r="AZ50" s="724"/>
      <c r="BA50" s="724"/>
      <c r="BB50" s="724"/>
      <c r="BC50" s="724"/>
      <c r="BD50" s="724"/>
      <c r="BE50" s="681"/>
      <c r="BF50" s="681"/>
      <c r="BG50" s="681"/>
      <c r="BH50" s="681"/>
      <c r="BI50" s="682"/>
      <c r="BJ50" s="56"/>
      <c r="BK50" s="56"/>
      <c r="BL50" s="56"/>
      <c r="BM50" s="56"/>
      <c r="BN50" s="56"/>
      <c r="BO50" s="55"/>
      <c r="BP50" s="55"/>
      <c r="BQ50" s="52">
        <v>44</v>
      </c>
      <c r="BR50" s="72"/>
      <c r="BS50" s="671"/>
      <c r="BT50" s="672"/>
      <c r="BU50" s="672"/>
      <c r="BV50" s="672"/>
      <c r="BW50" s="672"/>
      <c r="BX50" s="672"/>
      <c r="BY50" s="672"/>
      <c r="BZ50" s="672"/>
      <c r="CA50" s="672"/>
      <c r="CB50" s="672"/>
      <c r="CC50" s="672"/>
      <c r="CD50" s="672"/>
      <c r="CE50" s="672"/>
      <c r="CF50" s="672"/>
      <c r="CG50" s="673"/>
      <c r="CH50" s="683"/>
      <c r="CI50" s="678"/>
      <c r="CJ50" s="678"/>
      <c r="CK50" s="678"/>
      <c r="CL50" s="684"/>
      <c r="CM50" s="683"/>
      <c r="CN50" s="678"/>
      <c r="CO50" s="678"/>
      <c r="CP50" s="678"/>
      <c r="CQ50" s="684"/>
      <c r="CR50" s="683"/>
      <c r="CS50" s="678"/>
      <c r="CT50" s="678"/>
      <c r="CU50" s="678"/>
      <c r="CV50" s="684"/>
      <c r="CW50" s="683"/>
      <c r="CX50" s="678"/>
      <c r="CY50" s="678"/>
      <c r="CZ50" s="678"/>
      <c r="DA50" s="684"/>
      <c r="DB50" s="683"/>
      <c r="DC50" s="678"/>
      <c r="DD50" s="678"/>
      <c r="DE50" s="678"/>
      <c r="DF50" s="684"/>
      <c r="DG50" s="683"/>
      <c r="DH50" s="678"/>
      <c r="DI50" s="678"/>
      <c r="DJ50" s="678"/>
      <c r="DK50" s="684"/>
      <c r="DL50" s="683"/>
      <c r="DM50" s="678"/>
      <c r="DN50" s="678"/>
      <c r="DO50" s="678"/>
      <c r="DP50" s="684"/>
      <c r="DQ50" s="683"/>
      <c r="DR50" s="678"/>
      <c r="DS50" s="678"/>
      <c r="DT50" s="678"/>
      <c r="DU50" s="684"/>
      <c r="DV50" s="671"/>
      <c r="DW50" s="672"/>
      <c r="DX50" s="672"/>
      <c r="DY50" s="672"/>
      <c r="DZ50" s="685"/>
      <c r="EA50" s="48"/>
    </row>
    <row r="51" spans="1:131" ht="26.25" customHeight="1" x14ac:dyDescent="0.2">
      <c r="A51" s="52">
        <v>24</v>
      </c>
      <c r="B51" s="671"/>
      <c r="C51" s="672"/>
      <c r="D51" s="672"/>
      <c r="E51" s="672"/>
      <c r="F51" s="672"/>
      <c r="G51" s="672"/>
      <c r="H51" s="672"/>
      <c r="I51" s="672"/>
      <c r="J51" s="672"/>
      <c r="K51" s="672"/>
      <c r="L51" s="672"/>
      <c r="M51" s="672"/>
      <c r="N51" s="672"/>
      <c r="O51" s="672"/>
      <c r="P51" s="673"/>
      <c r="Q51" s="720"/>
      <c r="R51" s="721"/>
      <c r="S51" s="721"/>
      <c r="T51" s="721"/>
      <c r="U51" s="721"/>
      <c r="V51" s="721"/>
      <c r="W51" s="721"/>
      <c r="X51" s="721"/>
      <c r="Y51" s="721"/>
      <c r="Z51" s="721"/>
      <c r="AA51" s="721"/>
      <c r="AB51" s="721"/>
      <c r="AC51" s="721"/>
      <c r="AD51" s="721"/>
      <c r="AE51" s="722"/>
      <c r="AF51" s="677"/>
      <c r="AG51" s="678"/>
      <c r="AH51" s="678"/>
      <c r="AI51" s="678"/>
      <c r="AJ51" s="679"/>
      <c r="AK51" s="723"/>
      <c r="AL51" s="721"/>
      <c r="AM51" s="721"/>
      <c r="AN51" s="721"/>
      <c r="AO51" s="721"/>
      <c r="AP51" s="721"/>
      <c r="AQ51" s="721"/>
      <c r="AR51" s="721"/>
      <c r="AS51" s="721"/>
      <c r="AT51" s="721"/>
      <c r="AU51" s="721"/>
      <c r="AV51" s="721"/>
      <c r="AW51" s="721"/>
      <c r="AX51" s="721"/>
      <c r="AY51" s="721"/>
      <c r="AZ51" s="724"/>
      <c r="BA51" s="724"/>
      <c r="BB51" s="724"/>
      <c r="BC51" s="724"/>
      <c r="BD51" s="724"/>
      <c r="BE51" s="681"/>
      <c r="BF51" s="681"/>
      <c r="BG51" s="681"/>
      <c r="BH51" s="681"/>
      <c r="BI51" s="682"/>
      <c r="BJ51" s="56"/>
      <c r="BK51" s="56"/>
      <c r="BL51" s="56"/>
      <c r="BM51" s="56"/>
      <c r="BN51" s="56"/>
      <c r="BO51" s="55"/>
      <c r="BP51" s="55"/>
      <c r="BQ51" s="52">
        <v>45</v>
      </c>
      <c r="BR51" s="72"/>
      <c r="BS51" s="671"/>
      <c r="BT51" s="672"/>
      <c r="BU51" s="672"/>
      <c r="BV51" s="672"/>
      <c r="BW51" s="672"/>
      <c r="BX51" s="672"/>
      <c r="BY51" s="672"/>
      <c r="BZ51" s="672"/>
      <c r="CA51" s="672"/>
      <c r="CB51" s="672"/>
      <c r="CC51" s="672"/>
      <c r="CD51" s="672"/>
      <c r="CE51" s="672"/>
      <c r="CF51" s="672"/>
      <c r="CG51" s="673"/>
      <c r="CH51" s="683"/>
      <c r="CI51" s="678"/>
      <c r="CJ51" s="678"/>
      <c r="CK51" s="678"/>
      <c r="CL51" s="684"/>
      <c r="CM51" s="683"/>
      <c r="CN51" s="678"/>
      <c r="CO51" s="678"/>
      <c r="CP51" s="678"/>
      <c r="CQ51" s="684"/>
      <c r="CR51" s="683"/>
      <c r="CS51" s="678"/>
      <c r="CT51" s="678"/>
      <c r="CU51" s="678"/>
      <c r="CV51" s="684"/>
      <c r="CW51" s="683"/>
      <c r="CX51" s="678"/>
      <c r="CY51" s="678"/>
      <c r="CZ51" s="678"/>
      <c r="DA51" s="684"/>
      <c r="DB51" s="683"/>
      <c r="DC51" s="678"/>
      <c r="DD51" s="678"/>
      <c r="DE51" s="678"/>
      <c r="DF51" s="684"/>
      <c r="DG51" s="683"/>
      <c r="DH51" s="678"/>
      <c r="DI51" s="678"/>
      <c r="DJ51" s="678"/>
      <c r="DK51" s="684"/>
      <c r="DL51" s="683"/>
      <c r="DM51" s="678"/>
      <c r="DN51" s="678"/>
      <c r="DO51" s="678"/>
      <c r="DP51" s="684"/>
      <c r="DQ51" s="683"/>
      <c r="DR51" s="678"/>
      <c r="DS51" s="678"/>
      <c r="DT51" s="678"/>
      <c r="DU51" s="684"/>
      <c r="DV51" s="671"/>
      <c r="DW51" s="672"/>
      <c r="DX51" s="672"/>
      <c r="DY51" s="672"/>
      <c r="DZ51" s="685"/>
      <c r="EA51" s="48"/>
    </row>
    <row r="52" spans="1:131" ht="26.25" customHeight="1" x14ac:dyDescent="0.2">
      <c r="A52" s="52">
        <v>25</v>
      </c>
      <c r="B52" s="671"/>
      <c r="C52" s="672"/>
      <c r="D52" s="672"/>
      <c r="E52" s="672"/>
      <c r="F52" s="672"/>
      <c r="G52" s="672"/>
      <c r="H52" s="672"/>
      <c r="I52" s="672"/>
      <c r="J52" s="672"/>
      <c r="K52" s="672"/>
      <c r="L52" s="672"/>
      <c r="M52" s="672"/>
      <c r="N52" s="672"/>
      <c r="O52" s="672"/>
      <c r="P52" s="673"/>
      <c r="Q52" s="720"/>
      <c r="R52" s="721"/>
      <c r="S52" s="721"/>
      <c r="T52" s="721"/>
      <c r="U52" s="721"/>
      <c r="V52" s="721"/>
      <c r="W52" s="721"/>
      <c r="X52" s="721"/>
      <c r="Y52" s="721"/>
      <c r="Z52" s="721"/>
      <c r="AA52" s="721"/>
      <c r="AB52" s="721"/>
      <c r="AC52" s="721"/>
      <c r="AD52" s="721"/>
      <c r="AE52" s="722"/>
      <c r="AF52" s="677"/>
      <c r="AG52" s="678"/>
      <c r="AH52" s="678"/>
      <c r="AI52" s="678"/>
      <c r="AJ52" s="679"/>
      <c r="AK52" s="723"/>
      <c r="AL52" s="721"/>
      <c r="AM52" s="721"/>
      <c r="AN52" s="721"/>
      <c r="AO52" s="721"/>
      <c r="AP52" s="721"/>
      <c r="AQ52" s="721"/>
      <c r="AR52" s="721"/>
      <c r="AS52" s="721"/>
      <c r="AT52" s="721"/>
      <c r="AU52" s="721"/>
      <c r="AV52" s="721"/>
      <c r="AW52" s="721"/>
      <c r="AX52" s="721"/>
      <c r="AY52" s="721"/>
      <c r="AZ52" s="724"/>
      <c r="BA52" s="724"/>
      <c r="BB52" s="724"/>
      <c r="BC52" s="724"/>
      <c r="BD52" s="724"/>
      <c r="BE52" s="681"/>
      <c r="BF52" s="681"/>
      <c r="BG52" s="681"/>
      <c r="BH52" s="681"/>
      <c r="BI52" s="682"/>
      <c r="BJ52" s="56"/>
      <c r="BK52" s="56"/>
      <c r="BL52" s="56"/>
      <c r="BM52" s="56"/>
      <c r="BN52" s="56"/>
      <c r="BO52" s="55"/>
      <c r="BP52" s="55"/>
      <c r="BQ52" s="52">
        <v>46</v>
      </c>
      <c r="BR52" s="72"/>
      <c r="BS52" s="671"/>
      <c r="BT52" s="672"/>
      <c r="BU52" s="672"/>
      <c r="BV52" s="672"/>
      <c r="BW52" s="672"/>
      <c r="BX52" s="672"/>
      <c r="BY52" s="672"/>
      <c r="BZ52" s="672"/>
      <c r="CA52" s="672"/>
      <c r="CB52" s="672"/>
      <c r="CC52" s="672"/>
      <c r="CD52" s="672"/>
      <c r="CE52" s="672"/>
      <c r="CF52" s="672"/>
      <c r="CG52" s="673"/>
      <c r="CH52" s="683"/>
      <c r="CI52" s="678"/>
      <c r="CJ52" s="678"/>
      <c r="CK52" s="678"/>
      <c r="CL52" s="684"/>
      <c r="CM52" s="683"/>
      <c r="CN52" s="678"/>
      <c r="CO52" s="678"/>
      <c r="CP52" s="678"/>
      <c r="CQ52" s="684"/>
      <c r="CR52" s="683"/>
      <c r="CS52" s="678"/>
      <c r="CT52" s="678"/>
      <c r="CU52" s="678"/>
      <c r="CV52" s="684"/>
      <c r="CW52" s="683"/>
      <c r="CX52" s="678"/>
      <c r="CY52" s="678"/>
      <c r="CZ52" s="678"/>
      <c r="DA52" s="684"/>
      <c r="DB52" s="683"/>
      <c r="DC52" s="678"/>
      <c r="DD52" s="678"/>
      <c r="DE52" s="678"/>
      <c r="DF52" s="684"/>
      <c r="DG52" s="683"/>
      <c r="DH52" s="678"/>
      <c r="DI52" s="678"/>
      <c r="DJ52" s="678"/>
      <c r="DK52" s="684"/>
      <c r="DL52" s="683"/>
      <c r="DM52" s="678"/>
      <c r="DN52" s="678"/>
      <c r="DO52" s="678"/>
      <c r="DP52" s="684"/>
      <c r="DQ52" s="683"/>
      <c r="DR52" s="678"/>
      <c r="DS52" s="678"/>
      <c r="DT52" s="678"/>
      <c r="DU52" s="684"/>
      <c r="DV52" s="671"/>
      <c r="DW52" s="672"/>
      <c r="DX52" s="672"/>
      <c r="DY52" s="672"/>
      <c r="DZ52" s="685"/>
      <c r="EA52" s="48"/>
    </row>
    <row r="53" spans="1:131" ht="26.25" customHeight="1" x14ac:dyDescent="0.2">
      <c r="A53" s="52">
        <v>26</v>
      </c>
      <c r="B53" s="671"/>
      <c r="C53" s="672"/>
      <c r="D53" s="672"/>
      <c r="E53" s="672"/>
      <c r="F53" s="672"/>
      <c r="G53" s="672"/>
      <c r="H53" s="672"/>
      <c r="I53" s="672"/>
      <c r="J53" s="672"/>
      <c r="K53" s="672"/>
      <c r="L53" s="672"/>
      <c r="M53" s="672"/>
      <c r="N53" s="672"/>
      <c r="O53" s="672"/>
      <c r="P53" s="673"/>
      <c r="Q53" s="720"/>
      <c r="R53" s="721"/>
      <c r="S53" s="721"/>
      <c r="T53" s="721"/>
      <c r="U53" s="721"/>
      <c r="V53" s="721"/>
      <c r="W53" s="721"/>
      <c r="X53" s="721"/>
      <c r="Y53" s="721"/>
      <c r="Z53" s="721"/>
      <c r="AA53" s="721"/>
      <c r="AB53" s="721"/>
      <c r="AC53" s="721"/>
      <c r="AD53" s="721"/>
      <c r="AE53" s="722"/>
      <c r="AF53" s="677"/>
      <c r="AG53" s="678"/>
      <c r="AH53" s="678"/>
      <c r="AI53" s="678"/>
      <c r="AJ53" s="679"/>
      <c r="AK53" s="723"/>
      <c r="AL53" s="721"/>
      <c r="AM53" s="721"/>
      <c r="AN53" s="721"/>
      <c r="AO53" s="721"/>
      <c r="AP53" s="721"/>
      <c r="AQ53" s="721"/>
      <c r="AR53" s="721"/>
      <c r="AS53" s="721"/>
      <c r="AT53" s="721"/>
      <c r="AU53" s="721"/>
      <c r="AV53" s="721"/>
      <c r="AW53" s="721"/>
      <c r="AX53" s="721"/>
      <c r="AY53" s="721"/>
      <c r="AZ53" s="724"/>
      <c r="BA53" s="724"/>
      <c r="BB53" s="724"/>
      <c r="BC53" s="724"/>
      <c r="BD53" s="724"/>
      <c r="BE53" s="681"/>
      <c r="BF53" s="681"/>
      <c r="BG53" s="681"/>
      <c r="BH53" s="681"/>
      <c r="BI53" s="682"/>
      <c r="BJ53" s="56"/>
      <c r="BK53" s="56"/>
      <c r="BL53" s="56"/>
      <c r="BM53" s="56"/>
      <c r="BN53" s="56"/>
      <c r="BO53" s="55"/>
      <c r="BP53" s="55"/>
      <c r="BQ53" s="52">
        <v>47</v>
      </c>
      <c r="BR53" s="72"/>
      <c r="BS53" s="671"/>
      <c r="BT53" s="672"/>
      <c r="BU53" s="672"/>
      <c r="BV53" s="672"/>
      <c r="BW53" s="672"/>
      <c r="BX53" s="672"/>
      <c r="BY53" s="672"/>
      <c r="BZ53" s="672"/>
      <c r="CA53" s="672"/>
      <c r="CB53" s="672"/>
      <c r="CC53" s="672"/>
      <c r="CD53" s="672"/>
      <c r="CE53" s="672"/>
      <c r="CF53" s="672"/>
      <c r="CG53" s="673"/>
      <c r="CH53" s="683"/>
      <c r="CI53" s="678"/>
      <c r="CJ53" s="678"/>
      <c r="CK53" s="678"/>
      <c r="CL53" s="684"/>
      <c r="CM53" s="683"/>
      <c r="CN53" s="678"/>
      <c r="CO53" s="678"/>
      <c r="CP53" s="678"/>
      <c r="CQ53" s="684"/>
      <c r="CR53" s="683"/>
      <c r="CS53" s="678"/>
      <c r="CT53" s="678"/>
      <c r="CU53" s="678"/>
      <c r="CV53" s="684"/>
      <c r="CW53" s="683"/>
      <c r="CX53" s="678"/>
      <c r="CY53" s="678"/>
      <c r="CZ53" s="678"/>
      <c r="DA53" s="684"/>
      <c r="DB53" s="683"/>
      <c r="DC53" s="678"/>
      <c r="DD53" s="678"/>
      <c r="DE53" s="678"/>
      <c r="DF53" s="684"/>
      <c r="DG53" s="683"/>
      <c r="DH53" s="678"/>
      <c r="DI53" s="678"/>
      <c r="DJ53" s="678"/>
      <c r="DK53" s="684"/>
      <c r="DL53" s="683"/>
      <c r="DM53" s="678"/>
      <c r="DN53" s="678"/>
      <c r="DO53" s="678"/>
      <c r="DP53" s="684"/>
      <c r="DQ53" s="683"/>
      <c r="DR53" s="678"/>
      <c r="DS53" s="678"/>
      <c r="DT53" s="678"/>
      <c r="DU53" s="684"/>
      <c r="DV53" s="671"/>
      <c r="DW53" s="672"/>
      <c r="DX53" s="672"/>
      <c r="DY53" s="672"/>
      <c r="DZ53" s="685"/>
      <c r="EA53" s="48"/>
    </row>
    <row r="54" spans="1:131" ht="26.25" customHeight="1" x14ac:dyDescent="0.2">
      <c r="A54" s="52">
        <v>27</v>
      </c>
      <c r="B54" s="671"/>
      <c r="C54" s="672"/>
      <c r="D54" s="672"/>
      <c r="E54" s="672"/>
      <c r="F54" s="672"/>
      <c r="G54" s="672"/>
      <c r="H54" s="672"/>
      <c r="I54" s="672"/>
      <c r="J54" s="672"/>
      <c r="K54" s="672"/>
      <c r="L54" s="672"/>
      <c r="M54" s="672"/>
      <c r="N54" s="672"/>
      <c r="O54" s="672"/>
      <c r="P54" s="673"/>
      <c r="Q54" s="720"/>
      <c r="R54" s="721"/>
      <c r="S54" s="721"/>
      <c r="T54" s="721"/>
      <c r="U54" s="721"/>
      <c r="V54" s="721"/>
      <c r="W54" s="721"/>
      <c r="X54" s="721"/>
      <c r="Y54" s="721"/>
      <c r="Z54" s="721"/>
      <c r="AA54" s="721"/>
      <c r="AB54" s="721"/>
      <c r="AC54" s="721"/>
      <c r="AD54" s="721"/>
      <c r="AE54" s="722"/>
      <c r="AF54" s="677"/>
      <c r="AG54" s="678"/>
      <c r="AH54" s="678"/>
      <c r="AI54" s="678"/>
      <c r="AJ54" s="679"/>
      <c r="AK54" s="723"/>
      <c r="AL54" s="721"/>
      <c r="AM54" s="721"/>
      <c r="AN54" s="721"/>
      <c r="AO54" s="721"/>
      <c r="AP54" s="721"/>
      <c r="AQ54" s="721"/>
      <c r="AR54" s="721"/>
      <c r="AS54" s="721"/>
      <c r="AT54" s="721"/>
      <c r="AU54" s="721"/>
      <c r="AV54" s="721"/>
      <c r="AW54" s="721"/>
      <c r="AX54" s="721"/>
      <c r="AY54" s="721"/>
      <c r="AZ54" s="724"/>
      <c r="BA54" s="724"/>
      <c r="BB54" s="724"/>
      <c r="BC54" s="724"/>
      <c r="BD54" s="724"/>
      <c r="BE54" s="681"/>
      <c r="BF54" s="681"/>
      <c r="BG54" s="681"/>
      <c r="BH54" s="681"/>
      <c r="BI54" s="682"/>
      <c r="BJ54" s="56"/>
      <c r="BK54" s="56"/>
      <c r="BL54" s="56"/>
      <c r="BM54" s="56"/>
      <c r="BN54" s="56"/>
      <c r="BO54" s="55"/>
      <c r="BP54" s="55"/>
      <c r="BQ54" s="52">
        <v>48</v>
      </c>
      <c r="BR54" s="72"/>
      <c r="BS54" s="671"/>
      <c r="BT54" s="672"/>
      <c r="BU54" s="672"/>
      <c r="BV54" s="672"/>
      <c r="BW54" s="672"/>
      <c r="BX54" s="672"/>
      <c r="BY54" s="672"/>
      <c r="BZ54" s="672"/>
      <c r="CA54" s="672"/>
      <c r="CB54" s="672"/>
      <c r="CC54" s="672"/>
      <c r="CD54" s="672"/>
      <c r="CE54" s="672"/>
      <c r="CF54" s="672"/>
      <c r="CG54" s="673"/>
      <c r="CH54" s="683"/>
      <c r="CI54" s="678"/>
      <c r="CJ54" s="678"/>
      <c r="CK54" s="678"/>
      <c r="CL54" s="684"/>
      <c r="CM54" s="683"/>
      <c r="CN54" s="678"/>
      <c r="CO54" s="678"/>
      <c r="CP54" s="678"/>
      <c r="CQ54" s="684"/>
      <c r="CR54" s="683"/>
      <c r="CS54" s="678"/>
      <c r="CT54" s="678"/>
      <c r="CU54" s="678"/>
      <c r="CV54" s="684"/>
      <c r="CW54" s="683"/>
      <c r="CX54" s="678"/>
      <c r="CY54" s="678"/>
      <c r="CZ54" s="678"/>
      <c r="DA54" s="684"/>
      <c r="DB54" s="683"/>
      <c r="DC54" s="678"/>
      <c r="DD54" s="678"/>
      <c r="DE54" s="678"/>
      <c r="DF54" s="684"/>
      <c r="DG54" s="683"/>
      <c r="DH54" s="678"/>
      <c r="DI54" s="678"/>
      <c r="DJ54" s="678"/>
      <c r="DK54" s="684"/>
      <c r="DL54" s="683"/>
      <c r="DM54" s="678"/>
      <c r="DN54" s="678"/>
      <c r="DO54" s="678"/>
      <c r="DP54" s="684"/>
      <c r="DQ54" s="683"/>
      <c r="DR54" s="678"/>
      <c r="DS54" s="678"/>
      <c r="DT54" s="678"/>
      <c r="DU54" s="684"/>
      <c r="DV54" s="671"/>
      <c r="DW54" s="672"/>
      <c r="DX54" s="672"/>
      <c r="DY54" s="672"/>
      <c r="DZ54" s="685"/>
      <c r="EA54" s="48"/>
    </row>
    <row r="55" spans="1:131" ht="26.25" customHeight="1" x14ac:dyDescent="0.2">
      <c r="A55" s="52">
        <v>28</v>
      </c>
      <c r="B55" s="671"/>
      <c r="C55" s="672"/>
      <c r="D55" s="672"/>
      <c r="E55" s="672"/>
      <c r="F55" s="672"/>
      <c r="G55" s="672"/>
      <c r="H55" s="672"/>
      <c r="I55" s="672"/>
      <c r="J55" s="672"/>
      <c r="K55" s="672"/>
      <c r="L55" s="672"/>
      <c r="M55" s="672"/>
      <c r="N55" s="672"/>
      <c r="O55" s="672"/>
      <c r="P55" s="673"/>
      <c r="Q55" s="720"/>
      <c r="R55" s="721"/>
      <c r="S55" s="721"/>
      <c r="T55" s="721"/>
      <c r="U55" s="721"/>
      <c r="V55" s="721"/>
      <c r="W55" s="721"/>
      <c r="X55" s="721"/>
      <c r="Y55" s="721"/>
      <c r="Z55" s="721"/>
      <c r="AA55" s="721"/>
      <c r="AB55" s="721"/>
      <c r="AC55" s="721"/>
      <c r="AD55" s="721"/>
      <c r="AE55" s="722"/>
      <c r="AF55" s="677"/>
      <c r="AG55" s="678"/>
      <c r="AH55" s="678"/>
      <c r="AI55" s="678"/>
      <c r="AJ55" s="679"/>
      <c r="AK55" s="723"/>
      <c r="AL55" s="721"/>
      <c r="AM55" s="721"/>
      <c r="AN55" s="721"/>
      <c r="AO55" s="721"/>
      <c r="AP55" s="721"/>
      <c r="AQ55" s="721"/>
      <c r="AR55" s="721"/>
      <c r="AS55" s="721"/>
      <c r="AT55" s="721"/>
      <c r="AU55" s="721"/>
      <c r="AV55" s="721"/>
      <c r="AW55" s="721"/>
      <c r="AX55" s="721"/>
      <c r="AY55" s="721"/>
      <c r="AZ55" s="724"/>
      <c r="BA55" s="724"/>
      <c r="BB55" s="724"/>
      <c r="BC55" s="724"/>
      <c r="BD55" s="724"/>
      <c r="BE55" s="681"/>
      <c r="BF55" s="681"/>
      <c r="BG55" s="681"/>
      <c r="BH55" s="681"/>
      <c r="BI55" s="682"/>
      <c r="BJ55" s="56"/>
      <c r="BK55" s="56"/>
      <c r="BL55" s="56"/>
      <c r="BM55" s="56"/>
      <c r="BN55" s="56"/>
      <c r="BO55" s="55"/>
      <c r="BP55" s="55"/>
      <c r="BQ55" s="52">
        <v>49</v>
      </c>
      <c r="BR55" s="72"/>
      <c r="BS55" s="671"/>
      <c r="BT55" s="672"/>
      <c r="BU55" s="672"/>
      <c r="BV55" s="672"/>
      <c r="BW55" s="672"/>
      <c r="BX55" s="672"/>
      <c r="BY55" s="672"/>
      <c r="BZ55" s="672"/>
      <c r="CA55" s="672"/>
      <c r="CB55" s="672"/>
      <c r="CC55" s="672"/>
      <c r="CD55" s="672"/>
      <c r="CE55" s="672"/>
      <c r="CF55" s="672"/>
      <c r="CG55" s="673"/>
      <c r="CH55" s="683"/>
      <c r="CI55" s="678"/>
      <c r="CJ55" s="678"/>
      <c r="CK55" s="678"/>
      <c r="CL55" s="684"/>
      <c r="CM55" s="683"/>
      <c r="CN55" s="678"/>
      <c r="CO55" s="678"/>
      <c r="CP55" s="678"/>
      <c r="CQ55" s="684"/>
      <c r="CR55" s="683"/>
      <c r="CS55" s="678"/>
      <c r="CT55" s="678"/>
      <c r="CU55" s="678"/>
      <c r="CV55" s="684"/>
      <c r="CW55" s="683"/>
      <c r="CX55" s="678"/>
      <c r="CY55" s="678"/>
      <c r="CZ55" s="678"/>
      <c r="DA55" s="684"/>
      <c r="DB55" s="683"/>
      <c r="DC55" s="678"/>
      <c r="DD55" s="678"/>
      <c r="DE55" s="678"/>
      <c r="DF55" s="684"/>
      <c r="DG55" s="683"/>
      <c r="DH55" s="678"/>
      <c r="DI55" s="678"/>
      <c r="DJ55" s="678"/>
      <c r="DK55" s="684"/>
      <c r="DL55" s="683"/>
      <c r="DM55" s="678"/>
      <c r="DN55" s="678"/>
      <c r="DO55" s="678"/>
      <c r="DP55" s="684"/>
      <c r="DQ55" s="683"/>
      <c r="DR55" s="678"/>
      <c r="DS55" s="678"/>
      <c r="DT55" s="678"/>
      <c r="DU55" s="684"/>
      <c r="DV55" s="671"/>
      <c r="DW55" s="672"/>
      <c r="DX55" s="672"/>
      <c r="DY55" s="672"/>
      <c r="DZ55" s="685"/>
      <c r="EA55" s="48"/>
    </row>
    <row r="56" spans="1:131" ht="26.25" customHeight="1" x14ac:dyDescent="0.2">
      <c r="A56" s="52">
        <v>29</v>
      </c>
      <c r="B56" s="671"/>
      <c r="C56" s="672"/>
      <c r="D56" s="672"/>
      <c r="E56" s="672"/>
      <c r="F56" s="672"/>
      <c r="G56" s="672"/>
      <c r="H56" s="672"/>
      <c r="I56" s="672"/>
      <c r="J56" s="672"/>
      <c r="K56" s="672"/>
      <c r="L56" s="672"/>
      <c r="M56" s="672"/>
      <c r="N56" s="672"/>
      <c r="O56" s="672"/>
      <c r="P56" s="673"/>
      <c r="Q56" s="720"/>
      <c r="R56" s="721"/>
      <c r="S56" s="721"/>
      <c r="T56" s="721"/>
      <c r="U56" s="721"/>
      <c r="V56" s="721"/>
      <c r="W56" s="721"/>
      <c r="X56" s="721"/>
      <c r="Y56" s="721"/>
      <c r="Z56" s="721"/>
      <c r="AA56" s="721"/>
      <c r="AB56" s="721"/>
      <c r="AC56" s="721"/>
      <c r="AD56" s="721"/>
      <c r="AE56" s="722"/>
      <c r="AF56" s="677"/>
      <c r="AG56" s="678"/>
      <c r="AH56" s="678"/>
      <c r="AI56" s="678"/>
      <c r="AJ56" s="679"/>
      <c r="AK56" s="723"/>
      <c r="AL56" s="721"/>
      <c r="AM56" s="721"/>
      <c r="AN56" s="721"/>
      <c r="AO56" s="721"/>
      <c r="AP56" s="721"/>
      <c r="AQ56" s="721"/>
      <c r="AR56" s="721"/>
      <c r="AS56" s="721"/>
      <c r="AT56" s="721"/>
      <c r="AU56" s="721"/>
      <c r="AV56" s="721"/>
      <c r="AW56" s="721"/>
      <c r="AX56" s="721"/>
      <c r="AY56" s="721"/>
      <c r="AZ56" s="724"/>
      <c r="BA56" s="724"/>
      <c r="BB56" s="724"/>
      <c r="BC56" s="724"/>
      <c r="BD56" s="724"/>
      <c r="BE56" s="681"/>
      <c r="BF56" s="681"/>
      <c r="BG56" s="681"/>
      <c r="BH56" s="681"/>
      <c r="BI56" s="682"/>
      <c r="BJ56" s="56"/>
      <c r="BK56" s="56"/>
      <c r="BL56" s="56"/>
      <c r="BM56" s="56"/>
      <c r="BN56" s="56"/>
      <c r="BO56" s="55"/>
      <c r="BP56" s="55"/>
      <c r="BQ56" s="52">
        <v>50</v>
      </c>
      <c r="BR56" s="72"/>
      <c r="BS56" s="671"/>
      <c r="BT56" s="672"/>
      <c r="BU56" s="672"/>
      <c r="BV56" s="672"/>
      <c r="BW56" s="672"/>
      <c r="BX56" s="672"/>
      <c r="BY56" s="672"/>
      <c r="BZ56" s="672"/>
      <c r="CA56" s="672"/>
      <c r="CB56" s="672"/>
      <c r="CC56" s="672"/>
      <c r="CD56" s="672"/>
      <c r="CE56" s="672"/>
      <c r="CF56" s="672"/>
      <c r="CG56" s="673"/>
      <c r="CH56" s="683"/>
      <c r="CI56" s="678"/>
      <c r="CJ56" s="678"/>
      <c r="CK56" s="678"/>
      <c r="CL56" s="684"/>
      <c r="CM56" s="683"/>
      <c r="CN56" s="678"/>
      <c r="CO56" s="678"/>
      <c r="CP56" s="678"/>
      <c r="CQ56" s="684"/>
      <c r="CR56" s="683"/>
      <c r="CS56" s="678"/>
      <c r="CT56" s="678"/>
      <c r="CU56" s="678"/>
      <c r="CV56" s="684"/>
      <c r="CW56" s="683"/>
      <c r="CX56" s="678"/>
      <c r="CY56" s="678"/>
      <c r="CZ56" s="678"/>
      <c r="DA56" s="684"/>
      <c r="DB56" s="683"/>
      <c r="DC56" s="678"/>
      <c r="DD56" s="678"/>
      <c r="DE56" s="678"/>
      <c r="DF56" s="684"/>
      <c r="DG56" s="683"/>
      <c r="DH56" s="678"/>
      <c r="DI56" s="678"/>
      <c r="DJ56" s="678"/>
      <c r="DK56" s="684"/>
      <c r="DL56" s="683"/>
      <c r="DM56" s="678"/>
      <c r="DN56" s="678"/>
      <c r="DO56" s="678"/>
      <c r="DP56" s="684"/>
      <c r="DQ56" s="683"/>
      <c r="DR56" s="678"/>
      <c r="DS56" s="678"/>
      <c r="DT56" s="678"/>
      <c r="DU56" s="684"/>
      <c r="DV56" s="671"/>
      <c r="DW56" s="672"/>
      <c r="DX56" s="672"/>
      <c r="DY56" s="672"/>
      <c r="DZ56" s="685"/>
      <c r="EA56" s="48"/>
    </row>
    <row r="57" spans="1:131" ht="26.25" customHeight="1" x14ac:dyDescent="0.2">
      <c r="A57" s="52">
        <v>30</v>
      </c>
      <c r="B57" s="671"/>
      <c r="C57" s="672"/>
      <c r="D57" s="672"/>
      <c r="E57" s="672"/>
      <c r="F57" s="672"/>
      <c r="G57" s="672"/>
      <c r="H57" s="672"/>
      <c r="I57" s="672"/>
      <c r="J57" s="672"/>
      <c r="K57" s="672"/>
      <c r="L57" s="672"/>
      <c r="M57" s="672"/>
      <c r="N57" s="672"/>
      <c r="O57" s="672"/>
      <c r="P57" s="673"/>
      <c r="Q57" s="720"/>
      <c r="R57" s="721"/>
      <c r="S57" s="721"/>
      <c r="T57" s="721"/>
      <c r="U57" s="721"/>
      <c r="V57" s="721"/>
      <c r="W57" s="721"/>
      <c r="X57" s="721"/>
      <c r="Y57" s="721"/>
      <c r="Z57" s="721"/>
      <c r="AA57" s="721"/>
      <c r="AB57" s="721"/>
      <c r="AC57" s="721"/>
      <c r="AD57" s="721"/>
      <c r="AE57" s="722"/>
      <c r="AF57" s="677"/>
      <c r="AG57" s="678"/>
      <c r="AH57" s="678"/>
      <c r="AI57" s="678"/>
      <c r="AJ57" s="679"/>
      <c r="AK57" s="723"/>
      <c r="AL57" s="721"/>
      <c r="AM57" s="721"/>
      <c r="AN57" s="721"/>
      <c r="AO57" s="721"/>
      <c r="AP57" s="721"/>
      <c r="AQ57" s="721"/>
      <c r="AR57" s="721"/>
      <c r="AS57" s="721"/>
      <c r="AT57" s="721"/>
      <c r="AU57" s="721"/>
      <c r="AV57" s="721"/>
      <c r="AW57" s="721"/>
      <c r="AX57" s="721"/>
      <c r="AY57" s="721"/>
      <c r="AZ57" s="724"/>
      <c r="BA57" s="724"/>
      <c r="BB57" s="724"/>
      <c r="BC57" s="724"/>
      <c r="BD57" s="724"/>
      <c r="BE57" s="681"/>
      <c r="BF57" s="681"/>
      <c r="BG57" s="681"/>
      <c r="BH57" s="681"/>
      <c r="BI57" s="682"/>
      <c r="BJ57" s="56"/>
      <c r="BK57" s="56"/>
      <c r="BL57" s="56"/>
      <c r="BM57" s="56"/>
      <c r="BN57" s="56"/>
      <c r="BO57" s="55"/>
      <c r="BP57" s="55"/>
      <c r="BQ57" s="52">
        <v>51</v>
      </c>
      <c r="BR57" s="72"/>
      <c r="BS57" s="671"/>
      <c r="BT57" s="672"/>
      <c r="BU57" s="672"/>
      <c r="BV57" s="672"/>
      <c r="BW57" s="672"/>
      <c r="BX57" s="672"/>
      <c r="BY57" s="672"/>
      <c r="BZ57" s="672"/>
      <c r="CA57" s="672"/>
      <c r="CB57" s="672"/>
      <c r="CC57" s="672"/>
      <c r="CD57" s="672"/>
      <c r="CE57" s="672"/>
      <c r="CF57" s="672"/>
      <c r="CG57" s="673"/>
      <c r="CH57" s="683"/>
      <c r="CI57" s="678"/>
      <c r="CJ57" s="678"/>
      <c r="CK57" s="678"/>
      <c r="CL57" s="684"/>
      <c r="CM57" s="683"/>
      <c r="CN57" s="678"/>
      <c r="CO57" s="678"/>
      <c r="CP57" s="678"/>
      <c r="CQ57" s="684"/>
      <c r="CR57" s="683"/>
      <c r="CS57" s="678"/>
      <c r="CT57" s="678"/>
      <c r="CU57" s="678"/>
      <c r="CV57" s="684"/>
      <c r="CW57" s="683"/>
      <c r="CX57" s="678"/>
      <c r="CY57" s="678"/>
      <c r="CZ57" s="678"/>
      <c r="DA57" s="684"/>
      <c r="DB57" s="683"/>
      <c r="DC57" s="678"/>
      <c r="DD57" s="678"/>
      <c r="DE57" s="678"/>
      <c r="DF57" s="684"/>
      <c r="DG57" s="683"/>
      <c r="DH57" s="678"/>
      <c r="DI57" s="678"/>
      <c r="DJ57" s="678"/>
      <c r="DK57" s="684"/>
      <c r="DL57" s="683"/>
      <c r="DM57" s="678"/>
      <c r="DN57" s="678"/>
      <c r="DO57" s="678"/>
      <c r="DP57" s="684"/>
      <c r="DQ57" s="683"/>
      <c r="DR57" s="678"/>
      <c r="DS57" s="678"/>
      <c r="DT57" s="678"/>
      <c r="DU57" s="684"/>
      <c r="DV57" s="671"/>
      <c r="DW57" s="672"/>
      <c r="DX57" s="672"/>
      <c r="DY57" s="672"/>
      <c r="DZ57" s="685"/>
      <c r="EA57" s="48"/>
    </row>
    <row r="58" spans="1:131" ht="26.25" customHeight="1" x14ac:dyDescent="0.2">
      <c r="A58" s="52">
        <v>31</v>
      </c>
      <c r="B58" s="671"/>
      <c r="C58" s="672"/>
      <c r="D58" s="672"/>
      <c r="E58" s="672"/>
      <c r="F58" s="672"/>
      <c r="G58" s="672"/>
      <c r="H58" s="672"/>
      <c r="I58" s="672"/>
      <c r="J58" s="672"/>
      <c r="K58" s="672"/>
      <c r="L58" s="672"/>
      <c r="M58" s="672"/>
      <c r="N58" s="672"/>
      <c r="O58" s="672"/>
      <c r="P58" s="673"/>
      <c r="Q58" s="720"/>
      <c r="R58" s="721"/>
      <c r="S58" s="721"/>
      <c r="T58" s="721"/>
      <c r="U58" s="721"/>
      <c r="V58" s="721"/>
      <c r="W58" s="721"/>
      <c r="X58" s="721"/>
      <c r="Y58" s="721"/>
      <c r="Z58" s="721"/>
      <c r="AA58" s="721"/>
      <c r="AB58" s="721"/>
      <c r="AC58" s="721"/>
      <c r="AD58" s="721"/>
      <c r="AE58" s="722"/>
      <c r="AF58" s="677"/>
      <c r="AG58" s="678"/>
      <c r="AH58" s="678"/>
      <c r="AI58" s="678"/>
      <c r="AJ58" s="679"/>
      <c r="AK58" s="723"/>
      <c r="AL58" s="721"/>
      <c r="AM58" s="721"/>
      <c r="AN58" s="721"/>
      <c r="AO58" s="721"/>
      <c r="AP58" s="721"/>
      <c r="AQ58" s="721"/>
      <c r="AR58" s="721"/>
      <c r="AS58" s="721"/>
      <c r="AT58" s="721"/>
      <c r="AU58" s="721"/>
      <c r="AV58" s="721"/>
      <c r="AW58" s="721"/>
      <c r="AX58" s="721"/>
      <c r="AY58" s="721"/>
      <c r="AZ58" s="724"/>
      <c r="BA58" s="724"/>
      <c r="BB58" s="724"/>
      <c r="BC58" s="724"/>
      <c r="BD58" s="724"/>
      <c r="BE58" s="681"/>
      <c r="BF58" s="681"/>
      <c r="BG58" s="681"/>
      <c r="BH58" s="681"/>
      <c r="BI58" s="682"/>
      <c r="BJ58" s="56"/>
      <c r="BK58" s="56"/>
      <c r="BL58" s="56"/>
      <c r="BM58" s="56"/>
      <c r="BN58" s="56"/>
      <c r="BO58" s="55"/>
      <c r="BP58" s="55"/>
      <c r="BQ58" s="52">
        <v>52</v>
      </c>
      <c r="BR58" s="72"/>
      <c r="BS58" s="671"/>
      <c r="BT58" s="672"/>
      <c r="BU58" s="672"/>
      <c r="BV58" s="672"/>
      <c r="BW58" s="672"/>
      <c r="BX58" s="672"/>
      <c r="BY58" s="672"/>
      <c r="BZ58" s="672"/>
      <c r="CA58" s="672"/>
      <c r="CB58" s="672"/>
      <c r="CC58" s="672"/>
      <c r="CD58" s="672"/>
      <c r="CE58" s="672"/>
      <c r="CF58" s="672"/>
      <c r="CG58" s="673"/>
      <c r="CH58" s="683"/>
      <c r="CI58" s="678"/>
      <c r="CJ58" s="678"/>
      <c r="CK58" s="678"/>
      <c r="CL58" s="684"/>
      <c r="CM58" s="683"/>
      <c r="CN58" s="678"/>
      <c r="CO58" s="678"/>
      <c r="CP58" s="678"/>
      <c r="CQ58" s="684"/>
      <c r="CR58" s="683"/>
      <c r="CS58" s="678"/>
      <c r="CT58" s="678"/>
      <c r="CU58" s="678"/>
      <c r="CV58" s="684"/>
      <c r="CW58" s="683"/>
      <c r="CX58" s="678"/>
      <c r="CY58" s="678"/>
      <c r="CZ58" s="678"/>
      <c r="DA58" s="684"/>
      <c r="DB58" s="683"/>
      <c r="DC58" s="678"/>
      <c r="DD58" s="678"/>
      <c r="DE58" s="678"/>
      <c r="DF58" s="684"/>
      <c r="DG58" s="683"/>
      <c r="DH58" s="678"/>
      <c r="DI58" s="678"/>
      <c r="DJ58" s="678"/>
      <c r="DK58" s="684"/>
      <c r="DL58" s="683"/>
      <c r="DM58" s="678"/>
      <c r="DN58" s="678"/>
      <c r="DO58" s="678"/>
      <c r="DP58" s="684"/>
      <c r="DQ58" s="683"/>
      <c r="DR58" s="678"/>
      <c r="DS58" s="678"/>
      <c r="DT58" s="678"/>
      <c r="DU58" s="684"/>
      <c r="DV58" s="671"/>
      <c r="DW58" s="672"/>
      <c r="DX58" s="672"/>
      <c r="DY58" s="672"/>
      <c r="DZ58" s="685"/>
      <c r="EA58" s="48"/>
    </row>
    <row r="59" spans="1:131" ht="26.25" customHeight="1" x14ac:dyDescent="0.2">
      <c r="A59" s="52">
        <v>32</v>
      </c>
      <c r="B59" s="671"/>
      <c r="C59" s="672"/>
      <c r="D59" s="672"/>
      <c r="E59" s="672"/>
      <c r="F59" s="672"/>
      <c r="G59" s="672"/>
      <c r="H59" s="672"/>
      <c r="I59" s="672"/>
      <c r="J59" s="672"/>
      <c r="K59" s="672"/>
      <c r="L59" s="672"/>
      <c r="M59" s="672"/>
      <c r="N59" s="672"/>
      <c r="O59" s="672"/>
      <c r="P59" s="673"/>
      <c r="Q59" s="720"/>
      <c r="R59" s="721"/>
      <c r="S59" s="721"/>
      <c r="T59" s="721"/>
      <c r="U59" s="721"/>
      <c r="V59" s="721"/>
      <c r="W59" s="721"/>
      <c r="X59" s="721"/>
      <c r="Y59" s="721"/>
      <c r="Z59" s="721"/>
      <c r="AA59" s="721"/>
      <c r="AB59" s="721"/>
      <c r="AC59" s="721"/>
      <c r="AD59" s="721"/>
      <c r="AE59" s="722"/>
      <c r="AF59" s="677"/>
      <c r="AG59" s="678"/>
      <c r="AH59" s="678"/>
      <c r="AI59" s="678"/>
      <c r="AJ59" s="679"/>
      <c r="AK59" s="723"/>
      <c r="AL59" s="721"/>
      <c r="AM59" s="721"/>
      <c r="AN59" s="721"/>
      <c r="AO59" s="721"/>
      <c r="AP59" s="721"/>
      <c r="AQ59" s="721"/>
      <c r="AR59" s="721"/>
      <c r="AS59" s="721"/>
      <c r="AT59" s="721"/>
      <c r="AU59" s="721"/>
      <c r="AV59" s="721"/>
      <c r="AW59" s="721"/>
      <c r="AX59" s="721"/>
      <c r="AY59" s="721"/>
      <c r="AZ59" s="724"/>
      <c r="BA59" s="724"/>
      <c r="BB59" s="724"/>
      <c r="BC59" s="724"/>
      <c r="BD59" s="724"/>
      <c r="BE59" s="681"/>
      <c r="BF59" s="681"/>
      <c r="BG59" s="681"/>
      <c r="BH59" s="681"/>
      <c r="BI59" s="682"/>
      <c r="BJ59" s="56"/>
      <c r="BK59" s="56"/>
      <c r="BL59" s="56"/>
      <c r="BM59" s="56"/>
      <c r="BN59" s="56"/>
      <c r="BO59" s="55"/>
      <c r="BP59" s="55"/>
      <c r="BQ59" s="52">
        <v>53</v>
      </c>
      <c r="BR59" s="72"/>
      <c r="BS59" s="671"/>
      <c r="BT59" s="672"/>
      <c r="BU59" s="672"/>
      <c r="BV59" s="672"/>
      <c r="BW59" s="672"/>
      <c r="BX59" s="672"/>
      <c r="BY59" s="672"/>
      <c r="BZ59" s="672"/>
      <c r="CA59" s="672"/>
      <c r="CB59" s="672"/>
      <c r="CC59" s="672"/>
      <c r="CD59" s="672"/>
      <c r="CE59" s="672"/>
      <c r="CF59" s="672"/>
      <c r="CG59" s="673"/>
      <c r="CH59" s="683"/>
      <c r="CI59" s="678"/>
      <c r="CJ59" s="678"/>
      <c r="CK59" s="678"/>
      <c r="CL59" s="684"/>
      <c r="CM59" s="683"/>
      <c r="CN59" s="678"/>
      <c r="CO59" s="678"/>
      <c r="CP59" s="678"/>
      <c r="CQ59" s="684"/>
      <c r="CR59" s="683"/>
      <c r="CS59" s="678"/>
      <c r="CT59" s="678"/>
      <c r="CU59" s="678"/>
      <c r="CV59" s="684"/>
      <c r="CW59" s="683"/>
      <c r="CX59" s="678"/>
      <c r="CY59" s="678"/>
      <c r="CZ59" s="678"/>
      <c r="DA59" s="684"/>
      <c r="DB59" s="683"/>
      <c r="DC59" s="678"/>
      <c r="DD59" s="678"/>
      <c r="DE59" s="678"/>
      <c r="DF59" s="684"/>
      <c r="DG59" s="683"/>
      <c r="DH59" s="678"/>
      <c r="DI59" s="678"/>
      <c r="DJ59" s="678"/>
      <c r="DK59" s="684"/>
      <c r="DL59" s="683"/>
      <c r="DM59" s="678"/>
      <c r="DN59" s="678"/>
      <c r="DO59" s="678"/>
      <c r="DP59" s="684"/>
      <c r="DQ59" s="683"/>
      <c r="DR59" s="678"/>
      <c r="DS59" s="678"/>
      <c r="DT59" s="678"/>
      <c r="DU59" s="684"/>
      <c r="DV59" s="671"/>
      <c r="DW59" s="672"/>
      <c r="DX59" s="672"/>
      <c r="DY59" s="672"/>
      <c r="DZ59" s="685"/>
      <c r="EA59" s="48"/>
    </row>
    <row r="60" spans="1:131" ht="26.25" customHeight="1" x14ac:dyDescent="0.2">
      <c r="A60" s="52">
        <v>33</v>
      </c>
      <c r="B60" s="671"/>
      <c r="C60" s="672"/>
      <c r="D60" s="672"/>
      <c r="E60" s="672"/>
      <c r="F60" s="672"/>
      <c r="G60" s="672"/>
      <c r="H60" s="672"/>
      <c r="I60" s="672"/>
      <c r="J60" s="672"/>
      <c r="K60" s="672"/>
      <c r="L60" s="672"/>
      <c r="M60" s="672"/>
      <c r="N60" s="672"/>
      <c r="O60" s="672"/>
      <c r="P60" s="673"/>
      <c r="Q60" s="720"/>
      <c r="R60" s="721"/>
      <c r="S60" s="721"/>
      <c r="T60" s="721"/>
      <c r="U60" s="721"/>
      <c r="V60" s="721"/>
      <c r="W60" s="721"/>
      <c r="X60" s="721"/>
      <c r="Y60" s="721"/>
      <c r="Z60" s="721"/>
      <c r="AA60" s="721"/>
      <c r="AB60" s="721"/>
      <c r="AC60" s="721"/>
      <c r="AD60" s="721"/>
      <c r="AE60" s="722"/>
      <c r="AF60" s="677"/>
      <c r="AG60" s="678"/>
      <c r="AH60" s="678"/>
      <c r="AI60" s="678"/>
      <c r="AJ60" s="679"/>
      <c r="AK60" s="723"/>
      <c r="AL60" s="721"/>
      <c r="AM60" s="721"/>
      <c r="AN60" s="721"/>
      <c r="AO60" s="721"/>
      <c r="AP60" s="721"/>
      <c r="AQ60" s="721"/>
      <c r="AR60" s="721"/>
      <c r="AS60" s="721"/>
      <c r="AT60" s="721"/>
      <c r="AU60" s="721"/>
      <c r="AV60" s="721"/>
      <c r="AW60" s="721"/>
      <c r="AX60" s="721"/>
      <c r="AY60" s="721"/>
      <c r="AZ60" s="724"/>
      <c r="BA60" s="724"/>
      <c r="BB60" s="724"/>
      <c r="BC60" s="724"/>
      <c r="BD60" s="724"/>
      <c r="BE60" s="681"/>
      <c r="BF60" s="681"/>
      <c r="BG60" s="681"/>
      <c r="BH60" s="681"/>
      <c r="BI60" s="682"/>
      <c r="BJ60" s="56"/>
      <c r="BK60" s="56"/>
      <c r="BL60" s="56"/>
      <c r="BM60" s="56"/>
      <c r="BN60" s="56"/>
      <c r="BO60" s="55"/>
      <c r="BP60" s="55"/>
      <c r="BQ60" s="52">
        <v>54</v>
      </c>
      <c r="BR60" s="72"/>
      <c r="BS60" s="671"/>
      <c r="BT60" s="672"/>
      <c r="BU60" s="672"/>
      <c r="BV60" s="672"/>
      <c r="BW60" s="672"/>
      <c r="BX60" s="672"/>
      <c r="BY60" s="672"/>
      <c r="BZ60" s="672"/>
      <c r="CA60" s="672"/>
      <c r="CB60" s="672"/>
      <c r="CC60" s="672"/>
      <c r="CD60" s="672"/>
      <c r="CE60" s="672"/>
      <c r="CF60" s="672"/>
      <c r="CG60" s="673"/>
      <c r="CH60" s="683"/>
      <c r="CI60" s="678"/>
      <c r="CJ60" s="678"/>
      <c r="CK60" s="678"/>
      <c r="CL60" s="684"/>
      <c r="CM60" s="683"/>
      <c r="CN60" s="678"/>
      <c r="CO60" s="678"/>
      <c r="CP60" s="678"/>
      <c r="CQ60" s="684"/>
      <c r="CR60" s="683"/>
      <c r="CS60" s="678"/>
      <c r="CT60" s="678"/>
      <c r="CU60" s="678"/>
      <c r="CV60" s="684"/>
      <c r="CW60" s="683"/>
      <c r="CX60" s="678"/>
      <c r="CY60" s="678"/>
      <c r="CZ60" s="678"/>
      <c r="DA60" s="684"/>
      <c r="DB60" s="683"/>
      <c r="DC60" s="678"/>
      <c r="DD60" s="678"/>
      <c r="DE60" s="678"/>
      <c r="DF60" s="684"/>
      <c r="DG60" s="683"/>
      <c r="DH60" s="678"/>
      <c r="DI60" s="678"/>
      <c r="DJ60" s="678"/>
      <c r="DK60" s="684"/>
      <c r="DL60" s="683"/>
      <c r="DM60" s="678"/>
      <c r="DN60" s="678"/>
      <c r="DO60" s="678"/>
      <c r="DP60" s="684"/>
      <c r="DQ60" s="683"/>
      <c r="DR60" s="678"/>
      <c r="DS60" s="678"/>
      <c r="DT60" s="678"/>
      <c r="DU60" s="684"/>
      <c r="DV60" s="671"/>
      <c r="DW60" s="672"/>
      <c r="DX60" s="672"/>
      <c r="DY60" s="672"/>
      <c r="DZ60" s="685"/>
      <c r="EA60" s="48"/>
    </row>
    <row r="61" spans="1:131" ht="26.25" customHeight="1" x14ac:dyDescent="0.2">
      <c r="A61" s="52">
        <v>34</v>
      </c>
      <c r="B61" s="671"/>
      <c r="C61" s="672"/>
      <c r="D61" s="672"/>
      <c r="E61" s="672"/>
      <c r="F61" s="672"/>
      <c r="G61" s="672"/>
      <c r="H61" s="672"/>
      <c r="I61" s="672"/>
      <c r="J61" s="672"/>
      <c r="K61" s="672"/>
      <c r="L61" s="672"/>
      <c r="M61" s="672"/>
      <c r="N61" s="672"/>
      <c r="O61" s="672"/>
      <c r="P61" s="673"/>
      <c r="Q61" s="720"/>
      <c r="R61" s="721"/>
      <c r="S61" s="721"/>
      <c r="T61" s="721"/>
      <c r="U61" s="721"/>
      <c r="V61" s="721"/>
      <c r="W61" s="721"/>
      <c r="X61" s="721"/>
      <c r="Y61" s="721"/>
      <c r="Z61" s="721"/>
      <c r="AA61" s="721"/>
      <c r="AB61" s="721"/>
      <c r="AC61" s="721"/>
      <c r="AD61" s="721"/>
      <c r="AE61" s="722"/>
      <c r="AF61" s="677"/>
      <c r="AG61" s="678"/>
      <c r="AH61" s="678"/>
      <c r="AI61" s="678"/>
      <c r="AJ61" s="679"/>
      <c r="AK61" s="723"/>
      <c r="AL61" s="721"/>
      <c r="AM61" s="721"/>
      <c r="AN61" s="721"/>
      <c r="AO61" s="721"/>
      <c r="AP61" s="721"/>
      <c r="AQ61" s="721"/>
      <c r="AR61" s="721"/>
      <c r="AS61" s="721"/>
      <c r="AT61" s="721"/>
      <c r="AU61" s="721"/>
      <c r="AV61" s="721"/>
      <c r="AW61" s="721"/>
      <c r="AX61" s="721"/>
      <c r="AY61" s="721"/>
      <c r="AZ61" s="724"/>
      <c r="BA61" s="724"/>
      <c r="BB61" s="724"/>
      <c r="BC61" s="724"/>
      <c r="BD61" s="724"/>
      <c r="BE61" s="681"/>
      <c r="BF61" s="681"/>
      <c r="BG61" s="681"/>
      <c r="BH61" s="681"/>
      <c r="BI61" s="682"/>
      <c r="BJ61" s="56"/>
      <c r="BK61" s="56"/>
      <c r="BL61" s="56"/>
      <c r="BM61" s="56"/>
      <c r="BN61" s="56"/>
      <c r="BO61" s="55"/>
      <c r="BP61" s="55"/>
      <c r="BQ61" s="52">
        <v>55</v>
      </c>
      <c r="BR61" s="72"/>
      <c r="BS61" s="671"/>
      <c r="BT61" s="672"/>
      <c r="BU61" s="672"/>
      <c r="BV61" s="672"/>
      <c r="BW61" s="672"/>
      <c r="BX61" s="672"/>
      <c r="BY61" s="672"/>
      <c r="BZ61" s="672"/>
      <c r="CA61" s="672"/>
      <c r="CB61" s="672"/>
      <c r="CC61" s="672"/>
      <c r="CD61" s="672"/>
      <c r="CE61" s="672"/>
      <c r="CF61" s="672"/>
      <c r="CG61" s="673"/>
      <c r="CH61" s="683"/>
      <c r="CI61" s="678"/>
      <c r="CJ61" s="678"/>
      <c r="CK61" s="678"/>
      <c r="CL61" s="684"/>
      <c r="CM61" s="683"/>
      <c r="CN61" s="678"/>
      <c r="CO61" s="678"/>
      <c r="CP61" s="678"/>
      <c r="CQ61" s="684"/>
      <c r="CR61" s="683"/>
      <c r="CS61" s="678"/>
      <c r="CT61" s="678"/>
      <c r="CU61" s="678"/>
      <c r="CV61" s="684"/>
      <c r="CW61" s="683"/>
      <c r="CX61" s="678"/>
      <c r="CY61" s="678"/>
      <c r="CZ61" s="678"/>
      <c r="DA61" s="684"/>
      <c r="DB61" s="683"/>
      <c r="DC61" s="678"/>
      <c r="DD61" s="678"/>
      <c r="DE61" s="678"/>
      <c r="DF61" s="684"/>
      <c r="DG61" s="683"/>
      <c r="DH61" s="678"/>
      <c r="DI61" s="678"/>
      <c r="DJ61" s="678"/>
      <c r="DK61" s="684"/>
      <c r="DL61" s="683"/>
      <c r="DM61" s="678"/>
      <c r="DN61" s="678"/>
      <c r="DO61" s="678"/>
      <c r="DP61" s="684"/>
      <c r="DQ61" s="683"/>
      <c r="DR61" s="678"/>
      <c r="DS61" s="678"/>
      <c r="DT61" s="678"/>
      <c r="DU61" s="684"/>
      <c r="DV61" s="671"/>
      <c r="DW61" s="672"/>
      <c r="DX61" s="672"/>
      <c r="DY61" s="672"/>
      <c r="DZ61" s="685"/>
      <c r="EA61" s="48"/>
    </row>
    <row r="62" spans="1:131" ht="26.25" customHeight="1" x14ac:dyDescent="0.2">
      <c r="A62" s="52">
        <v>35</v>
      </c>
      <c r="B62" s="671"/>
      <c r="C62" s="672"/>
      <c r="D62" s="672"/>
      <c r="E62" s="672"/>
      <c r="F62" s="672"/>
      <c r="G62" s="672"/>
      <c r="H62" s="672"/>
      <c r="I62" s="672"/>
      <c r="J62" s="672"/>
      <c r="K62" s="672"/>
      <c r="L62" s="672"/>
      <c r="M62" s="672"/>
      <c r="N62" s="672"/>
      <c r="O62" s="672"/>
      <c r="P62" s="673"/>
      <c r="Q62" s="720"/>
      <c r="R62" s="721"/>
      <c r="S62" s="721"/>
      <c r="T62" s="721"/>
      <c r="U62" s="721"/>
      <c r="V62" s="721"/>
      <c r="W62" s="721"/>
      <c r="X62" s="721"/>
      <c r="Y62" s="721"/>
      <c r="Z62" s="721"/>
      <c r="AA62" s="721"/>
      <c r="AB62" s="721"/>
      <c r="AC62" s="721"/>
      <c r="AD62" s="721"/>
      <c r="AE62" s="722"/>
      <c r="AF62" s="677"/>
      <c r="AG62" s="678"/>
      <c r="AH62" s="678"/>
      <c r="AI62" s="678"/>
      <c r="AJ62" s="679"/>
      <c r="AK62" s="723"/>
      <c r="AL62" s="721"/>
      <c r="AM62" s="721"/>
      <c r="AN62" s="721"/>
      <c r="AO62" s="721"/>
      <c r="AP62" s="721"/>
      <c r="AQ62" s="721"/>
      <c r="AR62" s="721"/>
      <c r="AS62" s="721"/>
      <c r="AT62" s="721"/>
      <c r="AU62" s="721"/>
      <c r="AV62" s="721"/>
      <c r="AW62" s="721"/>
      <c r="AX62" s="721"/>
      <c r="AY62" s="721"/>
      <c r="AZ62" s="724"/>
      <c r="BA62" s="724"/>
      <c r="BB62" s="724"/>
      <c r="BC62" s="724"/>
      <c r="BD62" s="724"/>
      <c r="BE62" s="681"/>
      <c r="BF62" s="681"/>
      <c r="BG62" s="681"/>
      <c r="BH62" s="681"/>
      <c r="BI62" s="682"/>
      <c r="BJ62" s="725" t="s">
        <v>466</v>
      </c>
      <c r="BK62" s="692"/>
      <c r="BL62" s="692"/>
      <c r="BM62" s="692"/>
      <c r="BN62" s="693"/>
      <c r="BO62" s="55"/>
      <c r="BP62" s="55"/>
      <c r="BQ62" s="52">
        <v>56</v>
      </c>
      <c r="BR62" s="72"/>
      <c r="BS62" s="671"/>
      <c r="BT62" s="672"/>
      <c r="BU62" s="672"/>
      <c r="BV62" s="672"/>
      <c r="BW62" s="672"/>
      <c r="BX62" s="672"/>
      <c r="BY62" s="672"/>
      <c r="BZ62" s="672"/>
      <c r="CA62" s="672"/>
      <c r="CB62" s="672"/>
      <c r="CC62" s="672"/>
      <c r="CD62" s="672"/>
      <c r="CE62" s="672"/>
      <c r="CF62" s="672"/>
      <c r="CG62" s="673"/>
      <c r="CH62" s="683"/>
      <c r="CI62" s="678"/>
      <c r="CJ62" s="678"/>
      <c r="CK62" s="678"/>
      <c r="CL62" s="684"/>
      <c r="CM62" s="683"/>
      <c r="CN62" s="678"/>
      <c r="CO62" s="678"/>
      <c r="CP62" s="678"/>
      <c r="CQ62" s="684"/>
      <c r="CR62" s="683"/>
      <c r="CS62" s="678"/>
      <c r="CT62" s="678"/>
      <c r="CU62" s="678"/>
      <c r="CV62" s="684"/>
      <c r="CW62" s="683"/>
      <c r="CX62" s="678"/>
      <c r="CY62" s="678"/>
      <c r="CZ62" s="678"/>
      <c r="DA62" s="684"/>
      <c r="DB62" s="683"/>
      <c r="DC62" s="678"/>
      <c r="DD62" s="678"/>
      <c r="DE62" s="678"/>
      <c r="DF62" s="684"/>
      <c r="DG62" s="683"/>
      <c r="DH62" s="678"/>
      <c r="DI62" s="678"/>
      <c r="DJ62" s="678"/>
      <c r="DK62" s="684"/>
      <c r="DL62" s="683"/>
      <c r="DM62" s="678"/>
      <c r="DN62" s="678"/>
      <c r="DO62" s="678"/>
      <c r="DP62" s="684"/>
      <c r="DQ62" s="683"/>
      <c r="DR62" s="678"/>
      <c r="DS62" s="678"/>
      <c r="DT62" s="678"/>
      <c r="DU62" s="684"/>
      <c r="DV62" s="671"/>
      <c r="DW62" s="672"/>
      <c r="DX62" s="672"/>
      <c r="DY62" s="672"/>
      <c r="DZ62" s="685"/>
      <c r="EA62" s="48"/>
    </row>
    <row r="63" spans="1:131" ht="26.25" customHeight="1" x14ac:dyDescent="0.2">
      <c r="A63" s="53" t="s">
        <v>252</v>
      </c>
      <c r="B63" s="694" t="s">
        <v>382</v>
      </c>
      <c r="C63" s="695"/>
      <c r="D63" s="695"/>
      <c r="E63" s="695"/>
      <c r="F63" s="695"/>
      <c r="G63" s="695"/>
      <c r="H63" s="695"/>
      <c r="I63" s="695"/>
      <c r="J63" s="695"/>
      <c r="K63" s="695"/>
      <c r="L63" s="695"/>
      <c r="M63" s="695"/>
      <c r="N63" s="695"/>
      <c r="O63" s="695"/>
      <c r="P63" s="696"/>
      <c r="Q63" s="726"/>
      <c r="R63" s="703"/>
      <c r="S63" s="703"/>
      <c r="T63" s="703"/>
      <c r="U63" s="703"/>
      <c r="V63" s="703"/>
      <c r="W63" s="703"/>
      <c r="X63" s="703"/>
      <c r="Y63" s="703"/>
      <c r="Z63" s="703"/>
      <c r="AA63" s="703"/>
      <c r="AB63" s="703"/>
      <c r="AC63" s="703"/>
      <c r="AD63" s="703"/>
      <c r="AE63" s="727"/>
      <c r="AF63" s="700">
        <v>407</v>
      </c>
      <c r="AG63" s="698"/>
      <c r="AH63" s="698"/>
      <c r="AI63" s="698"/>
      <c r="AJ63" s="701"/>
      <c r="AK63" s="702"/>
      <c r="AL63" s="703"/>
      <c r="AM63" s="703"/>
      <c r="AN63" s="703"/>
      <c r="AO63" s="703"/>
      <c r="AP63" s="698">
        <v>14333</v>
      </c>
      <c r="AQ63" s="698"/>
      <c r="AR63" s="698"/>
      <c r="AS63" s="698"/>
      <c r="AT63" s="698"/>
      <c r="AU63" s="698">
        <v>5762</v>
      </c>
      <c r="AV63" s="698"/>
      <c r="AW63" s="698"/>
      <c r="AX63" s="698"/>
      <c r="AY63" s="698"/>
      <c r="AZ63" s="728"/>
      <c r="BA63" s="728"/>
      <c r="BB63" s="728"/>
      <c r="BC63" s="728"/>
      <c r="BD63" s="728"/>
      <c r="BE63" s="704"/>
      <c r="BF63" s="704"/>
      <c r="BG63" s="704"/>
      <c r="BH63" s="704"/>
      <c r="BI63" s="705"/>
      <c r="BJ63" s="706" t="s">
        <v>199</v>
      </c>
      <c r="BK63" s="707"/>
      <c r="BL63" s="707"/>
      <c r="BM63" s="707"/>
      <c r="BN63" s="708"/>
      <c r="BO63" s="55"/>
      <c r="BP63" s="55"/>
      <c r="BQ63" s="52">
        <v>57</v>
      </c>
      <c r="BR63" s="72"/>
      <c r="BS63" s="671"/>
      <c r="BT63" s="672"/>
      <c r="BU63" s="672"/>
      <c r="BV63" s="672"/>
      <c r="BW63" s="672"/>
      <c r="BX63" s="672"/>
      <c r="BY63" s="672"/>
      <c r="BZ63" s="672"/>
      <c r="CA63" s="672"/>
      <c r="CB63" s="672"/>
      <c r="CC63" s="672"/>
      <c r="CD63" s="672"/>
      <c r="CE63" s="672"/>
      <c r="CF63" s="672"/>
      <c r="CG63" s="673"/>
      <c r="CH63" s="683"/>
      <c r="CI63" s="678"/>
      <c r="CJ63" s="678"/>
      <c r="CK63" s="678"/>
      <c r="CL63" s="684"/>
      <c r="CM63" s="683"/>
      <c r="CN63" s="678"/>
      <c r="CO63" s="678"/>
      <c r="CP63" s="678"/>
      <c r="CQ63" s="684"/>
      <c r="CR63" s="683"/>
      <c r="CS63" s="678"/>
      <c r="CT63" s="678"/>
      <c r="CU63" s="678"/>
      <c r="CV63" s="684"/>
      <c r="CW63" s="683"/>
      <c r="CX63" s="678"/>
      <c r="CY63" s="678"/>
      <c r="CZ63" s="678"/>
      <c r="DA63" s="684"/>
      <c r="DB63" s="683"/>
      <c r="DC63" s="678"/>
      <c r="DD63" s="678"/>
      <c r="DE63" s="678"/>
      <c r="DF63" s="684"/>
      <c r="DG63" s="683"/>
      <c r="DH63" s="678"/>
      <c r="DI63" s="678"/>
      <c r="DJ63" s="678"/>
      <c r="DK63" s="684"/>
      <c r="DL63" s="683"/>
      <c r="DM63" s="678"/>
      <c r="DN63" s="678"/>
      <c r="DO63" s="678"/>
      <c r="DP63" s="684"/>
      <c r="DQ63" s="683"/>
      <c r="DR63" s="678"/>
      <c r="DS63" s="678"/>
      <c r="DT63" s="678"/>
      <c r="DU63" s="684"/>
      <c r="DV63" s="671"/>
      <c r="DW63" s="672"/>
      <c r="DX63" s="672"/>
      <c r="DY63" s="672"/>
      <c r="DZ63" s="685"/>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71"/>
      <c r="BT64" s="672"/>
      <c r="BU64" s="672"/>
      <c r="BV64" s="672"/>
      <c r="BW64" s="672"/>
      <c r="BX64" s="672"/>
      <c r="BY64" s="672"/>
      <c r="BZ64" s="672"/>
      <c r="CA64" s="672"/>
      <c r="CB64" s="672"/>
      <c r="CC64" s="672"/>
      <c r="CD64" s="672"/>
      <c r="CE64" s="672"/>
      <c r="CF64" s="672"/>
      <c r="CG64" s="673"/>
      <c r="CH64" s="683"/>
      <c r="CI64" s="678"/>
      <c r="CJ64" s="678"/>
      <c r="CK64" s="678"/>
      <c r="CL64" s="684"/>
      <c r="CM64" s="683"/>
      <c r="CN64" s="678"/>
      <c r="CO64" s="678"/>
      <c r="CP64" s="678"/>
      <c r="CQ64" s="684"/>
      <c r="CR64" s="683"/>
      <c r="CS64" s="678"/>
      <c r="CT64" s="678"/>
      <c r="CU64" s="678"/>
      <c r="CV64" s="684"/>
      <c r="CW64" s="683"/>
      <c r="CX64" s="678"/>
      <c r="CY64" s="678"/>
      <c r="CZ64" s="678"/>
      <c r="DA64" s="684"/>
      <c r="DB64" s="683"/>
      <c r="DC64" s="678"/>
      <c r="DD64" s="678"/>
      <c r="DE64" s="678"/>
      <c r="DF64" s="684"/>
      <c r="DG64" s="683"/>
      <c r="DH64" s="678"/>
      <c r="DI64" s="678"/>
      <c r="DJ64" s="678"/>
      <c r="DK64" s="684"/>
      <c r="DL64" s="683"/>
      <c r="DM64" s="678"/>
      <c r="DN64" s="678"/>
      <c r="DO64" s="678"/>
      <c r="DP64" s="684"/>
      <c r="DQ64" s="683"/>
      <c r="DR64" s="678"/>
      <c r="DS64" s="678"/>
      <c r="DT64" s="678"/>
      <c r="DU64" s="684"/>
      <c r="DV64" s="671"/>
      <c r="DW64" s="672"/>
      <c r="DX64" s="672"/>
      <c r="DY64" s="672"/>
      <c r="DZ64" s="685"/>
      <c r="EA64" s="48"/>
    </row>
    <row r="65" spans="1:131" ht="26.25" customHeight="1" x14ac:dyDescent="0.2">
      <c r="A65" s="56" t="s">
        <v>269</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71"/>
      <c r="BT65" s="672"/>
      <c r="BU65" s="672"/>
      <c r="BV65" s="672"/>
      <c r="BW65" s="672"/>
      <c r="BX65" s="672"/>
      <c r="BY65" s="672"/>
      <c r="BZ65" s="672"/>
      <c r="CA65" s="672"/>
      <c r="CB65" s="672"/>
      <c r="CC65" s="672"/>
      <c r="CD65" s="672"/>
      <c r="CE65" s="672"/>
      <c r="CF65" s="672"/>
      <c r="CG65" s="673"/>
      <c r="CH65" s="683"/>
      <c r="CI65" s="678"/>
      <c r="CJ65" s="678"/>
      <c r="CK65" s="678"/>
      <c r="CL65" s="684"/>
      <c r="CM65" s="683"/>
      <c r="CN65" s="678"/>
      <c r="CO65" s="678"/>
      <c r="CP65" s="678"/>
      <c r="CQ65" s="684"/>
      <c r="CR65" s="683"/>
      <c r="CS65" s="678"/>
      <c r="CT65" s="678"/>
      <c r="CU65" s="678"/>
      <c r="CV65" s="684"/>
      <c r="CW65" s="683"/>
      <c r="CX65" s="678"/>
      <c r="CY65" s="678"/>
      <c r="CZ65" s="678"/>
      <c r="DA65" s="684"/>
      <c r="DB65" s="683"/>
      <c r="DC65" s="678"/>
      <c r="DD65" s="678"/>
      <c r="DE65" s="678"/>
      <c r="DF65" s="684"/>
      <c r="DG65" s="683"/>
      <c r="DH65" s="678"/>
      <c r="DI65" s="678"/>
      <c r="DJ65" s="678"/>
      <c r="DK65" s="684"/>
      <c r="DL65" s="683"/>
      <c r="DM65" s="678"/>
      <c r="DN65" s="678"/>
      <c r="DO65" s="678"/>
      <c r="DP65" s="684"/>
      <c r="DQ65" s="683"/>
      <c r="DR65" s="678"/>
      <c r="DS65" s="678"/>
      <c r="DT65" s="678"/>
      <c r="DU65" s="684"/>
      <c r="DV65" s="671"/>
      <c r="DW65" s="672"/>
      <c r="DX65" s="672"/>
      <c r="DY65" s="672"/>
      <c r="DZ65" s="685"/>
      <c r="EA65" s="48"/>
    </row>
    <row r="66" spans="1:131" ht="26.25" customHeight="1" x14ac:dyDescent="0.2">
      <c r="A66" s="908" t="s">
        <v>420</v>
      </c>
      <c r="B66" s="909"/>
      <c r="C66" s="909"/>
      <c r="D66" s="909"/>
      <c r="E66" s="909"/>
      <c r="F66" s="909"/>
      <c r="G66" s="909"/>
      <c r="H66" s="909"/>
      <c r="I66" s="909"/>
      <c r="J66" s="909"/>
      <c r="K66" s="909"/>
      <c r="L66" s="909"/>
      <c r="M66" s="909"/>
      <c r="N66" s="909"/>
      <c r="O66" s="909"/>
      <c r="P66" s="910"/>
      <c r="Q66" s="914" t="s">
        <v>459</v>
      </c>
      <c r="R66" s="915"/>
      <c r="S66" s="915"/>
      <c r="T66" s="915"/>
      <c r="U66" s="916"/>
      <c r="V66" s="914" t="s">
        <v>460</v>
      </c>
      <c r="W66" s="915"/>
      <c r="X66" s="915"/>
      <c r="Y66" s="915"/>
      <c r="Z66" s="916"/>
      <c r="AA66" s="914" t="s">
        <v>461</v>
      </c>
      <c r="AB66" s="915"/>
      <c r="AC66" s="915"/>
      <c r="AD66" s="915"/>
      <c r="AE66" s="916"/>
      <c r="AF66" s="936" t="s">
        <v>248</v>
      </c>
      <c r="AG66" s="931"/>
      <c r="AH66" s="931"/>
      <c r="AI66" s="931"/>
      <c r="AJ66" s="937"/>
      <c r="AK66" s="914" t="s">
        <v>395</v>
      </c>
      <c r="AL66" s="909"/>
      <c r="AM66" s="909"/>
      <c r="AN66" s="909"/>
      <c r="AO66" s="910"/>
      <c r="AP66" s="914" t="s">
        <v>364</v>
      </c>
      <c r="AQ66" s="915"/>
      <c r="AR66" s="915"/>
      <c r="AS66" s="915"/>
      <c r="AT66" s="916"/>
      <c r="AU66" s="914" t="s">
        <v>467</v>
      </c>
      <c r="AV66" s="915"/>
      <c r="AW66" s="915"/>
      <c r="AX66" s="915"/>
      <c r="AY66" s="916"/>
      <c r="AZ66" s="914" t="s">
        <v>450</v>
      </c>
      <c r="BA66" s="915"/>
      <c r="BB66" s="915"/>
      <c r="BC66" s="915"/>
      <c r="BD66" s="921"/>
      <c r="BE66" s="55"/>
      <c r="BF66" s="55"/>
      <c r="BG66" s="55"/>
      <c r="BH66" s="55"/>
      <c r="BI66" s="55"/>
      <c r="BJ66" s="55"/>
      <c r="BK66" s="55"/>
      <c r="BL66" s="55"/>
      <c r="BM66" s="55"/>
      <c r="BN66" s="55"/>
      <c r="BO66" s="55"/>
      <c r="BP66" s="55"/>
      <c r="BQ66" s="52">
        <v>60</v>
      </c>
      <c r="BR66" s="73"/>
      <c r="BS66" s="729"/>
      <c r="BT66" s="730"/>
      <c r="BU66" s="730"/>
      <c r="BV66" s="730"/>
      <c r="BW66" s="730"/>
      <c r="BX66" s="730"/>
      <c r="BY66" s="730"/>
      <c r="BZ66" s="730"/>
      <c r="CA66" s="730"/>
      <c r="CB66" s="730"/>
      <c r="CC66" s="730"/>
      <c r="CD66" s="730"/>
      <c r="CE66" s="730"/>
      <c r="CF66" s="730"/>
      <c r="CG66" s="731"/>
      <c r="CH66" s="732"/>
      <c r="CI66" s="733"/>
      <c r="CJ66" s="733"/>
      <c r="CK66" s="733"/>
      <c r="CL66" s="734"/>
      <c r="CM66" s="732"/>
      <c r="CN66" s="733"/>
      <c r="CO66" s="733"/>
      <c r="CP66" s="733"/>
      <c r="CQ66" s="734"/>
      <c r="CR66" s="732"/>
      <c r="CS66" s="733"/>
      <c r="CT66" s="733"/>
      <c r="CU66" s="733"/>
      <c r="CV66" s="734"/>
      <c r="CW66" s="732"/>
      <c r="CX66" s="733"/>
      <c r="CY66" s="733"/>
      <c r="CZ66" s="733"/>
      <c r="DA66" s="734"/>
      <c r="DB66" s="732"/>
      <c r="DC66" s="733"/>
      <c r="DD66" s="733"/>
      <c r="DE66" s="733"/>
      <c r="DF66" s="734"/>
      <c r="DG66" s="732"/>
      <c r="DH66" s="733"/>
      <c r="DI66" s="733"/>
      <c r="DJ66" s="733"/>
      <c r="DK66" s="734"/>
      <c r="DL66" s="732"/>
      <c r="DM66" s="733"/>
      <c r="DN66" s="733"/>
      <c r="DO66" s="733"/>
      <c r="DP66" s="734"/>
      <c r="DQ66" s="732"/>
      <c r="DR66" s="733"/>
      <c r="DS66" s="733"/>
      <c r="DT66" s="733"/>
      <c r="DU66" s="734"/>
      <c r="DV66" s="729"/>
      <c r="DW66" s="730"/>
      <c r="DX66" s="730"/>
      <c r="DY66" s="730"/>
      <c r="DZ66" s="735"/>
      <c r="EA66" s="48"/>
    </row>
    <row r="67" spans="1:131" ht="26.25" customHeight="1" x14ac:dyDescent="0.2">
      <c r="A67" s="911"/>
      <c r="B67" s="912"/>
      <c r="C67" s="912"/>
      <c r="D67" s="912"/>
      <c r="E67" s="912"/>
      <c r="F67" s="912"/>
      <c r="G67" s="912"/>
      <c r="H67" s="912"/>
      <c r="I67" s="912"/>
      <c r="J67" s="912"/>
      <c r="K67" s="912"/>
      <c r="L67" s="912"/>
      <c r="M67" s="912"/>
      <c r="N67" s="912"/>
      <c r="O67" s="912"/>
      <c r="P67" s="913"/>
      <c r="Q67" s="917"/>
      <c r="R67" s="918"/>
      <c r="S67" s="918"/>
      <c r="T67" s="918"/>
      <c r="U67" s="919"/>
      <c r="V67" s="917"/>
      <c r="W67" s="918"/>
      <c r="X67" s="918"/>
      <c r="Y67" s="918"/>
      <c r="Z67" s="919"/>
      <c r="AA67" s="917"/>
      <c r="AB67" s="918"/>
      <c r="AC67" s="918"/>
      <c r="AD67" s="918"/>
      <c r="AE67" s="919"/>
      <c r="AF67" s="938"/>
      <c r="AG67" s="934"/>
      <c r="AH67" s="934"/>
      <c r="AI67" s="934"/>
      <c r="AJ67" s="939"/>
      <c r="AK67" s="940"/>
      <c r="AL67" s="912"/>
      <c r="AM67" s="912"/>
      <c r="AN67" s="912"/>
      <c r="AO67" s="913"/>
      <c r="AP67" s="917"/>
      <c r="AQ67" s="918"/>
      <c r="AR67" s="918"/>
      <c r="AS67" s="918"/>
      <c r="AT67" s="919"/>
      <c r="AU67" s="917"/>
      <c r="AV67" s="918"/>
      <c r="AW67" s="918"/>
      <c r="AX67" s="918"/>
      <c r="AY67" s="919"/>
      <c r="AZ67" s="917"/>
      <c r="BA67" s="918"/>
      <c r="BB67" s="918"/>
      <c r="BC67" s="918"/>
      <c r="BD67" s="923"/>
      <c r="BE67" s="55"/>
      <c r="BF67" s="55"/>
      <c r="BG67" s="55"/>
      <c r="BH67" s="55"/>
      <c r="BI67" s="55"/>
      <c r="BJ67" s="55"/>
      <c r="BK67" s="55"/>
      <c r="BL67" s="55"/>
      <c r="BM67" s="55"/>
      <c r="BN67" s="55"/>
      <c r="BO67" s="55"/>
      <c r="BP67" s="55"/>
      <c r="BQ67" s="52">
        <v>61</v>
      </c>
      <c r="BR67" s="73"/>
      <c r="BS67" s="729"/>
      <c r="BT67" s="730"/>
      <c r="BU67" s="730"/>
      <c r="BV67" s="730"/>
      <c r="BW67" s="730"/>
      <c r="BX67" s="730"/>
      <c r="BY67" s="730"/>
      <c r="BZ67" s="730"/>
      <c r="CA67" s="730"/>
      <c r="CB67" s="730"/>
      <c r="CC67" s="730"/>
      <c r="CD67" s="730"/>
      <c r="CE67" s="730"/>
      <c r="CF67" s="730"/>
      <c r="CG67" s="731"/>
      <c r="CH67" s="732"/>
      <c r="CI67" s="733"/>
      <c r="CJ67" s="733"/>
      <c r="CK67" s="733"/>
      <c r="CL67" s="734"/>
      <c r="CM67" s="732"/>
      <c r="CN67" s="733"/>
      <c r="CO67" s="733"/>
      <c r="CP67" s="733"/>
      <c r="CQ67" s="734"/>
      <c r="CR67" s="732"/>
      <c r="CS67" s="733"/>
      <c r="CT67" s="733"/>
      <c r="CU67" s="733"/>
      <c r="CV67" s="734"/>
      <c r="CW67" s="732"/>
      <c r="CX67" s="733"/>
      <c r="CY67" s="733"/>
      <c r="CZ67" s="733"/>
      <c r="DA67" s="734"/>
      <c r="DB67" s="732"/>
      <c r="DC67" s="733"/>
      <c r="DD67" s="733"/>
      <c r="DE67" s="733"/>
      <c r="DF67" s="734"/>
      <c r="DG67" s="732"/>
      <c r="DH67" s="733"/>
      <c r="DI67" s="733"/>
      <c r="DJ67" s="733"/>
      <c r="DK67" s="734"/>
      <c r="DL67" s="732"/>
      <c r="DM67" s="733"/>
      <c r="DN67" s="733"/>
      <c r="DO67" s="733"/>
      <c r="DP67" s="734"/>
      <c r="DQ67" s="732"/>
      <c r="DR67" s="733"/>
      <c r="DS67" s="733"/>
      <c r="DT67" s="733"/>
      <c r="DU67" s="734"/>
      <c r="DV67" s="729"/>
      <c r="DW67" s="730"/>
      <c r="DX67" s="730"/>
      <c r="DY67" s="730"/>
      <c r="DZ67" s="735"/>
      <c r="EA67" s="48"/>
    </row>
    <row r="68" spans="1:131" ht="26.25" customHeight="1" x14ac:dyDescent="0.2">
      <c r="A68" s="51">
        <v>1</v>
      </c>
      <c r="B68" s="655" t="s">
        <v>184</v>
      </c>
      <c r="C68" s="656"/>
      <c r="D68" s="656"/>
      <c r="E68" s="656"/>
      <c r="F68" s="656"/>
      <c r="G68" s="656"/>
      <c r="H68" s="656"/>
      <c r="I68" s="656"/>
      <c r="J68" s="656"/>
      <c r="K68" s="656"/>
      <c r="L68" s="656"/>
      <c r="M68" s="656"/>
      <c r="N68" s="656"/>
      <c r="O68" s="656"/>
      <c r="P68" s="657"/>
      <c r="Q68" s="658">
        <v>278</v>
      </c>
      <c r="R68" s="659"/>
      <c r="S68" s="659"/>
      <c r="T68" s="659"/>
      <c r="U68" s="659"/>
      <c r="V68" s="659">
        <v>258</v>
      </c>
      <c r="W68" s="659"/>
      <c r="X68" s="659"/>
      <c r="Y68" s="659"/>
      <c r="Z68" s="659"/>
      <c r="AA68" s="659">
        <v>20</v>
      </c>
      <c r="AB68" s="659"/>
      <c r="AC68" s="659"/>
      <c r="AD68" s="659"/>
      <c r="AE68" s="659"/>
      <c r="AF68" s="659">
        <v>20</v>
      </c>
      <c r="AG68" s="659"/>
      <c r="AH68" s="659"/>
      <c r="AI68" s="659"/>
      <c r="AJ68" s="659"/>
      <c r="AK68" s="659">
        <v>22</v>
      </c>
      <c r="AL68" s="659"/>
      <c r="AM68" s="659"/>
      <c r="AN68" s="659"/>
      <c r="AO68" s="659"/>
      <c r="AP68" s="659">
        <v>90</v>
      </c>
      <c r="AQ68" s="659"/>
      <c r="AR68" s="659"/>
      <c r="AS68" s="659"/>
      <c r="AT68" s="659"/>
      <c r="AU68" s="659">
        <v>56</v>
      </c>
      <c r="AV68" s="659"/>
      <c r="AW68" s="659"/>
      <c r="AX68" s="659"/>
      <c r="AY68" s="659"/>
      <c r="AZ68" s="665"/>
      <c r="BA68" s="665"/>
      <c r="BB68" s="665"/>
      <c r="BC68" s="665"/>
      <c r="BD68" s="666"/>
      <c r="BE68" s="55"/>
      <c r="BF68" s="55"/>
      <c r="BG68" s="55"/>
      <c r="BH68" s="55"/>
      <c r="BI68" s="55"/>
      <c r="BJ68" s="55"/>
      <c r="BK68" s="55"/>
      <c r="BL68" s="55"/>
      <c r="BM68" s="55"/>
      <c r="BN68" s="55"/>
      <c r="BO68" s="55"/>
      <c r="BP68" s="55"/>
      <c r="BQ68" s="52">
        <v>62</v>
      </c>
      <c r="BR68" s="73"/>
      <c r="BS68" s="729"/>
      <c r="BT68" s="730"/>
      <c r="BU68" s="730"/>
      <c r="BV68" s="730"/>
      <c r="BW68" s="730"/>
      <c r="BX68" s="730"/>
      <c r="BY68" s="730"/>
      <c r="BZ68" s="730"/>
      <c r="CA68" s="730"/>
      <c r="CB68" s="730"/>
      <c r="CC68" s="730"/>
      <c r="CD68" s="730"/>
      <c r="CE68" s="730"/>
      <c r="CF68" s="730"/>
      <c r="CG68" s="731"/>
      <c r="CH68" s="732"/>
      <c r="CI68" s="733"/>
      <c r="CJ68" s="733"/>
      <c r="CK68" s="733"/>
      <c r="CL68" s="734"/>
      <c r="CM68" s="732"/>
      <c r="CN68" s="733"/>
      <c r="CO68" s="733"/>
      <c r="CP68" s="733"/>
      <c r="CQ68" s="734"/>
      <c r="CR68" s="732"/>
      <c r="CS68" s="733"/>
      <c r="CT68" s="733"/>
      <c r="CU68" s="733"/>
      <c r="CV68" s="734"/>
      <c r="CW68" s="732"/>
      <c r="CX68" s="733"/>
      <c r="CY68" s="733"/>
      <c r="CZ68" s="733"/>
      <c r="DA68" s="734"/>
      <c r="DB68" s="732"/>
      <c r="DC68" s="733"/>
      <c r="DD68" s="733"/>
      <c r="DE68" s="733"/>
      <c r="DF68" s="734"/>
      <c r="DG68" s="732"/>
      <c r="DH68" s="733"/>
      <c r="DI68" s="733"/>
      <c r="DJ68" s="733"/>
      <c r="DK68" s="734"/>
      <c r="DL68" s="732"/>
      <c r="DM68" s="733"/>
      <c r="DN68" s="733"/>
      <c r="DO68" s="733"/>
      <c r="DP68" s="734"/>
      <c r="DQ68" s="732"/>
      <c r="DR68" s="733"/>
      <c r="DS68" s="733"/>
      <c r="DT68" s="733"/>
      <c r="DU68" s="734"/>
      <c r="DV68" s="729"/>
      <c r="DW68" s="730"/>
      <c r="DX68" s="730"/>
      <c r="DY68" s="730"/>
      <c r="DZ68" s="735"/>
      <c r="EA68" s="48"/>
    </row>
    <row r="69" spans="1:131" ht="26.25" customHeight="1" x14ac:dyDescent="0.2">
      <c r="A69" s="52">
        <v>2</v>
      </c>
      <c r="B69" s="671" t="s">
        <v>60</v>
      </c>
      <c r="C69" s="672"/>
      <c r="D69" s="672"/>
      <c r="E69" s="672"/>
      <c r="F69" s="672"/>
      <c r="G69" s="672"/>
      <c r="H69" s="672"/>
      <c r="I69" s="672"/>
      <c r="J69" s="672"/>
      <c r="K69" s="672"/>
      <c r="L69" s="672"/>
      <c r="M69" s="672"/>
      <c r="N69" s="672"/>
      <c r="O69" s="672"/>
      <c r="P69" s="673"/>
      <c r="Q69" s="674">
        <v>1390</v>
      </c>
      <c r="R69" s="675"/>
      <c r="S69" s="675"/>
      <c r="T69" s="675"/>
      <c r="U69" s="675"/>
      <c r="V69" s="675">
        <v>1363</v>
      </c>
      <c r="W69" s="675"/>
      <c r="X69" s="675"/>
      <c r="Y69" s="675"/>
      <c r="Z69" s="675"/>
      <c r="AA69" s="675">
        <v>27</v>
      </c>
      <c r="AB69" s="675"/>
      <c r="AC69" s="675"/>
      <c r="AD69" s="675"/>
      <c r="AE69" s="675"/>
      <c r="AF69" s="675">
        <v>27</v>
      </c>
      <c r="AG69" s="675"/>
      <c r="AH69" s="675"/>
      <c r="AI69" s="675"/>
      <c r="AJ69" s="675"/>
      <c r="AK69" s="675">
        <v>92</v>
      </c>
      <c r="AL69" s="675"/>
      <c r="AM69" s="675"/>
      <c r="AN69" s="675"/>
      <c r="AO69" s="675"/>
      <c r="AP69" s="675">
        <v>2210</v>
      </c>
      <c r="AQ69" s="675"/>
      <c r="AR69" s="675"/>
      <c r="AS69" s="675"/>
      <c r="AT69" s="675"/>
      <c r="AU69" s="675">
        <v>1439</v>
      </c>
      <c r="AV69" s="675"/>
      <c r="AW69" s="675"/>
      <c r="AX69" s="675"/>
      <c r="AY69" s="675"/>
      <c r="AZ69" s="681"/>
      <c r="BA69" s="681"/>
      <c r="BB69" s="681"/>
      <c r="BC69" s="681"/>
      <c r="BD69" s="682"/>
      <c r="BE69" s="55"/>
      <c r="BF69" s="55"/>
      <c r="BG69" s="55"/>
      <c r="BH69" s="55"/>
      <c r="BI69" s="55"/>
      <c r="BJ69" s="55"/>
      <c r="BK69" s="55"/>
      <c r="BL69" s="55"/>
      <c r="BM69" s="55"/>
      <c r="BN69" s="55"/>
      <c r="BO69" s="55"/>
      <c r="BP69" s="55"/>
      <c r="BQ69" s="52">
        <v>63</v>
      </c>
      <c r="BR69" s="73"/>
      <c r="BS69" s="729"/>
      <c r="BT69" s="730"/>
      <c r="BU69" s="730"/>
      <c r="BV69" s="730"/>
      <c r="BW69" s="730"/>
      <c r="BX69" s="730"/>
      <c r="BY69" s="730"/>
      <c r="BZ69" s="730"/>
      <c r="CA69" s="730"/>
      <c r="CB69" s="730"/>
      <c r="CC69" s="730"/>
      <c r="CD69" s="730"/>
      <c r="CE69" s="730"/>
      <c r="CF69" s="730"/>
      <c r="CG69" s="731"/>
      <c r="CH69" s="732"/>
      <c r="CI69" s="733"/>
      <c r="CJ69" s="733"/>
      <c r="CK69" s="733"/>
      <c r="CL69" s="734"/>
      <c r="CM69" s="732"/>
      <c r="CN69" s="733"/>
      <c r="CO69" s="733"/>
      <c r="CP69" s="733"/>
      <c r="CQ69" s="734"/>
      <c r="CR69" s="732"/>
      <c r="CS69" s="733"/>
      <c r="CT69" s="733"/>
      <c r="CU69" s="733"/>
      <c r="CV69" s="734"/>
      <c r="CW69" s="732"/>
      <c r="CX69" s="733"/>
      <c r="CY69" s="733"/>
      <c r="CZ69" s="733"/>
      <c r="DA69" s="734"/>
      <c r="DB69" s="732"/>
      <c r="DC69" s="733"/>
      <c r="DD69" s="733"/>
      <c r="DE69" s="733"/>
      <c r="DF69" s="734"/>
      <c r="DG69" s="732"/>
      <c r="DH69" s="733"/>
      <c r="DI69" s="733"/>
      <c r="DJ69" s="733"/>
      <c r="DK69" s="734"/>
      <c r="DL69" s="732"/>
      <c r="DM69" s="733"/>
      <c r="DN69" s="733"/>
      <c r="DO69" s="733"/>
      <c r="DP69" s="734"/>
      <c r="DQ69" s="732"/>
      <c r="DR69" s="733"/>
      <c r="DS69" s="733"/>
      <c r="DT69" s="733"/>
      <c r="DU69" s="734"/>
      <c r="DV69" s="729"/>
      <c r="DW69" s="730"/>
      <c r="DX69" s="730"/>
      <c r="DY69" s="730"/>
      <c r="DZ69" s="735"/>
      <c r="EA69" s="48"/>
    </row>
    <row r="70" spans="1:131" ht="26.25" customHeight="1" x14ac:dyDescent="0.2">
      <c r="A70" s="52">
        <v>3</v>
      </c>
      <c r="B70" s="671" t="s">
        <v>533</v>
      </c>
      <c r="C70" s="672"/>
      <c r="D70" s="672"/>
      <c r="E70" s="672"/>
      <c r="F70" s="672"/>
      <c r="G70" s="672"/>
      <c r="H70" s="672"/>
      <c r="I70" s="672"/>
      <c r="J70" s="672"/>
      <c r="K70" s="672"/>
      <c r="L70" s="672"/>
      <c r="M70" s="672"/>
      <c r="N70" s="672"/>
      <c r="O70" s="672"/>
      <c r="P70" s="673"/>
      <c r="Q70" s="674">
        <v>7871</v>
      </c>
      <c r="R70" s="675"/>
      <c r="S70" s="675"/>
      <c r="T70" s="675"/>
      <c r="U70" s="675"/>
      <c r="V70" s="675">
        <v>9114</v>
      </c>
      <c r="W70" s="675"/>
      <c r="X70" s="675"/>
      <c r="Y70" s="675"/>
      <c r="Z70" s="675"/>
      <c r="AA70" s="675">
        <v>-1243</v>
      </c>
      <c r="AB70" s="675"/>
      <c r="AC70" s="675"/>
      <c r="AD70" s="675"/>
      <c r="AE70" s="675"/>
      <c r="AF70" s="675">
        <v>2349</v>
      </c>
      <c r="AG70" s="675"/>
      <c r="AH70" s="675"/>
      <c r="AI70" s="675"/>
      <c r="AJ70" s="675"/>
      <c r="AK70" s="675">
        <v>1123</v>
      </c>
      <c r="AL70" s="675"/>
      <c r="AM70" s="675"/>
      <c r="AN70" s="675"/>
      <c r="AO70" s="675"/>
      <c r="AP70" s="675">
        <v>7317</v>
      </c>
      <c r="AQ70" s="675"/>
      <c r="AR70" s="675"/>
      <c r="AS70" s="675"/>
      <c r="AT70" s="675"/>
      <c r="AU70" s="675">
        <v>2949</v>
      </c>
      <c r="AV70" s="675"/>
      <c r="AW70" s="675"/>
      <c r="AX70" s="675"/>
      <c r="AY70" s="675"/>
      <c r="AZ70" s="681"/>
      <c r="BA70" s="681"/>
      <c r="BB70" s="681"/>
      <c r="BC70" s="681"/>
      <c r="BD70" s="682"/>
      <c r="BE70" s="55"/>
      <c r="BF70" s="55"/>
      <c r="BG70" s="55"/>
      <c r="BH70" s="55"/>
      <c r="BI70" s="55"/>
      <c r="BJ70" s="55"/>
      <c r="BK70" s="55"/>
      <c r="BL70" s="55"/>
      <c r="BM70" s="55"/>
      <c r="BN70" s="55"/>
      <c r="BO70" s="55"/>
      <c r="BP70" s="55"/>
      <c r="BQ70" s="52">
        <v>64</v>
      </c>
      <c r="BR70" s="73"/>
      <c r="BS70" s="729"/>
      <c r="BT70" s="730"/>
      <c r="BU70" s="730"/>
      <c r="BV70" s="730"/>
      <c r="BW70" s="730"/>
      <c r="BX70" s="730"/>
      <c r="BY70" s="730"/>
      <c r="BZ70" s="730"/>
      <c r="CA70" s="730"/>
      <c r="CB70" s="730"/>
      <c r="CC70" s="730"/>
      <c r="CD70" s="730"/>
      <c r="CE70" s="730"/>
      <c r="CF70" s="730"/>
      <c r="CG70" s="731"/>
      <c r="CH70" s="732"/>
      <c r="CI70" s="733"/>
      <c r="CJ70" s="733"/>
      <c r="CK70" s="733"/>
      <c r="CL70" s="734"/>
      <c r="CM70" s="732"/>
      <c r="CN70" s="733"/>
      <c r="CO70" s="733"/>
      <c r="CP70" s="733"/>
      <c r="CQ70" s="734"/>
      <c r="CR70" s="732"/>
      <c r="CS70" s="733"/>
      <c r="CT70" s="733"/>
      <c r="CU70" s="733"/>
      <c r="CV70" s="734"/>
      <c r="CW70" s="732"/>
      <c r="CX70" s="733"/>
      <c r="CY70" s="733"/>
      <c r="CZ70" s="733"/>
      <c r="DA70" s="734"/>
      <c r="DB70" s="732"/>
      <c r="DC70" s="733"/>
      <c r="DD70" s="733"/>
      <c r="DE70" s="733"/>
      <c r="DF70" s="734"/>
      <c r="DG70" s="732"/>
      <c r="DH70" s="733"/>
      <c r="DI70" s="733"/>
      <c r="DJ70" s="733"/>
      <c r="DK70" s="734"/>
      <c r="DL70" s="732"/>
      <c r="DM70" s="733"/>
      <c r="DN70" s="733"/>
      <c r="DO70" s="733"/>
      <c r="DP70" s="734"/>
      <c r="DQ70" s="732"/>
      <c r="DR70" s="733"/>
      <c r="DS70" s="733"/>
      <c r="DT70" s="733"/>
      <c r="DU70" s="734"/>
      <c r="DV70" s="729"/>
      <c r="DW70" s="730"/>
      <c r="DX70" s="730"/>
      <c r="DY70" s="730"/>
      <c r="DZ70" s="735"/>
      <c r="EA70" s="48"/>
    </row>
    <row r="71" spans="1:131" ht="26.25" customHeight="1" x14ac:dyDescent="0.2">
      <c r="A71" s="52">
        <v>4</v>
      </c>
      <c r="B71" s="671" t="s">
        <v>302</v>
      </c>
      <c r="C71" s="672"/>
      <c r="D71" s="672"/>
      <c r="E71" s="672"/>
      <c r="F71" s="672"/>
      <c r="G71" s="672"/>
      <c r="H71" s="672"/>
      <c r="I71" s="672"/>
      <c r="J71" s="672"/>
      <c r="K71" s="672"/>
      <c r="L71" s="672"/>
      <c r="M71" s="672"/>
      <c r="N71" s="672"/>
      <c r="O71" s="672"/>
      <c r="P71" s="673"/>
      <c r="Q71" s="674">
        <v>4789</v>
      </c>
      <c r="R71" s="675"/>
      <c r="S71" s="675"/>
      <c r="T71" s="675"/>
      <c r="U71" s="675"/>
      <c r="V71" s="675">
        <v>4660</v>
      </c>
      <c r="W71" s="675"/>
      <c r="X71" s="675"/>
      <c r="Y71" s="675"/>
      <c r="Z71" s="675"/>
      <c r="AA71" s="675">
        <v>128</v>
      </c>
      <c r="AB71" s="675"/>
      <c r="AC71" s="675"/>
      <c r="AD71" s="675"/>
      <c r="AE71" s="675"/>
      <c r="AF71" s="675">
        <v>128</v>
      </c>
      <c r="AG71" s="675"/>
      <c r="AH71" s="675"/>
      <c r="AI71" s="675"/>
      <c r="AJ71" s="675"/>
      <c r="AK71" s="675" t="s">
        <v>199</v>
      </c>
      <c r="AL71" s="675"/>
      <c r="AM71" s="675"/>
      <c r="AN71" s="675"/>
      <c r="AO71" s="675"/>
      <c r="AP71" s="675" t="s">
        <v>199</v>
      </c>
      <c r="AQ71" s="675"/>
      <c r="AR71" s="675"/>
      <c r="AS71" s="675"/>
      <c r="AT71" s="675"/>
      <c r="AU71" s="675" t="s">
        <v>199</v>
      </c>
      <c r="AV71" s="675"/>
      <c r="AW71" s="675"/>
      <c r="AX71" s="675"/>
      <c r="AY71" s="675"/>
      <c r="AZ71" s="681"/>
      <c r="BA71" s="681"/>
      <c r="BB71" s="681"/>
      <c r="BC71" s="681"/>
      <c r="BD71" s="682"/>
      <c r="BE71" s="55"/>
      <c r="BF71" s="55"/>
      <c r="BG71" s="55"/>
      <c r="BH71" s="55"/>
      <c r="BI71" s="55"/>
      <c r="BJ71" s="55"/>
      <c r="BK71" s="55"/>
      <c r="BL71" s="55"/>
      <c r="BM71" s="55"/>
      <c r="BN71" s="55"/>
      <c r="BO71" s="55"/>
      <c r="BP71" s="55"/>
      <c r="BQ71" s="52">
        <v>65</v>
      </c>
      <c r="BR71" s="73"/>
      <c r="BS71" s="729"/>
      <c r="BT71" s="730"/>
      <c r="BU71" s="730"/>
      <c r="BV71" s="730"/>
      <c r="BW71" s="730"/>
      <c r="BX71" s="730"/>
      <c r="BY71" s="730"/>
      <c r="BZ71" s="730"/>
      <c r="CA71" s="730"/>
      <c r="CB71" s="730"/>
      <c r="CC71" s="730"/>
      <c r="CD71" s="730"/>
      <c r="CE71" s="730"/>
      <c r="CF71" s="730"/>
      <c r="CG71" s="731"/>
      <c r="CH71" s="732"/>
      <c r="CI71" s="733"/>
      <c r="CJ71" s="733"/>
      <c r="CK71" s="733"/>
      <c r="CL71" s="734"/>
      <c r="CM71" s="732"/>
      <c r="CN71" s="733"/>
      <c r="CO71" s="733"/>
      <c r="CP71" s="733"/>
      <c r="CQ71" s="734"/>
      <c r="CR71" s="732"/>
      <c r="CS71" s="733"/>
      <c r="CT71" s="733"/>
      <c r="CU71" s="733"/>
      <c r="CV71" s="734"/>
      <c r="CW71" s="732"/>
      <c r="CX71" s="733"/>
      <c r="CY71" s="733"/>
      <c r="CZ71" s="733"/>
      <c r="DA71" s="734"/>
      <c r="DB71" s="732"/>
      <c r="DC71" s="733"/>
      <c r="DD71" s="733"/>
      <c r="DE71" s="733"/>
      <c r="DF71" s="734"/>
      <c r="DG71" s="732"/>
      <c r="DH71" s="733"/>
      <c r="DI71" s="733"/>
      <c r="DJ71" s="733"/>
      <c r="DK71" s="734"/>
      <c r="DL71" s="732"/>
      <c r="DM71" s="733"/>
      <c r="DN71" s="733"/>
      <c r="DO71" s="733"/>
      <c r="DP71" s="734"/>
      <c r="DQ71" s="732"/>
      <c r="DR71" s="733"/>
      <c r="DS71" s="733"/>
      <c r="DT71" s="733"/>
      <c r="DU71" s="734"/>
      <c r="DV71" s="729"/>
      <c r="DW71" s="730"/>
      <c r="DX71" s="730"/>
      <c r="DY71" s="730"/>
      <c r="DZ71" s="735"/>
      <c r="EA71" s="48"/>
    </row>
    <row r="72" spans="1:131" ht="26.25" customHeight="1" x14ac:dyDescent="0.2">
      <c r="A72" s="52">
        <v>5</v>
      </c>
      <c r="B72" s="671" t="s">
        <v>534</v>
      </c>
      <c r="C72" s="672"/>
      <c r="D72" s="672"/>
      <c r="E72" s="672"/>
      <c r="F72" s="672"/>
      <c r="G72" s="672"/>
      <c r="H72" s="672"/>
      <c r="I72" s="672"/>
      <c r="J72" s="672"/>
      <c r="K72" s="672"/>
      <c r="L72" s="672"/>
      <c r="M72" s="672"/>
      <c r="N72" s="672"/>
      <c r="O72" s="672"/>
      <c r="P72" s="673"/>
      <c r="Q72" s="674">
        <v>4</v>
      </c>
      <c r="R72" s="675"/>
      <c r="S72" s="675"/>
      <c r="T72" s="675"/>
      <c r="U72" s="675"/>
      <c r="V72" s="675">
        <v>3</v>
      </c>
      <c r="W72" s="675"/>
      <c r="X72" s="675"/>
      <c r="Y72" s="675"/>
      <c r="Z72" s="675"/>
      <c r="AA72" s="675">
        <v>1</v>
      </c>
      <c r="AB72" s="675"/>
      <c r="AC72" s="675"/>
      <c r="AD72" s="675"/>
      <c r="AE72" s="675"/>
      <c r="AF72" s="675">
        <v>1</v>
      </c>
      <c r="AG72" s="675"/>
      <c r="AH72" s="675"/>
      <c r="AI72" s="675"/>
      <c r="AJ72" s="675"/>
      <c r="AK72" s="675" t="s">
        <v>199</v>
      </c>
      <c r="AL72" s="675"/>
      <c r="AM72" s="675"/>
      <c r="AN72" s="675"/>
      <c r="AO72" s="675"/>
      <c r="AP72" s="675" t="s">
        <v>199</v>
      </c>
      <c r="AQ72" s="675"/>
      <c r="AR72" s="675"/>
      <c r="AS72" s="675"/>
      <c r="AT72" s="675"/>
      <c r="AU72" s="675" t="s">
        <v>199</v>
      </c>
      <c r="AV72" s="675"/>
      <c r="AW72" s="675"/>
      <c r="AX72" s="675"/>
      <c r="AY72" s="675"/>
      <c r="AZ72" s="681"/>
      <c r="BA72" s="681"/>
      <c r="BB72" s="681"/>
      <c r="BC72" s="681"/>
      <c r="BD72" s="682"/>
      <c r="BE72" s="55"/>
      <c r="BF72" s="55"/>
      <c r="BG72" s="55"/>
      <c r="BH72" s="55"/>
      <c r="BI72" s="55"/>
      <c r="BJ72" s="55"/>
      <c r="BK72" s="55"/>
      <c r="BL72" s="55"/>
      <c r="BM72" s="55"/>
      <c r="BN72" s="55"/>
      <c r="BO72" s="55"/>
      <c r="BP72" s="55"/>
      <c r="BQ72" s="52">
        <v>66</v>
      </c>
      <c r="BR72" s="73"/>
      <c r="BS72" s="729"/>
      <c r="BT72" s="730"/>
      <c r="BU72" s="730"/>
      <c r="BV72" s="730"/>
      <c r="BW72" s="730"/>
      <c r="BX72" s="730"/>
      <c r="BY72" s="730"/>
      <c r="BZ72" s="730"/>
      <c r="CA72" s="730"/>
      <c r="CB72" s="730"/>
      <c r="CC72" s="730"/>
      <c r="CD72" s="730"/>
      <c r="CE72" s="730"/>
      <c r="CF72" s="730"/>
      <c r="CG72" s="731"/>
      <c r="CH72" s="732"/>
      <c r="CI72" s="733"/>
      <c r="CJ72" s="733"/>
      <c r="CK72" s="733"/>
      <c r="CL72" s="734"/>
      <c r="CM72" s="732"/>
      <c r="CN72" s="733"/>
      <c r="CO72" s="733"/>
      <c r="CP72" s="733"/>
      <c r="CQ72" s="734"/>
      <c r="CR72" s="732"/>
      <c r="CS72" s="733"/>
      <c r="CT72" s="733"/>
      <c r="CU72" s="733"/>
      <c r="CV72" s="734"/>
      <c r="CW72" s="732"/>
      <c r="CX72" s="733"/>
      <c r="CY72" s="733"/>
      <c r="CZ72" s="733"/>
      <c r="DA72" s="734"/>
      <c r="DB72" s="732"/>
      <c r="DC72" s="733"/>
      <c r="DD72" s="733"/>
      <c r="DE72" s="733"/>
      <c r="DF72" s="734"/>
      <c r="DG72" s="732"/>
      <c r="DH72" s="733"/>
      <c r="DI72" s="733"/>
      <c r="DJ72" s="733"/>
      <c r="DK72" s="734"/>
      <c r="DL72" s="732"/>
      <c r="DM72" s="733"/>
      <c r="DN72" s="733"/>
      <c r="DO72" s="733"/>
      <c r="DP72" s="734"/>
      <c r="DQ72" s="732"/>
      <c r="DR72" s="733"/>
      <c r="DS72" s="733"/>
      <c r="DT72" s="733"/>
      <c r="DU72" s="734"/>
      <c r="DV72" s="729"/>
      <c r="DW72" s="730"/>
      <c r="DX72" s="730"/>
      <c r="DY72" s="730"/>
      <c r="DZ72" s="735"/>
      <c r="EA72" s="48"/>
    </row>
    <row r="73" spans="1:131" ht="26.25" customHeight="1" x14ac:dyDescent="0.2">
      <c r="A73" s="52">
        <v>6</v>
      </c>
      <c r="B73" s="671" t="s">
        <v>68</v>
      </c>
      <c r="C73" s="672"/>
      <c r="D73" s="672"/>
      <c r="E73" s="672"/>
      <c r="F73" s="672"/>
      <c r="G73" s="672"/>
      <c r="H73" s="672"/>
      <c r="I73" s="672"/>
      <c r="J73" s="672"/>
      <c r="K73" s="672"/>
      <c r="L73" s="672"/>
      <c r="M73" s="672"/>
      <c r="N73" s="672"/>
      <c r="O73" s="672"/>
      <c r="P73" s="673"/>
      <c r="Q73" s="674">
        <v>20056</v>
      </c>
      <c r="R73" s="675"/>
      <c r="S73" s="675"/>
      <c r="T73" s="675"/>
      <c r="U73" s="675"/>
      <c r="V73" s="675">
        <v>19916</v>
      </c>
      <c r="W73" s="675"/>
      <c r="X73" s="675"/>
      <c r="Y73" s="675"/>
      <c r="Z73" s="675"/>
      <c r="AA73" s="675">
        <v>140</v>
      </c>
      <c r="AB73" s="675"/>
      <c r="AC73" s="675"/>
      <c r="AD73" s="675"/>
      <c r="AE73" s="675"/>
      <c r="AF73" s="675">
        <v>264</v>
      </c>
      <c r="AG73" s="675"/>
      <c r="AH73" s="675"/>
      <c r="AI73" s="675"/>
      <c r="AJ73" s="675"/>
      <c r="AK73" s="675" t="s">
        <v>199</v>
      </c>
      <c r="AL73" s="675"/>
      <c r="AM73" s="675"/>
      <c r="AN73" s="675"/>
      <c r="AO73" s="675"/>
      <c r="AP73" s="675" t="s">
        <v>199</v>
      </c>
      <c r="AQ73" s="675"/>
      <c r="AR73" s="675"/>
      <c r="AS73" s="675"/>
      <c r="AT73" s="675"/>
      <c r="AU73" s="675" t="s">
        <v>199</v>
      </c>
      <c r="AV73" s="675"/>
      <c r="AW73" s="675"/>
      <c r="AX73" s="675"/>
      <c r="AY73" s="675"/>
      <c r="AZ73" s="681"/>
      <c r="BA73" s="681"/>
      <c r="BB73" s="681"/>
      <c r="BC73" s="681"/>
      <c r="BD73" s="682"/>
      <c r="BE73" s="55"/>
      <c r="BF73" s="55"/>
      <c r="BG73" s="55"/>
      <c r="BH73" s="55"/>
      <c r="BI73" s="55"/>
      <c r="BJ73" s="55"/>
      <c r="BK73" s="55"/>
      <c r="BL73" s="55"/>
      <c r="BM73" s="55"/>
      <c r="BN73" s="55"/>
      <c r="BO73" s="55"/>
      <c r="BP73" s="55"/>
      <c r="BQ73" s="52">
        <v>67</v>
      </c>
      <c r="BR73" s="73"/>
      <c r="BS73" s="729"/>
      <c r="BT73" s="730"/>
      <c r="BU73" s="730"/>
      <c r="BV73" s="730"/>
      <c r="BW73" s="730"/>
      <c r="BX73" s="730"/>
      <c r="BY73" s="730"/>
      <c r="BZ73" s="730"/>
      <c r="CA73" s="730"/>
      <c r="CB73" s="730"/>
      <c r="CC73" s="730"/>
      <c r="CD73" s="730"/>
      <c r="CE73" s="730"/>
      <c r="CF73" s="730"/>
      <c r="CG73" s="731"/>
      <c r="CH73" s="732"/>
      <c r="CI73" s="733"/>
      <c r="CJ73" s="733"/>
      <c r="CK73" s="733"/>
      <c r="CL73" s="734"/>
      <c r="CM73" s="732"/>
      <c r="CN73" s="733"/>
      <c r="CO73" s="733"/>
      <c r="CP73" s="733"/>
      <c r="CQ73" s="734"/>
      <c r="CR73" s="732"/>
      <c r="CS73" s="733"/>
      <c r="CT73" s="733"/>
      <c r="CU73" s="733"/>
      <c r="CV73" s="734"/>
      <c r="CW73" s="732"/>
      <c r="CX73" s="733"/>
      <c r="CY73" s="733"/>
      <c r="CZ73" s="733"/>
      <c r="DA73" s="734"/>
      <c r="DB73" s="732"/>
      <c r="DC73" s="733"/>
      <c r="DD73" s="733"/>
      <c r="DE73" s="733"/>
      <c r="DF73" s="734"/>
      <c r="DG73" s="732"/>
      <c r="DH73" s="733"/>
      <c r="DI73" s="733"/>
      <c r="DJ73" s="733"/>
      <c r="DK73" s="734"/>
      <c r="DL73" s="732"/>
      <c r="DM73" s="733"/>
      <c r="DN73" s="733"/>
      <c r="DO73" s="733"/>
      <c r="DP73" s="734"/>
      <c r="DQ73" s="732"/>
      <c r="DR73" s="733"/>
      <c r="DS73" s="733"/>
      <c r="DT73" s="733"/>
      <c r="DU73" s="734"/>
      <c r="DV73" s="729"/>
      <c r="DW73" s="730"/>
      <c r="DX73" s="730"/>
      <c r="DY73" s="730"/>
      <c r="DZ73" s="735"/>
      <c r="EA73" s="48"/>
    </row>
    <row r="74" spans="1:131" ht="26.25" customHeight="1" x14ac:dyDescent="0.2">
      <c r="A74" s="52">
        <v>7</v>
      </c>
      <c r="B74" s="671" t="s">
        <v>78</v>
      </c>
      <c r="C74" s="672"/>
      <c r="D74" s="672"/>
      <c r="E74" s="672"/>
      <c r="F74" s="672"/>
      <c r="G74" s="672"/>
      <c r="H74" s="672"/>
      <c r="I74" s="672"/>
      <c r="J74" s="672"/>
      <c r="K74" s="672"/>
      <c r="L74" s="672"/>
      <c r="M74" s="672"/>
      <c r="N74" s="672"/>
      <c r="O74" s="672"/>
      <c r="P74" s="673"/>
      <c r="Q74" s="674">
        <v>1238</v>
      </c>
      <c r="R74" s="675"/>
      <c r="S74" s="675"/>
      <c r="T74" s="675"/>
      <c r="U74" s="675"/>
      <c r="V74" s="675">
        <v>1207</v>
      </c>
      <c r="W74" s="675"/>
      <c r="X74" s="675"/>
      <c r="Y74" s="675"/>
      <c r="Z74" s="675"/>
      <c r="AA74" s="675">
        <v>31</v>
      </c>
      <c r="AB74" s="675"/>
      <c r="AC74" s="675"/>
      <c r="AD74" s="675"/>
      <c r="AE74" s="675"/>
      <c r="AF74" s="675">
        <v>31</v>
      </c>
      <c r="AG74" s="675"/>
      <c r="AH74" s="675"/>
      <c r="AI74" s="675"/>
      <c r="AJ74" s="675"/>
      <c r="AK74" s="675">
        <v>76</v>
      </c>
      <c r="AL74" s="675"/>
      <c r="AM74" s="675"/>
      <c r="AN74" s="675"/>
      <c r="AO74" s="675"/>
      <c r="AP74" s="675" t="s">
        <v>199</v>
      </c>
      <c r="AQ74" s="675"/>
      <c r="AR74" s="675"/>
      <c r="AS74" s="675"/>
      <c r="AT74" s="675"/>
      <c r="AU74" s="675" t="s">
        <v>199</v>
      </c>
      <c r="AV74" s="675"/>
      <c r="AW74" s="675"/>
      <c r="AX74" s="675"/>
      <c r="AY74" s="675"/>
      <c r="AZ74" s="681"/>
      <c r="BA74" s="681"/>
      <c r="BB74" s="681"/>
      <c r="BC74" s="681"/>
      <c r="BD74" s="682"/>
      <c r="BE74" s="55"/>
      <c r="BF74" s="55"/>
      <c r="BG74" s="55"/>
      <c r="BH74" s="55"/>
      <c r="BI74" s="55"/>
      <c r="BJ74" s="55"/>
      <c r="BK74" s="55"/>
      <c r="BL74" s="55"/>
      <c r="BM74" s="55"/>
      <c r="BN74" s="55"/>
      <c r="BO74" s="55"/>
      <c r="BP74" s="55"/>
      <c r="BQ74" s="52">
        <v>68</v>
      </c>
      <c r="BR74" s="73"/>
      <c r="BS74" s="729"/>
      <c r="BT74" s="730"/>
      <c r="BU74" s="730"/>
      <c r="BV74" s="730"/>
      <c r="BW74" s="730"/>
      <c r="BX74" s="730"/>
      <c r="BY74" s="730"/>
      <c r="BZ74" s="730"/>
      <c r="CA74" s="730"/>
      <c r="CB74" s="730"/>
      <c r="CC74" s="730"/>
      <c r="CD74" s="730"/>
      <c r="CE74" s="730"/>
      <c r="CF74" s="730"/>
      <c r="CG74" s="731"/>
      <c r="CH74" s="732"/>
      <c r="CI74" s="733"/>
      <c r="CJ74" s="733"/>
      <c r="CK74" s="733"/>
      <c r="CL74" s="734"/>
      <c r="CM74" s="732"/>
      <c r="CN74" s="733"/>
      <c r="CO74" s="733"/>
      <c r="CP74" s="733"/>
      <c r="CQ74" s="734"/>
      <c r="CR74" s="732"/>
      <c r="CS74" s="733"/>
      <c r="CT74" s="733"/>
      <c r="CU74" s="733"/>
      <c r="CV74" s="734"/>
      <c r="CW74" s="732"/>
      <c r="CX74" s="733"/>
      <c r="CY74" s="733"/>
      <c r="CZ74" s="733"/>
      <c r="DA74" s="734"/>
      <c r="DB74" s="732"/>
      <c r="DC74" s="733"/>
      <c r="DD74" s="733"/>
      <c r="DE74" s="733"/>
      <c r="DF74" s="734"/>
      <c r="DG74" s="732"/>
      <c r="DH74" s="733"/>
      <c r="DI74" s="733"/>
      <c r="DJ74" s="733"/>
      <c r="DK74" s="734"/>
      <c r="DL74" s="732"/>
      <c r="DM74" s="733"/>
      <c r="DN74" s="733"/>
      <c r="DO74" s="733"/>
      <c r="DP74" s="734"/>
      <c r="DQ74" s="732"/>
      <c r="DR74" s="733"/>
      <c r="DS74" s="733"/>
      <c r="DT74" s="733"/>
      <c r="DU74" s="734"/>
      <c r="DV74" s="729"/>
      <c r="DW74" s="730"/>
      <c r="DX74" s="730"/>
      <c r="DY74" s="730"/>
      <c r="DZ74" s="735"/>
      <c r="EA74" s="48"/>
    </row>
    <row r="75" spans="1:131" ht="26.25" customHeight="1" x14ac:dyDescent="0.2">
      <c r="A75" s="52">
        <v>8</v>
      </c>
      <c r="B75" s="671" t="s">
        <v>481</v>
      </c>
      <c r="C75" s="672"/>
      <c r="D75" s="672"/>
      <c r="E75" s="672"/>
      <c r="F75" s="672"/>
      <c r="G75" s="672"/>
      <c r="H75" s="672"/>
      <c r="I75" s="672"/>
      <c r="J75" s="672"/>
      <c r="K75" s="672"/>
      <c r="L75" s="672"/>
      <c r="M75" s="672"/>
      <c r="N75" s="672"/>
      <c r="O75" s="672"/>
      <c r="P75" s="673"/>
      <c r="Q75" s="683">
        <v>271</v>
      </c>
      <c r="R75" s="678"/>
      <c r="S75" s="678"/>
      <c r="T75" s="678"/>
      <c r="U75" s="680"/>
      <c r="V75" s="676">
        <v>194</v>
      </c>
      <c r="W75" s="678"/>
      <c r="X75" s="678"/>
      <c r="Y75" s="678"/>
      <c r="Z75" s="680"/>
      <c r="AA75" s="676">
        <v>76</v>
      </c>
      <c r="AB75" s="678"/>
      <c r="AC75" s="678"/>
      <c r="AD75" s="678"/>
      <c r="AE75" s="680"/>
      <c r="AF75" s="676">
        <v>76</v>
      </c>
      <c r="AG75" s="678"/>
      <c r="AH75" s="678"/>
      <c r="AI75" s="678"/>
      <c r="AJ75" s="680"/>
      <c r="AK75" s="676">
        <v>70</v>
      </c>
      <c r="AL75" s="678"/>
      <c r="AM75" s="678"/>
      <c r="AN75" s="678"/>
      <c r="AO75" s="680"/>
      <c r="AP75" s="676" t="s">
        <v>199</v>
      </c>
      <c r="AQ75" s="678"/>
      <c r="AR75" s="678"/>
      <c r="AS75" s="678"/>
      <c r="AT75" s="680"/>
      <c r="AU75" s="676" t="s">
        <v>199</v>
      </c>
      <c r="AV75" s="678"/>
      <c r="AW75" s="678"/>
      <c r="AX75" s="678"/>
      <c r="AY75" s="680"/>
      <c r="AZ75" s="681"/>
      <c r="BA75" s="681"/>
      <c r="BB75" s="681"/>
      <c r="BC75" s="681"/>
      <c r="BD75" s="682"/>
      <c r="BE75" s="55"/>
      <c r="BF75" s="55"/>
      <c r="BG75" s="55"/>
      <c r="BH75" s="55"/>
      <c r="BI75" s="55"/>
      <c r="BJ75" s="55"/>
      <c r="BK75" s="55"/>
      <c r="BL75" s="55"/>
      <c r="BM75" s="55"/>
      <c r="BN75" s="55"/>
      <c r="BO75" s="55"/>
      <c r="BP75" s="55"/>
      <c r="BQ75" s="52">
        <v>69</v>
      </c>
      <c r="BR75" s="73"/>
      <c r="BS75" s="729"/>
      <c r="BT75" s="730"/>
      <c r="BU75" s="730"/>
      <c r="BV75" s="730"/>
      <c r="BW75" s="730"/>
      <c r="BX75" s="730"/>
      <c r="BY75" s="730"/>
      <c r="BZ75" s="730"/>
      <c r="CA75" s="730"/>
      <c r="CB75" s="730"/>
      <c r="CC75" s="730"/>
      <c r="CD75" s="730"/>
      <c r="CE75" s="730"/>
      <c r="CF75" s="730"/>
      <c r="CG75" s="731"/>
      <c r="CH75" s="732"/>
      <c r="CI75" s="733"/>
      <c r="CJ75" s="733"/>
      <c r="CK75" s="733"/>
      <c r="CL75" s="734"/>
      <c r="CM75" s="732"/>
      <c r="CN75" s="733"/>
      <c r="CO75" s="733"/>
      <c r="CP75" s="733"/>
      <c r="CQ75" s="734"/>
      <c r="CR75" s="732"/>
      <c r="CS75" s="733"/>
      <c r="CT75" s="733"/>
      <c r="CU75" s="733"/>
      <c r="CV75" s="734"/>
      <c r="CW75" s="732"/>
      <c r="CX75" s="733"/>
      <c r="CY75" s="733"/>
      <c r="CZ75" s="733"/>
      <c r="DA75" s="734"/>
      <c r="DB75" s="732"/>
      <c r="DC75" s="733"/>
      <c r="DD75" s="733"/>
      <c r="DE75" s="733"/>
      <c r="DF75" s="734"/>
      <c r="DG75" s="732"/>
      <c r="DH75" s="733"/>
      <c r="DI75" s="733"/>
      <c r="DJ75" s="733"/>
      <c r="DK75" s="734"/>
      <c r="DL75" s="732"/>
      <c r="DM75" s="733"/>
      <c r="DN75" s="733"/>
      <c r="DO75" s="733"/>
      <c r="DP75" s="734"/>
      <c r="DQ75" s="732"/>
      <c r="DR75" s="733"/>
      <c r="DS75" s="733"/>
      <c r="DT75" s="733"/>
      <c r="DU75" s="734"/>
      <c r="DV75" s="729"/>
      <c r="DW75" s="730"/>
      <c r="DX75" s="730"/>
      <c r="DY75" s="730"/>
      <c r="DZ75" s="735"/>
      <c r="EA75" s="48"/>
    </row>
    <row r="76" spans="1:131" ht="26.25" customHeight="1" x14ac:dyDescent="0.2">
      <c r="A76" s="52">
        <v>9</v>
      </c>
      <c r="B76" s="671" t="s">
        <v>535</v>
      </c>
      <c r="C76" s="672"/>
      <c r="D76" s="672"/>
      <c r="E76" s="672"/>
      <c r="F76" s="672"/>
      <c r="G76" s="672"/>
      <c r="H76" s="672"/>
      <c r="I76" s="672"/>
      <c r="J76" s="672"/>
      <c r="K76" s="672"/>
      <c r="L76" s="672"/>
      <c r="M76" s="672"/>
      <c r="N76" s="672"/>
      <c r="O76" s="672"/>
      <c r="P76" s="673"/>
      <c r="Q76" s="683">
        <v>11048</v>
      </c>
      <c r="R76" s="678">
        <v>6933</v>
      </c>
      <c r="S76" s="678">
        <v>6933</v>
      </c>
      <c r="T76" s="678">
        <v>6933</v>
      </c>
      <c r="U76" s="680">
        <v>6933</v>
      </c>
      <c r="V76" s="676">
        <v>10962</v>
      </c>
      <c r="W76" s="678">
        <v>6850</v>
      </c>
      <c r="X76" s="678">
        <v>6850</v>
      </c>
      <c r="Y76" s="678">
        <v>6850</v>
      </c>
      <c r="Z76" s="680">
        <v>6850</v>
      </c>
      <c r="AA76" s="676">
        <v>86</v>
      </c>
      <c r="AB76" s="678">
        <v>82</v>
      </c>
      <c r="AC76" s="678">
        <v>82</v>
      </c>
      <c r="AD76" s="678">
        <v>82</v>
      </c>
      <c r="AE76" s="680">
        <v>82</v>
      </c>
      <c r="AF76" s="676">
        <v>86</v>
      </c>
      <c r="AG76" s="678">
        <v>82</v>
      </c>
      <c r="AH76" s="678">
        <v>82</v>
      </c>
      <c r="AI76" s="678">
        <v>82</v>
      </c>
      <c r="AJ76" s="680">
        <v>82</v>
      </c>
      <c r="AK76" s="676">
        <v>4624</v>
      </c>
      <c r="AL76" s="678">
        <v>2485</v>
      </c>
      <c r="AM76" s="678">
        <v>2485</v>
      </c>
      <c r="AN76" s="678">
        <v>2485</v>
      </c>
      <c r="AO76" s="680">
        <v>2485</v>
      </c>
      <c r="AP76" s="676" t="s">
        <v>199</v>
      </c>
      <c r="AQ76" s="678"/>
      <c r="AR76" s="678"/>
      <c r="AS76" s="678"/>
      <c r="AT76" s="680"/>
      <c r="AU76" s="676" t="s">
        <v>199</v>
      </c>
      <c r="AV76" s="678"/>
      <c r="AW76" s="678"/>
      <c r="AX76" s="678"/>
      <c r="AY76" s="680"/>
      <c r="AZ76" s="681"/>
      <c r="BA76" s="681"/>
      <c r="BB76" s="681"/>
      <c r="BC76" s="681"/>
      <c r="BD76" s="682"/>
      <c r="BE76" s="55"/>
      <c r="BF76" s="55"/>
      <c r="BG76" s="55"/>
      <c r="BH76" s="55"/>
      <c r="BI76" s="55"/>
      <c r="BJ76" s="55"/>
      <c r="BK76" s="55"/>
      <c r="BL76" s="55"/>
      <c r="BM76" s="55"/>
      <c r="BN76" s="55"/>
      <c r="BO76" s="55"/>
      <c r="BP76" s="55"/>
      <c r="BQ76" s="52">
        <v>70</v>
      </c>
      <c r="BR76" s="73"/>
      <c r="BS76" s="729"/>
      <c r="BT76" s="730"/>
      <c r="BU76" s="730"/>
      <c r="BV76" s="730"/>
      <c r="BW76" s="730"/>
      <c r="BX76" s="730"/>
      <c r="BY76" s="730"/>
      <c r="BZ76" s="730"/>
      <c r="CA76" s="730"/>
      <c r="CB76" s="730"/>
      <c r="CC76" s="730"/>
      <c r="CD76" s="730"/>
      <c r="CE76" s="730"/>
      <c r="CF76" s="730"/>
      <c r="CG76" s="731"/>
      <c r="CH76" s="732"/>
      <c r="CI76" s="733"/>
      <c r="CJ76" s="733"/>
      <c r="CK76" s="733"/>
      <c r="CL76" s="734"/>
      <c r="CM76" s="732"/>
      <c r="CN76" s="733"/>
      <c r="CO76" s="733"/>
      <c r="CP76" s="733"/>
      <c r="CQ76" s="734"/>
      <c r="CR76" s="732"/>
      <c r="CS76" s="733"/>
      <c r="CT76" s="733"/>
      <c r="CU76" s="733"/>
      <c r="CV76" s="734"/>
      <c r="CW76" s="732"/>
      <c r="CX76" s="733"/>
      <c r="CY76" s="733"/>
      <c r="CZ76" s="733"/>
      <c r="DA76" s="734"/>
      <c r="DB76" s="732"/>
      <c r="DC76" s="733"/>
      <c r="DD76" s="733"/>
      <c r="DE76" s="733"/>
      <c r="DF76" s="734"/>
      <c r="DG76" s="732"/>
      <c r="DH76" s="733"/>
      <c r="DI76" s="733"/>
      <c r="DJ76" s="733"/>
      <c r="DK76" s="734"/>
      <c r="DL76" s="732"/>
      <c r="DM76" s="733"/>
      <c r="DN76" s="733"/>
      <c r="DO76" s="733"/>
      <c r="DP76" s="734"/>
      <c r="DQ76" s="732"/>
      <c r="DR76" s="733"/>
      <c r="DS76" s="733"/>
      <c r="DT76" s="733"/>
      <c r="DU76" s="734"/>
      <c r="DV76" s="729"/>
      <c r="DW76" s="730"/>
      <c r="DX76" s="730"/>
      <c r="DY76" s="730"/>
      <c r="DZ76" s="735"/>
      <c r="EA76" s="48"/>
    </row>
    <row r="77" spans="1:131" ht="26.25" customHeight="1" x14ac:dyDescent="0.2">
      <c r="A77" s="52">
        <v>10</v>
      </c>
      <c r="B77" s="671" t="s">
        <v>536</v>
      </c>
      <c r="C77" s="672"/>
      <c r="D77" s="672"/>
      <c r="E77" s="672"/>
      <c r="F77" s="672"/>
      <c r="G77" s="672"/>
      <c r="H77" s="672"/>
      <c r="I77" s="672"/>
      <c r="J77" s="672"/>
      <c r="K77" s="672"/>
      <c r="L77" s="672"/>
      <c r="M77" s="672"/>
      <c r="N77" s="672"/>
      <c r="O77" s="672"/>
      <c r="P77" s="673"/>
      <c r="Q77" s="683">
        <v>1656633</v>
      </c>
      <c r="R77" s="678">
        <v>1385861</v>
      </c>
      <c r="S77" s="678">
        <v>1385861</v>
      </c>
      <c r="T77" s="678">
        <v>1385861</v>
      </c>
      <c r="U77" s="680">
        <v>1385861</v>
      </c>
      <c r="V77" s="676">
        <v>1631442</v>
      </c>
      <c r="W77" s="678">
        <v>1346246</v>
      </c>
      <c r="X77" s="678">
        <v>1346246</v>
      </c>
      <c r="Y77" s="678">
        <v>1346246</v>
      </c>
      <c r="Z77" s="680">
        <v>1346246</v>
      </c>
      <c r="AA77" s="676">
        <v>25191</v>
      </c>
      <c r="AB77" s="678">
        <v>39615</v>
      </c>
      <c r="AC77" s="678">
        <v>39615</v>
      </c>
      <c r="AD77" s="678">
        <v>39615</v>
      </c>
      <c r="AE77" s="680">
        <v>39615</v>
      </c>
      <c r="AF77" s="676">
        <v>25191</v>
      </c>
      <c r="AG77" s="678">
        <v>39615</v>
      </c>
      <c r="AH77" s="678">
        <v>39615</v>
      </c>
      <c r="AI77" s="678">
        <v>39615</v>
      </c>
      <c r="AJ77" s="680">
        <v>39615</v>
      </c>
      <c r="AK77" s="676">
        <v>23240</v>
      </c>
      <c r="AL77" s="678"/>
      <c r="AM77" s="678"/>
      <c r="AN77" s="678"/>
      <c r="AO77" s="680"/>
      <c r="AP77" s="676" t="s">
        <v>199</v>
      </c>
      <c r="AQ77" s="678"/>
      <c r="AR77" s="678"/>
      <c r="AS77" s="678"/>
      <c r="AT77" s="680"/>
      <c r="AU77" s="676" t="s">
        <v>199</v>
      </c>
      <c r="AV77" s="678"/>
      <c r="AW77" s="678"/>
      <c r="AX77" s="678"/>
      <c r="AY77" s="680"/>
      <c r="AZ77" s="681"/>
      <c r="BA77" s="681"/>
      <c r="BB77" s="681"/>
      <c r="BC77" s="681"/>
      <c r="BD77" s="682"/>
      <c r="BE77" s="55"/>
      <c r="BF77" s="55"/>
      <c r="BG77" s="55"/>
      <c r="BH77" s="55"/>
      <c r="BI77" s="55"/>
      <c r="BJ77" s="55"/>
      <c r="BK77" s="55"/>
      <c r="BL77" s="55"/>
      <c r="BM77" s="55"/>
      <c r="BN77" s="55"/>
      <c r="BO77" s="55"/>
      <c r="BP77" s="55"/>
      <c r="BQ77" s="52">
        <v>71</v>
      </c>
      <c r="BR77" s="73"/>
      <c r="BS77" s="729"/>
      <c r="BT77" s="730"/>
      <c r="BU77" s="730"/>
      <c r="BV77" s="730"/>
      <c r="BW77" s="730"/>
      <c r="BX77" s="730"/>
      <c r="BY77" s="730"/>
      <c r="BZ77" s="730"/>
      <c r="CA77" s="730"/>
      <c r="CB77" s="730"/>
      <c r="CC77" s="730"/>
      <c r="CD77" s="730"/>
      <c r="CE77" s="730"/>
      <c r="CF77" s="730"/>
      <c r="CG77" s="731"/>
      <c r="CH77" s="732"/>
      <c r="CI77" s="733"/>
      <c r="CJ77" s="733"/>
      <c r="CK77" s="733"/>
      <c r="CL77" s="734"/>
      <c r="CM77" s="732"/>
      <c r="CN77" s="733"/>
      <c r="CO77" s="733"/>
      <c r="CP77" s="733"/>
      <c r="CQ77" s="734"/>
      <c r="CR77" s="732"/>
      <c r="CS77" s="733"/>
      <c r="CT77" s="733"/>
      <c r="CU77" s="733"/>
      <c r="CV77" s="734"/>
      <c r="CW77" s="732"/>
      <c r="CX77" s="733"/>
      <c r="CY77" s="733"/>
      <c r="CZ77" s="733"/>
      <c r="DA77" s="734"/>
      <c r="DB77" s="732"/>
      <c r="DC77" s="733"/>
      <c r="DD77" s="733"/>
      <c r="DE77" s="733"/>
      <c r="DF77" s="734"/>
      <c r="DG77" s="732"/>
      <c r="DH77" s="733"/>
      <c r="DI77" s="733"/>
      <c r="DJ77" s="733"/>
      <c r="DK77" s="734"/>
      <c r="DL77" s="732"/>
      <c r="DM77" s="733"/>
      <c r="DN77" s="733"/>
      <c r="DO77" s="733"/>
      <c r="DP77" s="734"/>
      <c r="DQ77" s="732"/>
      <c r="DR77" s="733"/>
      <c r="DS77" s="733"/>
      <c r="DT77" s="733"/>
      <c r="DU77" s="734"/>
      <c r="DV77" s="729"/>
      <c r="DW77" s="730"/>
      <c r="DX77" s="730"/>
      <c r="DY77" s="730"/>
      <c r="DZ77" s="735"/>
      <c r="EA77" s="48"/>
    </row>
    <row r="78" spans="1:131" ht="26.25" customHeight="1" x14ac:dyDescent="0.2">
      <c r="A78" s="52">
        <v>11</v>
      </c>
      <c r="B78" s="671"/>
      <c r="C78" s="672"/>
      <c r="D78" s="672"/>
      <c r="E78" s="672"/>
      <c r="F78" s="672"/>
      <c r="G78" s="672"/>
      <c r="H78" s="672"/>
      <c r="I78" s="672"/>
      <c r="J78" s="672"/>
      <c r="K78" s="672"/>
      <c r="L78" s="672"/>
      <c r="M78" s="672"/>
      <c r="N78" s="672"/>
      <c r="O78" s="672"/>
      <c r="P78" s="673"/>
      <c r="Q78" s="674"/>
      <c r="R78" s="675"/>
      <c r="S78" s="675"/>
      <c r="T78" s="675"/>
      <c r="U78" s="675"/>
      <c r="V78" s="675"/>
      <c r="W78" s="675"/>
      <c r="X78" s="675"/>
      <c r="Y78" s="675"/>
      <c r="Z78" s="675"/>
      <c r="AA78" s="675"/>
      <c r="AB78" s="675"/>
      <c r="AC78" s="675"/>
      <c r="AD78" s="675"/>
      <c r="AE78" s="675"/>
      <c r="AF78" s="675"/>
      <c r="AG78" s="675"/>
      <c r="AH78" s="675"/>
      <c r="AI78" s="675"/>
      <c r="AJ78" s="675"/>
      <c r="AK78" s="675"/>
      <c r="AL78" s="675"/>
      <c r="AM78" s="675"/>
      <c r="AN78" s="675"/>
      <c r="AO78" s="675"/>
      <c r="AP78" s="675"/>
      <c r="AQ78" s="675"/>
      <c r="AR78" s="675"/>
      <c r="AS78" s="675"/>
      <c r="AT78" s="675"/>
      <c r="AU78" s="675"/>
      <c r="AV78" s="675"/>
      <c r="AW78" s="675"/>
      <c r="AX78" s="675"/>
      <c r="AY78" s="675"/>
      <c r="AZ78" s="681"/>
      <c r="BA78" s="681"/>
      <c r="BB78" s="681"/>
      <c r="BC78" s="681"/>
      <c r="BD78" s="682"/>
      <c r="BE78" s="55"/>
      <c r="BF78" s="55"/>
      <c r="BG78" s="55"/>
      <c r="BH78" s="55"/>
      <c r="BI78" s="55"/>
      <c r="BJ78" s="48"/>
      <c r="BK78" s="48"/>
      <c r="BL78" s="48"/>
      <c r="BM78" s="48"/>
      <c r="BN78" s="48"/>
      <c r="BO78" s="55"/>
      <c r="BP78" s="55"/>
      <c r="BQ78" s="52">
        <v>72</v>
      </c>
      <c r="BR78" s="73"/>
      <c r="BS78" s="729"/>
      <c r="BT78" s="730"/>
      <c r="BU78" s="730"/>
      <c r="BV78" s="730"/>
      <c r="BW78" s="730"/>
      <c r="BX78" s="730"/>
      <c r="BY78" s="730"/>
      <c r="BZ78" s="730"/>
      <c r="CA78" s="730"/>
      <c r="CB78" s="730"/>
      <c r="CC78" s="730"/>
      <c r="CD78" s="730"/>
      <c r="CE78" s="730"/>
      <c r="CF78" s="730"/>
      <c r="CG78" s="731"/>
      <c r="CH78" s="732"/>
      <c r="CI78" s="733"/>
      <c r="CJ78" s="733"/>
      <c r="CK78" s="733"/>
      <c r="CL78" s="734"/>
      <c r="CM78" s="732"/>
      <c r="CN78" s="733"/>
      <c r="CO78" s="733"/>
      <c r="CP78" s="733"/>
      <c r="CQ78" s="734"/>
      <c r="CR78" s="732"/>
      <c r="CS78" s="733"/>
      <c r="CT78" s="733"/>
      <c r="CU78" s="733"/>
      <c r="CV78" s="734"/>
      <c r="CW78" s="732"/>
      <c r="CX78" s="733"/>
      <c r="CY78" s="733"/>
      <c r="CZ78" s="733"/>
      <c r="DA78" s="734"/>
      <c r="DB78" s="732"/>
      <c r="DC78" s="733"/>
      <c r="DD78" s="733"/>
      <c r="DE78" s="733"/>
      <c r="DF78" s="734"/>
      <c r="DG78" s="732"/>
      <c r="DH78" s="733"/>
      <c r="DI78" s="733"/>
      <c r="DJ78" s="733"/>
      <c r="DK78" s="734"/>
      <c r="DL78" s="732"/>
      <c r="DM78" s="733"/>
      <c r="DN78" s="733"/>
      <c r="DO78" s="733"/>
      <c r="DP78" s="734"/>
      <c r="DQ78" s="732"/>
      <c r="DR78" s="733"/>
      <c r="DS78" s="733"/>
      <c r="DT78" s="733"/>
      <c r="DU78" s="734"/>
      <c r="DV78" s="729"/>
      <c r="DW78" s="730"/>
      <c r="DX78" s="730"/>
      <c r="DY78" s="730"/>
      <c r="DZ78" s="735"/>
      <c r="EA78" s="48"/>
    </row>
    <row r="79" spans="1:131" ht="26.25" customHeight="1" x14ac:dyDescent="0.2">
      <c r="A79" s="52">
        <v>12</v>
      </c>
      <c r="B79" s="671"/>
      <c r="C79" s="672"/>
      <c r="D79" s="672"/>
      <c r="E79" s="672"/>
      <c r="F79" s="672"/>
      <c r="G79" s="672"/>
      <c r="H79" s="672"/>
      <c r="I79" s="672"/>
      <c r="J79" s="672"/>
      <c r="K79" s="672"/>
      <c r="L79" s="672"/>
      <c r="M79" s="672"/>
      <c r="N79" s="672"/>
      <c r="O79" s="672"/>
      <c r="P79" s="673"/>
      <c r="Q79" s="674"/>
      <c r="R79" s="675"/>
      <c r="S79" s="675"/>
      <c r="T79" s="675"/>
      <c r="U79" s="675"/>
      <c r="V79" s="675"/>
      <c r="W79" s="675"/>
      <c r="X79" s="675"/>
      <c r="Y79" s="675"/>
      <c r="Z79" s="675"/>
      <c r="AA79" s="675"/>
      <c r="AB79" s="675"/>
      <c r="AC79" s="675"/>
      <c r="AD79" s="675"/>
      <c r="AE79" s="675"/>
      <c r="AF79" s="675"/>
      <c r="AG79" s="675"/>
      <c r="AH79" s="675"/>
      <c r="AI79" s="675"/>
      <c r="AJ79" s="675"/>
      <c r="AK79" s="675"/>
      <c r="AL79" s="675"/>
      <c r="AM79" s="675"/>
      <c r="AN79" s="675"/>
      <c r="AO79" s="675"/>
      <c r="AP79" s="675"/>
      <c r="AQ79" s="675"/>
      <c r="AR79" s="675"/>
      <c r="AS79" s="675"/>
      <c r="AT79" s="675"/>
      <c r="AU79" s="675"/>
      <c r="AV79" s="675"/>
      <c r="AW79" s="675"/>
      <c r="AX79" s="675"/>
      <c r="AY79" s="675"/>
      <c r="AZ79" s="681"/>
      <c r="BA79" s="681"/>
      <c r="BB79" s="681"/>
      <c r="BC79" s="681"/>
      <c r="BD79" s="682"/>
      <c r="BE79" s="55"/>
      <c r="BF79" s="55"/>
      <c r="BG79" s="55"/>
      <c r="BH79" s="55"/>
      <c r="BI79" s="55"/>
      <c r="BJ79" s="48"/>
      <c r="BK79" s="48"/>
      <c r="BL79" s="48"/>
      <c r="BM79" s="48"/>
      <c r="BN79" s="48"/>
      <c r="BO79" s="55"/>
      <c r="BP79" s="55"/>
      <c r="BQ79" s="52">
        <v>73</v>
      </c>
      <c r="BR79" s="73"/>
      <c r="BS79" s="729"/>
      <c r="BT79" s="730"/>
      <c r="BU79" s="730"/>
      <c r="BV79" s="730"/>
      <c r="BW79" s="730"/>
      <c r="BX79" s="730"/>
      <c r="BY79" s="730"/>
      <c r="BZ79" s="730"/>
      <c r="CA79" s="730"/>
      <c r="CB79" s="730"/>
      <c r="CC79" s="730"/>
      <c r="CD79" s="730"/>
      <c r="CE79" s="730"/>
      <c r="CF79" s="730"/>
      <c r="CG79" s="731"/>
      <c r="CH79" s="732"/>
      <c r="CI79" s="733"/>
      <c r="CJ79" s="733"/>
      <c r="CK79" s="733"/>
      <c r="CL79" s="734"/>
      <c r="CM79" s="732"/>
      <c r="CN79" s="733"/>
      <c r="CO79" s="733"/>
      <c r="CP79" s="733"/>
      <c r="CQ79" s="734"/>
      <c r="CR79" s="732"/>
      <c r="CS79" s="733"/>
      <c r="CT79" s="733"/>
      <c r="CU79" s="733"/>
      <c r="CV79" s="734"/>
      <c r="CW79" s="732"/>
      <c r="CX79" s="733"/>
      <c r="CY79" s="733"/>
      <c r="CZ79" s="733"/>
      <c r="DA79" s="734"/>
      <c r="DB79" s="732"/>
      <c r="DC79" s="733"/>
      <c r="DD79" s="733"/>
      <c r="DE79" s="733"/>
      <c r="DF79" s="734"/>
      <c r="DG79" s="732"/>
      <c r="DH79" s="733"/>
      <c r="DI79" s="733"/>
      <c r="DJ79" s="733"/>
      <c r="DK79" s="734"/>
      <c r="DL79" s="732"/>
      <c r="DM79" s="733"/>
      <c r="DN79" s="733"/>
      <c r="DO79" s="733"/>
      <c r="DP79" s="734"/>
      <c r="DQ79" s="732"/>
      <c r="DR79" s="733"/>
      <c r="DS79" s="733"/>
      <c r="DT79" s="733"/>
      <c r="DU79" s="734"/>
      <c r="DV79" s="729"/>
      <c r="DW79" s="730"/>
      <c r="DX79" s="730"/>
      <c r="DY79" s="730"/>
      <c r="DZ79" s="735"/>
      <c r="EA79" s="48"/>
    </row>
    <row r="80" spans="1:131" ht="26.25" customHeight="1" x14ac:dyDescent="0.2">
      <c r="A80" s="52">
        <v>13</v>
      </c>
      <c r="B80" s="671"/>
      <c r="C80" s="672"/>
      <c r="D80" s="672"/>
      <c r="E80" s="672"/>
      <c r="F80" s="672"/>
      <c r="G80" s="672"/>
      <c r="H80" s="672"/>
      <c r="I80" s="672"/>
      <c r="J80" s="672"/>
      <c r="K80" s="672"/>
      <c r="L80" s="672"/>
      <c r="M80" s="672"/>
      <c r="N80" s="672"/>
      <c r="O80" s="672"/>
      <c r="P80" s="673"/>
      <c r="Q80" s="674"/>
      <c r="R80" s="675"/>
      <c r="S80" s="675"/>
      <c r="T80" s="675"/>
      <c r="U80" s="675"/>
      <c r="V80" s="675"/>
      <c r="W80" s="675"/>
      <c r="X80" s="675"/>
      <c r="Y80" s="675"/>
      <c r="Z80" s="675"/>
      <c r="AA80" s="675"/>
      <c r="AB80" s="675"/>
      <c r="AC80" s="675"/>
      <c r="AD80" s="675"/>
      <c r="AE80" s="675"/>
      <c r="AF80" s="675"/>
      <c r="AG80" s="675"/>
      <c r="AH80" s="675"/>
      <c r="AI80" s="675"/>
      <c r="AJ80" s="675"/>
      <c r="AK80" s="675"/>
      <c r="AL80" s="675"/>
      <c r="AM80" s="675"/>
      <c r="AN80" s="675"/>
      <c r="AO80" s="675"/>
      <c r="AP80" s="675"/>
      <c r="AQ80" s="675"/>
      <c r="AR80" s="675"/>
      <c r="AS80" s="675"/>
      <c r="AT80" s="675"/>
      <c r="AU80" s="675"/>
      <c r="AV80" s="675"/>
      <c r="AW80" s="675"/>
      <c r="AX80" s="675"/>
      <c r="AY80" s="675"/>
      <c r="AZ80" s="681"/>
      <c r="BA80" s="681"/>
      <c r="BB80" s="681"/>
      <c r="BC80" s="681"/>
      <c r="BD80" s="682"/>
      <c r="BE80" s="55"/>
      <c r="BF80" s="55"/>
      <c r="BG80" s="55"/>
      <c r="BH80" s="55"/>
      <c r="BI80" s="55"/>
      <c r="BJ80" s="55"/>
      <c r="BK80" s="55"/>
      <c r="BL80" s="55"/>
      <c r="BM80" s="55"/>
      <c r="BN80" s="55"/>
      <c r="BO80" s="55"/>
      <c r="BP80" s="55"/>
      <c r="BQ80" s="52">
        <v>74</v>
      </c>
      <c r="BR80" s="73"/>
      <c r="BS80" s="729"/>
      <c r="BT80" s="730"/>
      <c r="BU80" s="730"/>
      <c r="BV80" s="730"/>
      <c r="BW80" s="730"/>
      <c r="BX80" s="730"/>
      <c r="BY80" s="730"/>
      <c r="BZ80" s="730"/>
      <c r="CA80" s="730"/>
      <c r="CB80" s="730"/>
      <c r="CC80" s="730"/>
      <c r="CD80" s="730"/>
      <c r="CE80" s="730"/>
      <c r="CF80" s="730"/>
      <c r="CG80" s="731"/>
      <c r="CH80" s="732"/>
      <c r="CI80" s="733"/>
      <c r="CJ80" s="733"/>
      <c r="CK80" s="733"/>
      <c r="CL80" s="734"/>
      <c r="CM80" s="732"/>
      <c r="CN80" s="733"/>
      <c r="CO80" s="733"/>
      <c r="CP80" s="733"/>
      <c r="CQ80" s="734"/>
      <c r="CR80" s="732"/>
      <c r="CS80" s="733"/>
      <c r="CT80" s="733"/>
      <c r="CU80" s="733"/>
      <c r="CV80" s="734"/>
      <c r="CW80" s="732"/>
      <c r="CX80" s="733"/>
      <c r="CY80" s="733"/>
      <c r="CZ80" s="733"/>
      <c r="DA80" s="734"/>
      <c r="DB80" s="732"/>
      <c r="DC80" s="733"/>
      <c r="DD80" s="733"/>
      <c r="DE80" s="733"/>
      <c r="DF80" s="734"/>
      <c r="DG80" s="732"/>
      <c r="DH80" s="733"/>
      <c r="DI80" s="733"/>
      <c r="DJ80" s="733"/>
      <c r="DK80" s="734"/>
      <c r="DL80" s="732"/>
      <c r="DM80" s="733"/>
      <c r="DN80" s="733"/>
      <c r="DO80" s="733"/>
      <c r="DP80" s="734"/>
      <c r="DQ80" s="732"/>
      <c r="DR80" s="733"/>
      <c r="DS80" s="733"/>
      <c r="DT80" s="733"/>
      <c r="DU80" s="734"/>
      <c r="DV80" s="729"/>
      <c r="DW80" s="730"/>
      <c r="DX80" s="730"/>
      <c r="DY80" s="730"/>
      <c r="DZ80" s="735"/>
      <c r="EA80" s="48"/>
    </row>
    <row r="81" spans="1:131" ht="26.25" customHeight="1" x14ac:dyDescent="0.2">
      <c r="A81" s="52">
        <v>14</v>
      </c>
      <c r="B81" s="671"/>
      <c r="C81" s="672"/>
      <c r="D81" s="672"/>
      <c r="E81" s="672"/>
      <c r="F81" s="672"/>
      <c r="G81" s="672"/>
      <c r="H81" s="672"/>
      <c r="I81" s="672"/>
      <c r="J81" s="672"/>
      <c r="K81" s="672"/>
      <c r="L81" s="672"/>
      <c r="M81" s="672"/>
      <c r="N81" s="672"/>
      <c r="O81" s="672"/>
      <c r="P81" s="673"/>
      <c r="Q81" s="674"/>
      <c r="R81" s="675"/>
      <c r="S81" s="675"/>
      <c r="T81" s="675"/>
      <c r="U81" s="675"/>
      <c r="V81" s="675"/>
      <c r="W81" s="675"/>
      <c r="X81" s="675"/>
      <c r="Y81" s="675"/>
      <c r="Z81" s="675"/>
      <c r="AA81" s="675"/>
      <c r="AB81" s="675"/>
      <c r="AC81" s="675"/>
      <c r="AD81" s="675"/>
      <c r="AE81" s="675"/>
      <c r="AF81" s="675"/>
      <c r="AG81" s="675"/>
      <c r="AH81" s="675"/>
      <c r="AI81" s="675"/>
      <c r="AJ81" s="675"/>
      <c r="AK81" s="675"/>
      <c r="AL81" s="675"/>
      <c r="AM81" s="675"/>
      <c r="AN81" s="675"/>
      <c r="AO81" s="675"/>
      <c r="AP81" s="675"/>
      <c r="AQ81" s="675"/>
      <c r="AR81" s="675"/>
      <c r="AS81" s="675"/>
      <c r="AT81" s="675"/>
      <c r="AU81" s="675"/>
      <c r="AV81" s="675"/>
      <c r="AW81" s="675"/>
      <c r="AX81" s="675"/>
      <c r="AY81" s="675"/>
      <c r="AZ81" s="681"/>
      <c r="BA81" s="681"/>
      <c r="BB81" s="681"/>
      <c r="BC81" s="681"/>
      <c r="BD81" s="682"/>
      <c r="BE81" s="55"/>
      <c r="BF81" s="55"/>
      <c r="BG81" s="55"/>
      <c r="BH81" s="55"/>
      <c r="BI81" s="55"/>
      <c r="BJ81" s="55"/>
      <c r="BK81" s="55"/>
      <c r="BL81" s="55"/>
      <c r="BM81" s="55"/>
      <c r="BN81" s="55"/>
      <c r="BO81" s="55"/>
      <c r="BP81" s="55"/>
      <c r="BQ81" s="52">
        <v>75</v>
      </c>
      <c r="BR81" s="73"/>
      <c r="BS81" s="729"/>
      <c r="BT81" s="730"/>
      <c r="BU81" s="730"/>
      <c r="BV81" s="730"/>
      <c r="BW81" s="730"/>
      <c r="BX81" s="730"/>
      <c r="BY81" s="730"/>
      <c r="BZ81" s="730"/>
      <c r="CA81" s="730"/>
      <c r="CB81" s="730"/>
      <c r="CC81" s="730"/>
      <c r="CD81" s="730"/>
      <c r="CE81" s="730"/>
      <c r="CF81" s="730"/>
      <c r="CG81" s="731"/>
      <c r="CH81" s="732"/>
      <c r="CI81" s="733"/>
      <c r="CJ81" s="733"/>
      <c r="CK81" s="733"/>
      <c r="CL81" s="734"/>
      <c r="CM81" s="732"/>
      <c r="CN81" s="733"/>
      <c r="CO81" s="733"/>
      <c r="CP81" s="733"/>
      <c r="CQ81" s="734"/>
      <c r="CR81" s="732"/>
      <c r="CS81" s="733"/>
      <c r="CT81" s="733"/>
      <c r="CU81" s="733"/>
      <c r="CV81" s="734"/>
      <c r="CW81" s="732"/>
      <c r="CX81" s="733"/>
      <c r="CY81" s="733"/>
      <c r="CZ81" s="733"/>
      <c r="DA81" s="734"/>
      <c r="DB81" s="732"/>
      <c r="DC81" s="733"/>
      <c r="DD81" s="733"/>
      <c r="DE81" s="733"/>
      <c r="DF81" s="734"/>
      <c r="DG81" s="732"/>
      <c r="DH81" s="733"/>
      <c r="DI81" s="733"/>
      <c r="DJ81" s="733"/>
      <c r="DK81" s="734"/>
      <c r="DL81" s="732"/>
      <c r="DM81" s="733"/>
      <c r="DN81" s="733"/>
      <c r="DO81" s="733"/>
      <c r="DP81" s="734"/>
      <c r="DQ81" s="732"/>
      <c r="DR81" s="733"/>
      <c r="DS81" s="733"/>
      <c r="DT81" s="733"/>
      <c r="DU81" s="734"/>
      <c r="DV81" s="729"/>
      <c r="DW81" s="730"/>
      <c r="DX81" s="730"/>
      <c r="DY81" s="730"/>
      <c r="DZ81" s="735"/>
      <c r="EA81" s="48"/>
    </row>
    <row r="82" spans="1:131" ht="26.25" customHeight="1" x14ac:dyDescent="0.2">
      <c r="A82" s="52">
        <v>15</v>
      </c>
      <c r="B82" s="671"/>
      <c r="C82" s="672"/>
      <c r="D82" s="672"/>
      <c r="E82" s="672"/>
      <c r="F82" s="672"/>
      <c r="G82" s="672"/>
      <c r="H82" s="672"/>
      <c r="I82" s="672"/>
      <c r="J82" s="672"/>
      <c r="K82" s="672"/>
      <c r="L82" s="672"/>
      <c r="M82" s="672"/>
      <c r="N82" s="672"/>
      <c r="O82" s="672"/>
      <c r="P82" s="673"/>
      <c r="Q82" s="674"/>
      <c r="R82" s="675"/>
      <c r="S82" s="675"/>
      <c r="T82" s="675"/>
      <c r="U82" s="675"/>
      <c r="V82" s="675"/>
      <c r="W82" s="675"/>
      <c r="X82" s="675"/>
      <c r="Y82" s="675"/>
      <c r="Z82" s="675"/>
      <c r="AA82" s="675"/>
      <c r="AB82" s="675"/>
      <c r="AC82" s="675"/>
      <c r="AD82" s="675"/>
      <c r="AE82" s="675"/>
      <c r="AF82" s="675"/>
      <c r="AG82" s="675"/>
      <c r="AH82" s="675"/>
      <c r="AI82" s="675"/>
      <c r="AJ82" s="675"/>
      <c r="AK82" s="675"/>
      <c r="AL82" s="675"/>
      <c r="AM82" s="675"/>
      <c r="AN82" s="675"/>
      <c r="AO82" s="675"/>
      <c r="AP82" s="675"/>
      <c r="AQ82" s="675"/>
      <c r="AR82" s="675"/>
      <c r="AS82" s="675"/>
      <c r="AT82" s="675"/>
      <c r="AU82" s="675"/>
      <c r="AV82" s="675"/>
      <c r="AW82" s="675"/>
      <c r="AX82" s="675"/>
      <c r="AY82" s="675"/>
      <c r="AZ82" s="681"/>
      <c r="BA82" s="681"/>
      <c r="BB82" s="681"/>
      <c r="BC82" s="681"/>
      <c r="BD82" s="682"/>
      <c r="BE82" s="55"/>
      <c r="BF82" s="55"/>
      <c r="BG82" s="55"/>
      <c r="BH82" s="55"/>
      <c r="BI82" s="55"/>
      <c r="BJ82" s="55"/>
      <c r="BK82" s="55"/>
      <c r="BL82" s="55"/>
      <c r="BM82" s="55"/>
      <c r="BN82" s="55"/>
      <c r="BO82" s="55"/>
      <c r="BP82" s="55"/>
      <c r="BQ82" s="52">
        <v>76</v>
      </c>
      <c r="BR82" s="73"/>
      <c r="BS82" s="729"/>
      <c r="BT82" s="730"/>
      <c r="BU82" s="730"/>
      <c r="BV82" s="730"/>
      <c r="BW82" s="730"/>
      <c r="BX82" s="730"/>
      <c r="BY82" s="730"/>
      <c r="BZ82" s="730"/>
      <c r="CA82" s="730"/>
      <c r="CB82" s="730"/>
      <c r="CC82" s="730"/>
      <c r="CD82" s="730"/>
      <c r="CE82" s="730"/>
      <c r="CF82" s="730"/>
      <c r="CG82" s="731"/>
      <c r="CH82" s="732"/>
      <c r="CI82" s="733"/>
      <c r="CJ82" s="733"/>
      <c r="CK82" s="733"/>
      <c r="CL82" s="734"/>
      <c r="CM82" s="732"/>
      <c r="CN82" s="733"/>
      <c r="CO82" s="733"/>
      <c r="CP82" s="733"/>
      <c r="CQ82" s="734"/>
      <c r="CR82" s="732"/>
      <c r="CS82" s="733"/>
      <c r="CT82" s="733"/>
      <c r="CU82" s="733"/>
      <c r="CV82" s="734"/>
      <c r="CW82" s="732"/>
      <c r="CX82" s="733"/>
      <c r="CY82" s="733"/>
      <c r="CZ82" s="733"/>
      <c r="DA82" s="734"/>
      <c r="DB82" s="732"/>
      <c r="DC82" s="733"/>
      <c r="DD82" s="733"/>
      <c r="DE82" s="733"/>
      <c r="DF82" s="734"/>
      <c r="DG82" s="732"/>
      <c r="DH82" s="733"/>
      <c r="DI82" s="733"/>
      <c r="DJ82" s="733"/>
      <c r="DK82" s="734"/>
      <c r="DL82" s="732"/>
      <c r="DM82" s="733"/>
      <c r="DN82" s="733"/>
      <c r="DO82" s="733"/>
      <c r="DP82" s="734"/>
      <c r="DQ82" s="732"/>
      <c r="DR82" s="733"/>
      <c r="DS82" s="733"/>
      <c r="DT82" s="733"/>
      <c r="DU82" s="734"/>
      <c r="DV82" s="729"/>
      <c r="DW82" s="730"/>
      <c r="DX82" s="730"/>
      <c r="DY82" s="730"/>
      <c r="DZ82" s="735"/>
      <c r="EA82" s="48"/>
    </row>
    <row r="83" spans="1:131" ht="26.25" customHeight="1" x14ac:dyDescent="0.2">
      <c r="A83" s="52">
        <v>16</v>
      </c>
      <c r="B83" s="671"/>
      <c r="C83" s="672"/>
      <c r="D83" s="672"/>
      <c r="E83" s="672"/>
      <c r="F83" s="672"/>
      <c r="G83" s="672"/>
      <c r="H83" s="672"/>
      <c r="I83" s="672"/>
      <c r="J83" s="672"/>
      <c r="K83" s="672"/>
      <c r="L83" s="672"/>
      <c r="M83" s="672"/>
      <c r="N83" s="672"/>
      <c r="O83" s="672"/>
      <c r="P83" s="673"/>
      <c r="Q83" s="674"/>
      <c r="R83" s="675"/>
      <c r="S83" s="675"/>
      <c r="T83" s="675"/>
      <c r="U83" s="675"/>
      <c r="V83" s="675"/>
      <c r="W83" s="675"/>
      <c r="X83" s="675"/>
      <c r="Y83" s="675"/>
      <c r="Z83" s="675"/>
      <c r="AA83" s="675"/>
      <c r="AB83" s="675"/>
      <c r="AC83" s="675"/>
      <c r="AD83" s="675"/>
      <c r="AE83" s="675"/>
      <c r="AF83" s="675"/>
      <c r="AG83" s="675"/>
      <c r="AH83" s="675"/>
      <c r="AI83" s="675"/>
      <c r="AJ83" s="675"/>
      <c r="AK83" s="675"/>
      <c r="AL83" s="675"/>
      <c r="AM83" s="675"/>
      <c r="AN83" s="675"/>
      <c r="AO83" s="675"/>
      <c r="AP83" s="675"/>
      <c r="AQ83" s="675"/>
      <c r="AR83" s="675"/>
      <c r="AS83" s="675"/>
      <c r="AT83" s="675"/>
      <c r="AU83" s="675"/>
      <c r="AV83" s="675"/>
      <c r="AW83" s="675"/>
      <c r="AX83" s="675"/>
      <c r="AY83" s="675"/>
      <c r="AZ83" s="681"/>
      <c r="BA83" s="681"/>
      <c r="BB83" s="681"/>
      <c r="BC83" s="681"/>
      <c r="BD83" s="682"/>
      <c r="BE83" s="55"/>
      <c r="BF83" s="55"/>
      <c r="BG83" s="55"/>
      <c r="BH83" s="55"/>
      <c r="BI83" s="55"/>
      <c r="BJ83" s="55"/>
      <c r="BK83" s="55"/>
      <c r="BL83" s="55"/>
      <c r="BM83" s="55"/>
      <c r="BN83" s="55"/>
      <c r="BO83" s="55"/>
      <c r="BP83" s="55"/>
      <c r="BQ83" s="52">
        <v>77</v>
      </c>
      <c r="BR83" s="73"/>
      <c r="BS83" s="729"/>
      <c r="BT83" s="730"/>
      <c r="BU83" s="730"/>
      <c r="BV83" s="730"/>
      <c r="BW83" s="730"/>
      <c r="BX83" s="730"/>
      <c r="BY83" s="730"/>
      <c r="BZ83" s="730"/>
      <c r="CA83" s="730"/>
      <c r="CB83" s="730"/>
      <c r="CC83" s="730"/>
      <c r="CD83" s="730"/>
      <c r="CE83" s="730"/>
      <c r="CF83" s="730"/>
      <c r="CG83" s="731"/>
      <c r="CH83" s="732"/>
      <c r="CI83" s="733"/>
      <c r="CJ83" s="733"/>
      <c r="CK83" s="733"/>
      <c r="CL83" s="734"/>
      <c r="CM83" s="732"/>
      <c r="CN83" s="733"/>
      <c r="CO83" s="733"/>
      <c r="CP83" s="733"/>
      <c r="CQ83" s="734"/>
      <c r="CR83" s="732"/>
      <c r="CS83" s="733"/>
      <c r="CT83" s="733"/>
      <c r="CU83" s="733"/>
      <c r="CV83" s="734"/>
      <c r="CW83" s="732"/>
      <c r="CX83" s="733"/>
      <c r="CY83" s="733"/>
      <c r="CZ83" s="733"/>
      <c r="DA83" s="734"/>
      <c r="DB83" s="732"/>
      <c r="DC83" s="733"/>
      <c r="DD83" s="733"/>
      <c r="DE83" s="733"/>
      <c r="DF83" s="734"/>
      <c r="DG83" s="732"/>
      <c r="DH83" s="733"/>
      <c r="DI83" s="733"/>
      <c r="DJ83" s="733"/>
      <c r="DK83" s="734"/>
      <c r="DL83" s="732"/>
      <c r="DM83" s="733"/>
      <c r="DN83" s="733"/>
      <c r="DO83" s="733"/>
      <c r="DP83" s="734"/>
      <c r="DQ83" s="732"/>
      <c r="DR83" s="733"/>
      <c r="DS83" s="733"/>
      <c r="DT83" s="733"/>
      <c r="DU83" s="734"/>
      <c r="DV83" s="729"/>
      <c r="DW83" s="730"/>
      <c r="DX83" s="730"/>
      <c r="DY83" s="730"/>
      <c r="DZ83" s="735"/>
      <c r="EA83" s="48"/>
    </row>
    <row r="84" spans="1:131" ht="26.25" customHeight="1" x14ac:dyDescent="0.2">
      <c r="A84" s="52">
        <v>17</v>
      </c>
      <c r="B84" s="671"/>
      <c r="C84" s="672"/>
      <c r="D84" s="672"/>
      <c r="E84" s="672"/>
      <c r="F84" s="672"/>
      <c r="G84" s="672"/>
      <c r="H84" s="672"/>
      <c r="I84" s="672"/>
      <c r="J84" s="672"/>
      <c r="K84" s="672"/>
      <c r="L84" s="672"/>
      <c r="M84" s="672"/>
      <c r="N84" s="672"/>
      <c r="O84" s="672"/>
      <c r="P84" s="673"/>
      <c r="Q84" s="674"/>
      <c r="R84" s="675"/>
      <c r="S84" s="675"/>
      <c r="T84" s="675"/>
      <c r="U84" s="675"/>
      <c r="V84" s="675"/>
      <c r="W84" s="675"/>
      <c r="X84" s="675"/>
      <c r="Y84" s="675"/>
      <c r="Z84" s="675"/>
      <c r="AA84" s="675"/>
      <c r="AB84" s="675"/>
      <c r="AC84" s="675"/>
      <c r="AD84" s="675"/>
      <c r="AE84" s="675"/>
      <c r="AF84" s="675"/>
      <c r="AG84" s="675"/>
      <c r="AH84" s="675"/>
      <c r="AI84" s="675"/>
      <c r="AJ84" s="675"/>
      <c r="AK84" s="675"/>
      <c r="AL84" s="675"/>
      <c r="AM84" s="675"/>
      <c r="AN84" s="675"/>
      <c r="AO84" s="675"/>
      <c r="AP84" s="675"/>
      <c r="AQ84" s="675"/>
      <c r="AR84" s="675"/>
      <c r="AS84" s="675"/>
      <c r="AT84" s="675"/>
      <c r="AU84" s="675"/>
      <c r="AV84" s="675"/>
      <c r="AW84" s="675"/>
      <c r="AX84" s="675"/>
      <c r="AY84" s="675"/>
      <c r="AZ84" s="681"/>
      <c r="BA84" s="681"/>
      <c r="BB84" s="681"/>
      <c r="BC84" s="681"/>
      <c r="BD84" s="682"/>
      <c r="BE84" s="55"/>
      <c r="BF84" s="55"/>
      <c r="BG84" s="55"/>
      <c r="BH84" s="55"/>
      <c r="BI84" s="55"/>
      <c r="BJ84" s="55"/>
      <c r="BK84" s="55"/>
      <c r="BL84" s="55"/>
      <c r="BM84" s="55"/>
      <c r="BN84" s="55"/>
      <c r="BO84" s="55"/>
      <c r="BP84" s="55"/>
      <c r="BQ84" s="52">
        <v>78</v>
      </c>
      <c r="BR84" s="73"/>
      <c r="BS84" s="729"/>
      <c r="BT84" s="730"/>
      <c r="BU84" s="730"/>
      <c r="BV84" s="730"/>
      <c r="BW84" s="730"/>
      <c r="BX84" s="730"/>
      <c r="BY84" s="730"/>
      <c r="BZ84" s="730"/>
      <c r="CA84" s="730"/>
      <c r="CB84" s="730"/>
      <c r="CC84" s="730"/>
      <c r="CD84" s="730"/>
      <c r="CE84" s="730"/>
      <c r="CF84" s="730"/>
      <c r="CG84" s="731"/>
      <c r="CH84" s="732"/>
      <c r="CI84" s="733"/>
      <c r="CJ84" s="733"/>
      <c r="CK84" s="733"/>
      <c r="CL84" s="734"/>
      <c r="CM84" s="732"/>
      <c r="CN84" s="733"/>
      <c r="CO84" s="733"/>
      <c r="CP84" s="733"/>
      <c r="CQ84" s="734"/>
      <c r="CR84" s="732"/>
      <c r="CS84" s="733"/>
      <c r="CT84" s="733"/>
      <c r="CU84" s="733"/>
      <c r="CV84" s="734"/>
      <c r="CW84" s="732"/>
      <c r="CX84" s="733"/>
      <c r="CY84" s="733"/>
      <c r="CZ84" s="733"/>
      <c r="DA84" s="734"/>
      <c r="DB84" s="732"/>
      <c r="DC84" s="733"/>
      <c r="DD84" s="733"/>
      <c r="DE84" s="733"/>
      <c r="DF84" s="734"/>
      <c r="DG84" s="732"/>
      <c r="DH84" s="733"/>
      <c r="DI84" s="733"/>
      <c r="DJ84" s="733"/>
      <c r="DK84" s="734"/>
      <c r="DL84" s="732"/>
      <c r="DM84" s="733"/>
      <c r="DN84" s="733"/>
      <c r="DO84" s="733"/>
      <c r="DP84" s="734"/>
      <c r="DQ84" s="732"/>
      <c r="DR84" s="733"/>
      <c r="DS84" s="733"/>
      <c r="DT84" s="733"/>
      <c r="DU84" s="734"/>
      <c r="DV84" s="729"/>
      <c r="DW84" s="730"/>
      <c r="DX84" s="730"/>
      <c r="DY84" s="730"/>
      <c r="DZ84" s="735"/>
      <c r="EA84" s="48"/>
    </row>
    <row r="85" spans="1:131" ht="26.25" customHeight="1" x14ac:dyDescent="0.2">
      <c r="A85" s="52">
        <v>18</v>
      </c>
      <c r="B85" s="671"/>
      <c r="C85" s="672"/>
      <c r="D85" s="672"/>
      <c r="E85" s="672"/>
      <c r="F85" s="672"/>
      <c r="G85" s="672"/>
      <c r="H85" s="672"/>
      <c r="I85" s="672"/>
      <c r="J85" s="672"/>
      <c r="K85" s="672"/>
      <c r="L85" s="672"/>
      <c r="M85" s="672"/>
      <c r="N85" s="672"/>
      <c r="O85" s="672"/>
      <c r="P85" s="673"/>
      <c r="Q85" s="674"/>
      <c r="R85" s="675"/>
      <c r="S85" s="675"/>
      <c r="T85" s="675"/>
      <c r="U85" s="675"/>
      <c r="V85" s="675"/>
      <c r="W85" s="675"/>
      <c r="X85" s="675"/>
      <c r="Y85" s="675"/>
      <c r="Z85" s="675"/>
      <c r="AA85" s="675"/>
      <c r="AB85" s="675"/>
      <c r="AC85" s="675"/>
      <c r="AD85" s="675"/>
      <c r="AE85" s="675"/>
      <c r="AF85" s="675"/>
      <c r="AG85" s="675"/>
      <c r="AH85" s="675"/>
      <c r="AI85" s="675"/>
      <c r="AJ85" s="675"/>
      <c r="AK85" s="675"/>
      <c r="AL85" s="675"/>
      <c r="AM85" s="675"/>
      <c r="AN85" s="675"/>
      <c r="AO85" s="675"/>
      <c r="AP85" s="675"/>
      <c r="AQ85" s="675"/>
      <c r="AR85" s="675"/>
      <c r="AS85" s="675"/>
      <c r="AT85" s="675"/>
      <c r="AU85" s="675"/>
      <c r="AV85" s="675"/>
      <c r="AW85" s="675"/>
      <c r="AX85" s="675"/>
      <c r="AY85" s="675"/>
      <c r="AZ85" s="681"/>
      <c r="BA85" s="681"/>
      <c r="BB85" s="681"/>
      <c r="BC85" s="681"/>
      <c r="BD85" s="682"/>
      <c r="BE85" s="55"/>
      <c r="BF85" s="55"/>
      <c r="BG85" s="55"/>
      <c r="BH85" s="55"/>
      <c r="BI85" s="55"/>
      <c r="BJ85" s="55"/>
      <c r="BK85" s="55"/>
      <c r="BL85" s="55"/>
      <c r="BM85" s="55"/>
      <c r="BN85" s="55"/>
      <c r="BO85" s="55"/>
      <c r="BP85" s="55"/>
      <c r="BQ85" s="52">
        <v>79</v>
      </c>
      <c r="BR85" s="73"/>
      <c r="BS85" s="729"/>
      <c r="BT85" s="730"/>
      <c r="BU85" s="730"/>
      <c r="BV85" s="730"/>
      <c r="BW85" s="730"/>
      <c r="BX85" s="730"/>
      <c r="BY85" s="730"/>
      <c r="BZ85" s="730"/>
      <c r="CA85" s="730"/>
      <c r="CB85" s="730"/>
      <c r="CC85" s="730"/>
      <c r="CD85" s="730"/>
      <c r="CE85" s="730"/>
      <c r="CF85" s="730"/>
      <c r="CG85" s="731"/>
      <c r="CH85" s="732"/>
      <c r="CI85" s="733"/>
      <c r="CJ85" s="733"/>
      <c r="CK85" s="733"/>
      <c r="CL85" s="734"/>
      <c r="CM85" s="732"/>
      <c r="CN85" s="733"/>
      <c r="CO85" s="733"/>
      <c r="CP85" s="733"/>
      <c r="CQ85" s="734"/>
      <c r="CR85" s="732"/>
      <c r="CS85" s="733"/>
      <c r="CT85" s="733"/>
      <c r="CU85" s="733"/>
      <c r="CV85" s="734"/>
      <c r="CW85" s="732"/>
      <c r="CX85" s="733"/>
      <c r="CY85" s="733"/>
      <c r="CZ85" s="733"/>
      <c r="DA85" s="734"/>
      <c r="DB85" s="732"/>
      <c r="DC85" s="733"/>
      <c r="DD85" s="733"/>
      <c r="DE85" s="733"/>
      <c r="DF85" s="734"/>
      <c r="DG85" s="732"/>
      <c r="DH85" s="733"/>
      <c r="DI85" s="733"/>
      <c r="DJ85" s="733"/>
      <c r="DK85" s="734"/>
      <c r="DL85" s="732"/>
      <c r="DM85" s="733"/>
      <c r="DN85" s="733"/>
      <c r="DO85" s="733"/>
      <c r="DP85" s="734"/>
      <c r="DQ85" s="732"/>
      <c r="DR85" s="733"/>
      <c r="DS85" s="733"/>
      <c r="DT85" s="733"/>
      <c r="DU85" s="734"/>
      <c r="DV85" s="729"/>
      <c r="DW85" s="730"/>
      <c r="DX85" s="730"/>
      <c r="DY85" s="730"/>
      <c r="DZ85" s="735"/>
      <c r="EA85" s="48"/>
    </row>
    <row r="86" spans="1:131" ht="26.25" customHeight="1" x14ac:dyDescent="0.2">
      <c r="A86" s="52">
        <v>19</v>
      </c>
      <c r="B86" s="671"/>
      <c r="C86" s="672"/>
      <c r="D86" s="672"/>
      <c r="E86" s="672"/>
      <c r="F86" s="672"/>
      <c r="G86" s="672"/>
      <c r="H86" s="672"/>
      <c r="I86" s="672"/>
      <c r="J86" s="672"/>
      <c r="K86" s="672"/>
      <c r="L86" s="672"/>
      <c r="M86" s="672"/>
      <c r="N86" s="672"/>
      <c r="O86" s="672"/>
      <c r="P86" s="673"/>
      <c r="Q86" s="674"/>
      <c r="R86" s="675"/>
      <c r="S86" s="675"/>
      <c r="T86" s="675"/>
      <c r="U86" s="675"/>
      <c r="V86" s="675"/>
      <c r="W86" s="675"/>
      <c r="X86" s="675"/>
      <c r="Y86" s="675"/>
      <c r="Z86" s="675"/>
      <c r="AA86" s="675"/>
      <c r="AB86" s="675"/>
      <c r="AC86" s="675"/>
      <c r="AD86" s="675"/>
      <c r="AE86" s="675"/>
      <c r="AF86" s="675"/>
      <c r="AG86" s="675"/>
      <c r="AH86" s="675"/>
      <c r="AI86" s="675"/>
      <c r="AJ86" s="675"/>
      <c r="AK86" s="675"/>
      <c r="AL86" s="675"/>
      <c r="AM86" s="675"/>
      <c r="AN86" s="675"/>
      <c r="AO86" s="675"/>
      <c r="AP86" s="675"/>
      <c r="AQ86" s="675"/>
      <c r="AR86" s="675"/>
      <c r="AS86" s="675"/>
      <c r="AT86" s="675"/>
      <c r="AU86" s="675"/>
      <c r="AV86" s="675"/>
      <c r="AW86" s="675"/>
      <c r="AX86" s="675"/>
      <c r="AY86" s="675"/>
      <c r="AZ86" s="681"/>
      <c r="BA86" s="681"/>
      <c r="BB86" s="681"/>
      <c r="BC86" s="681"/>
      <c r="BD86" s="682"/>
      <c r="BE86" s="55"/>
      <c r="BF86" s="55"/>
      <c r="BG86" s="55"/>
      <c r="BH86" s="55"/>
      <c r="BI86" s="55"/>
      <c r="BJ86" s="55"/>
      <c r="BK86" s="55"/>
      <c r="BL86" s="55"/>
      <c r="BM86" s="55"/>
      <c r="BN86" s="55"/>
      <c r="BO86" s="55"/>
      <c r="BP86" s="55"/>
      <c r="BQ86" s="52">
        <v>80</v>
      </c>
      <c r="BR86" s="73"/>
      <c r="BS86" s="729"/>
      <c r="BT86" s="730"/>
      <c r="BU86" s="730"/>
      <c r="BV86" s="730"/>
      <c r="BW86" s="730"/>
      <c r="BX86" s="730"/>
      <c r="BY86" s="730"/>
      <c r="BZ86" s="730"/>
      <c r="CA86" s="730"/>
      <c r="CB86" s="730"/>
      <c r="CC86" s="730"/>
      <c r="CD86" s="730"/>
      <c r="CE86" s="730"/>
      <c r="CF86" s="730"/>
      <c r="CG86" s="731"/>
      <c r="CH86" s="732"/>
      <c r="CI86" s="733"/>
      <c r="CJ86" s="733"/>
      <c r="CK86" s="733"/>
      <c r="CL86" s="734"/>
      <c r="CM86" s="732"/>
      <c r="CN86" s="733"/>
      <c r="CO86" s="733"/>
      <c r="CP86" s="733"/>
      <c r="CQ86" s="734"/>
      <c r="CR86" s="732"/>
      <c r="CS86" s="733"/>
      <c r="CT86" s="733"/>
      <c r="CU86" s="733"/>
      <c r="CV86" s="734"/>
      <c r="CW86" s="732"/>
      <c r="CX86" s="733"/>
      <c r="CY86" s="733"/>
      <c r="CZ86" s="733"/>
      <c r="DA86" s="734"/>
      <c r="DB86" s="732"/>
      <c r="DC86" s="733"/>
      <c r="DD86" s="733"/>
      <c r="DE86" s="733"/>
      <c r="DF86" s="734"/>
      <c r="DG86" s="732"/>
      <c r="DH86" s="733"/>
      <c r="DI86" s="733"/>
      <c r="DJ86" s="733"/>
      <c r="DK86" s="734"/>
      <c r="DL86" s="732"/>
      <c r="DM86" s="733"/>
      <c r="DN86" s="733"/>
      <c r="DO86" s="733"/>
      <c r="DP86" s="734"/>
      <c r="DQ86" s="732"/>
      <c r="DR86" s="733"/>
      <c r="DS86" s="733"/>
      <c r="DT86" s="733"/>
      <c r="DU86" s="734"/>
      <c r="DV86" s="729"/>
      <c r="DW86" s="730"/>
      <c r="DX86" s="730"/>
      <c r="DY86" s="730"/>
      <c r="DZ86" s="735"/>
      <c r="EA86" s="48"/>
    </row>
    <row r="87" spans="1:131" ht="26.25" customHeight="1" x14ac:dyDescent="0.2">
      <c r="A87" s="57">
        <v>20</v>
      </c>
      <c r="B87" s="736"/>
      <c r="C87" s="737"/>
      <c r="D87" s="737"/>
      <c r="E87" s="737"/>
      <c r="F87" s="737"/>
      <c r="G87" s="737"/>
      <c r="H87" s="737"/>
      <c r="I87" s="737"/>
      <c r="J87" s="737"/>
      <c r="K87" s="737"/>
      <c r="L87" s="737"/>
      <c r="M87" s="737"/>
      <c r="N87" s="737"/>
      <c r="O87" s="737"/>
      <c r="P87" s="738"/>
      <c r="Q87" s="739"/>
      <c r="R87" s="740"/>
      <c r="S87" s="740"/>
      <c r="T87" s="740"/>
      <c r="U87" s="740"/>
      <c r="V87" s="740"/>
      <c r="W87" s="740"/>
      <c r="X87" s="740"/>
      <c r="Y87" s="740"/>
      <c r="Z87" s="740"/>
      <c r="AA87" s="740"/>
      <c r="AB87" s="740"/>
      <c r="AC87" s="740"/>
      <c r="AD87" s="740"/>
      <c r="AE87" s="740"/>
      <c r="AF87" s="740"/>
      <c r="AG87" s="740"/>
      <c r="AH87" s="740"/>
      <c r="AI87" s="740"/>
      <c r="AJ87" s="740"/>
      <c r="AK87" s="740"/>
      <c r="AL87" s="740"/>
      <c r="AM87" s="740"/>
      <c r="AN87" s="740"/>
      <c r="AO87" s="740"/>
      <c r="AP87" s="740"/>
      <c r="AQ87" s="740"/>
      <c r="AR87" s="740"/>
      <c r="AS87" s="740"/>
      <c r="AT87" s="740"/>
      <c r="AU87" s="740"/>
      <c r="AV87" s="740"/>
      <c r="AW87" s="740"/>
      <c r="AX87" s="740"/>
      <c r="AY87" s="740"/>
      <c r="AZ87" s="741"/>
      <c r="BA87" s="741"/>
      <c r="BB87" s="741"/>
      <c r="BC87" s="741"/>
      <c r="BD87" s="742"/>
      <c r="BE87" s="55"/>
      <c r="BF87" s="55"/>
      <c r="BG87" s="55"/>
      <c r="BH87" s="55"/>
      <c r="BI87" s="55"/>
      <c r="BJ87" s="55"/>
      <c r="BK87" s="55"/>
      <c r="BL87" s="55"/>
      <c r="BM87" s="55"/>
      <c r="BN87" s="55"/>
      <c r="BO87" s="55"/>
      <c r="BP87" s="55"/>
      <c r="BQ87" s="52">
        <v>81</v>
      </c>
      <c r="BR87" s="73"/>
      <c r="BS87" s="729"/>
      <c r="BT87" s="730"/>
      <c r="BU87" s="730"/>
      <c r="BV87" s="730"/>
      <c r="BW87" s="730"/>
      <c r="BX87" s="730"/>
      <c r="BY87" s="730"/>
      <c r="BZ87" s="730"/>
      <c r="CA87" s="730"/>
      <c r="CB87" s="730"/>
      <c r="CC87" s="730"/>
      <c r="CD87" s="730"/>
      <c r="CE87" s="730"/>
      <c r="CF87" s="730"/>
      <c r="CG87" s="731"/>
      <c r="CH87" s="732"/>
      <c r="CI87" s="733"/>
      <c r="CJ87" s="733"/>
      <c r="CK87" s="733"/>
      <c r="CL87" s="734"/>
      <c r="CM87" s="732"/>
      <c r="CN87" s="733"/>
      <c r="CO87" s="733"/>
      <c r="CP87" s="733"/>
      <c r="CQ87" s="734"/>
      <c r="CR87" s="732"/>
      <c r="CS87" s="733"/>
      <c r="CT87" s="733"/>
      <c r="CU87" s="733"/>
      <c r="CV87" s="734"/>
      <c r="CW87" s="732"/>
      <c r="CX87" s="733"/>
      <c r="CY87" s="733"/>
      <c r="CZ87" s="733"/>
      <c r="DA87" s="734"/>
      <c r="DB87" s="732"/>
      <c r="DC87" s="733"/>
      <c r="DD87" s="733"/>
      <c r="DE87" s="733"/>
      <c r="DF87" s="734"/>
      <c r="DG87" s="732"/>
      <c r="DH87" s="733"/>
      <c r="DI87" s="733"/>
      <c r="DJ87" s="733"/>
      <c r="DK87" s="734"/>
      <c r="DL87" s="732"/>
      <c r="DM87" s="733"/>
      <c r="DN87" s="733"/>
      <c r="DO87" s="733"/>
      <c r="DP87" s="734"/>
      <c r="DQ87" s="732"/>
      <c r="DR87" s="733"/>
      <c r="DS87" s="733"/>
      <c r="DT87" s="733"/>
      <c r="DU87" s="734"/>
      <c r="DV87" s="729"/>
      <c r="DW87" s="730"/>
      <c r="DX87" s="730"/>
      <c r="DY87" s="730"/>
      <c r="DZ87" s="735"/>
      <c r="EA87" s="48"/>
    </row>
    <row r="88" spans="1:131" ht="26.25" customHeight="1" x14ac:dyDescent="0.2">
      <c r="A88" s="53" t="s">
        <v>252</v>
      </c>
      <c r="B88" s="694" t="s">
        <v>182</v>
      </c>
      <c r="C88" s="695"/>
      <c r="D88" s="695"/>
      <c r="E88" s="695"/>
      <c r="F88" s="695"/>
      <c r="G88" s="695"/>
      <c r="H88" s="695"/>
      <c r="I88" s="695"/>
      <c r="J88" s="695"/>
      <c r="K88" s="695"/>
      <c r="L88" s="695"/>
      <c r="M88" s="695"/>
      <c r="N88" s="695"/>
      <c r="O88" s="695"/>
      <c r="P88" s="696"/>
      <c r="Q88" s="726"/>
      <c r="R88" s="703"/>
      <c r="S88" s="703"/>
      <c r="T88" s="703"/>
      <c r="U88" s="703"/>
      <c r="V88" s="703"/>
      <c r="W88" s="703"/>
      <c r="X88" s="703"/>
      <c r="Y88" s="703"/>
      <c r="Z88" s="703"/>
      <c r="AA88" s="703"/>
      <c r="AB88" s="703"/>
      <c r="AC88" s="703"/>
      <c r="AD88" s="703"/>
      <c r="AE88" s="703"/>
      <c r="AF88" s="698">
        <v>28173</v>
      </c>
      <c r="AG88" s="698"/>
      <c r="AH88" s="698"/>
      <c r="AI88" s="698"/>
      <c r="AJ88" s="698"/>
      <c r="AK88" s="703"/>
      <c r="AL88" s="703"/>
      <c r="AM88" s="703"/>
      <c r="AN88" s="703"/>
      <c r="AO88" s="703"/>
      <c r="AP88" s="698">
        <v>9617</v>
      </c>
      <c r="AQ88" s="698"/>
      <c r="AR88" s="698"/>
      <c r="AS88" s="698"/>
      <c r="AT88" s="698"/>
      <c r="AU88" s="698">
        <v>4444</v>
      </c>
      <c r="AV88" s="698"/>
      <c r="AW88" s="698"/>
      <c r="AX88" s="698"/>
      <c r="AY88" s="698"/>
      <c r="AZ88" s="704"/>
      <c r="BA88" s="704"/>
      <c r="BB88" s="704"/>
      <c r="BC88" s="704"/>
      <c r="BD88" s="705"/>
      <c r="BE88" s="55"/>
      <c r="BF88" s="55"/>
      <c r="BG88" s="55"/>
      <c r="BH88" s="55"/>
      <c r="BI88" s="55"/>
      <c r="BJ88" s="55"/>
      <c r="BK88" s="55"/>
      <c r="BL88" s="55"/>
      <c r="BM88" s="55"/>
      <c r="BN88" s="55"/>
      <c r="BO88" s="55"/>
      <c r="BP88" s="55"/>
      <c r="BQ88" s="52">
        <v>82</v>
      </c>
      <c r="BR88" s="73"/>
      <c r="BS88" s="729"/>
      <c r="BT88" s="730"/>
      <c r="BU88" s="730"/>
      <c r="BV88" s="730"/>
      <c r="BW88" s="730"/>
      <c r="BX88" s="730"/>
      <c r="BY88" s="730"/>
      <c r="BZ88" s="730"/>
      <c r="CA88" s="730"/>
      <c r="CB88" s="730"/>
      <c r="CC88" s="730"/>
      <c r="CD88" s="730"/>
      <c r="CE88" s="730"/>
      <c r="CF88" s="730"/>
      <c r="CG88" s="731"/>
      <c r="CH88" s="732"/>
      <c r="CI88" s="733"/>
      <c r="CJ88" s="733"/>
      <c r="CK88" s="733"/>
      <c r="CL88" s="734"/>
      <c r="CM88" s="732"/>
      <c r="CN88" s="733"/>
      <c r="CO88" s="733"/>
      <c r="CP88" s="733"/>
      <c r="CQ88" s="734"/>
      <c r="CR88" s="732"/>
      <c r="CS88" s="733"/>
      <c r="CT88" s="733"/>
      <c r="CU88" s="733"/>
      <c r="CV88" s="734"/>
      <c r="CW88" s="732"/>
      <c r="CX88" s="733"/>
      <c r="CY88" s="733"/>
      <c r="CZ88" s="733"/>
      <c r="DA88" s="734"/>
      <c r="DB88" s="732"/>
      <c r="DC88" s="733"/>
      <c r="DD88" s="733"/>
      <c r="DE88" s="733"/>
      <c r="DF88" s="734"/>
      <c r="DG88" s="732"/>
      <c r="DH88" s="733"/>
      <c r="DI88" s="733"/>
      <c r="DJ88" s="733"/>
      <c r="DK88" s="734"/>
      <c r="DL88" s="732"/>
      <c r="DM88" s="733"/>
      <c r="DN88" s="733"/>
      <c r="DO88" s="733"/>
      <c r="DP88" s="734"/>
      <c r="DQ88" s="732"/>
      <c r="DR88" s="733"/>
      <c r="DS88" s="733"/>
      <c r="DT88" s="733"/>
      <c r="DU88" s="734"/>
      <c r="DV88" s="729"/>
      <c r="DW88" s="730"/>
      <c r="DX88" s="730"/>
      <c r="DY88" s="730"/>
      <c r="DZ88" s="735"/>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29"/>
      <c r="BT89" s="730"/>
      <c r="BU89" s="730"/>
      <c r="BV89" s="730"/>
      <c r="BW89" s="730"/>
      <c r="BX89" s="730"/>
      <c r="BY89" s="730"/>
      <c r="BZ89" s="730"/>
      <c r="CA89" s="730"/>
      <c r="CB89" s="730"/>
      <c r="CC89" s="730"/>
      <c r="CD89" s="730"/>
      <c r="CE89" s="730"/>
      <c r="CF89" s="730"/>
      <c r="CG89" s="731"/>
      <c r="CH89" s="732"/>
      <c r="CI89" s="733"/>
      <c r="CJ89" s="733"/>
      <c r="CK89" s="733"/>
      <c r="CL89" s="734"/>
      <c r="CM89" s="732"/>
      <c r="CN89" s="733"/>
      <c r="CO89" s="733"/>
      <c r="CP89" s="733"/>
      <c r="CQ89" s="734"/>
      <c r="CR89" s="732"/>
      <c r="CS89" s="733"/>
      <c r="CT89" s="733"/>
      <c r="CU89" s="733"/>
      <c r="CV89" s="734"/>
      <c r="CW89" s="732"/>
      <c r="CX89" s="733"/>
      <c r="CY89" s="733"/>
      <c r="CZ89" s="733"/>
      <c r="DA89" s="734"/>
      <c r="DB89" s="732"/>
      <c r="DC89" s="733"/>
      <c r="DD89" s="733"/>
      <c r="DE89" s="733"/>
      <c r="DF89" s="734"/>
      <c r="DG89" s="732"/>
      <c r="DH89" s="733"/>
      <c r="DI89" s="733"/>
      <c r="DJ89" s="733"/>
      <c r="DK89" s="734"/>
      <c r="DL89" s="732"/>
      <c r="DM89" s="733"/>
      <c r="DN89" s="733"/>
      <c r="DO89" s="733"/>
      <c r="DP89" s="734"/>
      <c r="DQ89" s="732"/>
      <c r="DR89" s="733"/>
      <c r="DS89" s="733"/>
      <c r="DT89" s="733"/>
      <c r="DU89" s="734"/>
      <c r="DV89" s="729"/>
      <c r="DW89" s="730"/>
      <c r="DX89" s="730"/>
      <c r="DY89" s="730"/>
      <c r="DZ89" s="735"/>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29"/>
      <c r="BT90" s="730"/>
      <c r="BU90" s="730"/>
      <c r="BV90" s="730"/>
      <c r="BW90" s="730"/>
      <c r="BX90" s="730"/>
      <c r="BY90" s="730"/>
      <c r="BZ90" s="730"/>
      <c r="CA90" s="730"/>
      <c r="CB90" s="730"/>
      <c r="CC90" s="730"/>
      <c r="CD90" s="730"/>
      <c r="CE90" s="730"/>
      <c r="CF90" s="730"/>
      <c r="CG90" s="731"/>
      <c r="CH90" s="732"/>
      <c r="CI90" s="733"/>
      <c r="CJ90" s="733"/>
      <c r="CK90" s="733"/>
      <c r="CL90" s="734"/>
      <c r="CM90" s="732"/>
      <c r="CN90" s="733"/>
      <c r="CO90" s="733"/>
      <c r="CP90" s="733"/>
      <c r="CQ90" s="734"/>
      <c r="CR90" s="732"/>
      <c r="CS90" s="733"/>
      <c r="CT90" s="733"/>
      <c r="CU90" s="733"/>
      <c r="CV90" s="734"/>
      <c r="CW90" s="732"/>
      <c r="CX90" s="733"/>
      <c r="CY90" s="733"/>
      <c r="CZ90" s="733"/>
      <c r="DA90" s="734"/>
      <c r="DB90" s="732"/>
      <c r="DC90" s="733"/>
      <c r="DD90" s="733"/>
      <c r="DE90" s="733"/>
      <c r="DF90" s="734"/>
      <c r="DG90" s="732"/>
      <c r="DH90" s="733"/>
      <c r="DI90" s="733"/>
      <c r="DJ90" s="733"/>
      <c r="DK90" s="734"/>
      <c r="DL90" s="732"/>
      <c r="DM90" s="733"/>
      <c r="DN90" s="733"/>
      <c r="DO90" s="733"/>
      <c r="DP90" s="734"/>
      <c r="DQ90" s="732"/>
      <c r="DR90" s="733"/>
      <c r="DS90" s="733"/>
      <c r="DT90" s="733"/>
      <c r="DU90" s="734"/>
      <c r="DV90" s="729"/>
      <c r="DW90" s="730"/>
      <c r="DX90" s="730"/>
      <c r="DY90" s="730"/>
      <c r="DZ90" s="735"/>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29"/>
      <c r="BT91" s="730"/>
      <c r="BU91" s="730"/>
      <c r="BV91" s="730"/>
      <c r="BW91" s="730"/>
      <c r="BX91" s="730"/>
      <c r="BY91" s="730"/>
      <c r="BZ91" s="730"/>
      <c r="CA91" s="730"/>
      <c r="CB91" s="730"/>
      <c r="CC91" s="730"/>
      <c r="CD91" s="730"/>
      <c r="CE91" s="730"/>
      <c r="CF91" s="730"/>
      <c r="CG91" s="731"/>
      <c r="CH91" s="732"/>
      <c r="CI91" s="733"/>
      <c r="CJ91" s="733"/>
      <c r="CK91" s="733"/>
      <c r="CL91" s="734"/>
      <c r="CM91" s="732"/>
      <c r="CN91" s="733"/>
      <c r="CO91" s="733"/>
      <c r="CP91" s="733"/>
      <c r="CQ91" s="734"/>
      <c r="CR91" s="732"/>
      <c r="CS91" s="733"/>
      <c r="CT91" s="733"/>
      <c r="CU91" s="733"/>
      <c r="CV91" s="734"/>
      <c r="CW91" s="732"/>
      <c r="CX91" s="733"/>
      <c r="CY91" s="733"/>
      <c r="CZ91" s="733"/>
      <c r="DA91" s="734"/>
      <c r="DB91" s="732"/>
      <c r="DC91" s="733"/>
      <c r="DD91" s="733"/>
      <c r="DE91" s="733"/>
      <c r="DF91" s="734"/>
      <c r="DG91" s="732"/>
      <c r="DH91" s="733"/>
      <c r="DI91" s="733"/>
      <c r="DJ91" s="733"/>
      <c r="DK91" s="734"/>
      <c r="DL91" s="732"/>
      <c r="DM91" s="733"/>
      <c r="DN91" s="733"/>
      <c r="DO91" s="733"/>
      <c r="DP91" s="734"/>
      <c r="DQ91" s="732"/>
      <c r="DR91" s="733"/>
      <c r="DS91" s="733"/>
      <c r="DT91" s="733"/>
      <c r="DU91" s="734"/>
      <c r="DV91" s="729"/>
      <c r="DW91" s="730"/>
      <c r="DX91" s="730"/>
      <c r="DY91" s="730"/>
      <c r="DZ91" s="735"/>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29"/>
      <c r="BT92" s="730"/>
      <c r="BU92" s="730"/>
      <c r="BV92" s="730"/>
      <c r="BW92" s="730"/>
      <c r="BX92" s="730"/>
      <c r="BY92" s="730"/>
      <c r="BZ92" s="730"/>
      <c r="CA92" s="730"/>
      <c r="CB92" s="730"/>
      <c r="CC92" s="730"/>
      <c r="CD92" s="730"/>
      <c r="CE92" s="730"/>
      <c r="CF92" s="730"/>
      <c r="CG92" s="731"/>
      <c r="CH92" s="732"/>
      <c r="CI92" s="733"/>
      <c r="CJ92" s="733"/>
      <c r="CK92" s="733"/>
      <c r="CL92" s="734"/>
      <c r="CM92" s="732"/>
      <c r="CN92" s="733"/>
      <c r="CO92" s="733"/>
      <c r="CP92" s="733"/>
      <c r="CQ92" s="734"/>
      <c r="CR92" s="732"/>
      <c r="CS92" s="733"/>
      <c r="CT92" s="733"/>
      <c r="CU92" s="733"/>
      <c r="CV92" s="734"/>
      <c r="CW92" s="732"/>
      <c r="CX92" s="733"/>
      <c r="CY92" s="733"/>
      <c r="CZ92" s="733"/>
      <c r="DA92" s="734"/>
      <c r="DB92" s="732"/>
      <c r="DC92" s="733"/>
      <c r="DD92" s="733"/>
      <c r="DE92" s="733"/>
      <c r="DF92" s="734"/>
      <c r="DG92" s="732"/>
      <c r="DH92" s="733"/>
      <c r="DI92" s="733"/>
      <c r="DJ92" s="733"/>
      <c r="DK92" s="734"/>
      <c r="DL92" s="732"/>
      <c r="DM92" s="733"/>
      <c r="DN92" s="733"/>
      <c r="DO92" s="733"/>
      <c r="DP92" s="734"/>
      <c r="DQ92" s="732"/>
      <c r="DR92" s="733"/>
      <c r="DS92" s="733"/>
      <c r="DT92" s="733"/>
      <c r="DU92" s="734"/>
      <c r="DV92" s="729"/>
      <c r="DW92" s="730"/>
      <c r="DX92" s="730"/>
      <c r="DY92" s="730"/>
      <c r="DZ92" s="735"/>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29"/>
      <c r="BT93" s="730"/>
      <c r="BU93" s="730"/>
      <c r="BV93" s="730"/>
      <c r="BW93" s="730"/>
      <c r="BX93" s="730"/>
      <c r="BY93" s="730"/>
      <c r="BZ93" s="730"/>
      <c r="CA93" s="730"/>
      <c r="CB93" s="730"/>
      <c r="CC93" s="730"/>
      <c r="CD93" s="730"/>
      <c r="CE93" s="730"/>
      <c r="CF93" s="730"/>
      <c r="CG93" s="731"/>
      <c r="CH93" s="732"/>
      <c r="CI93" s="733"/>
      <c r="CJ93" s="733"/>
      <c r="CK93" s="733"/>
      <c r="CL93" s="734"/>
      <c r="CM93" s="732"/>
      <c r="CN93" s="733"/>
      <c r="CO93" s="733"/>
      <c r="CP93" s="733"/>
      <c r="CQ93" s="734"/>
      <c r="CR93" s="732"/>
      <c r="CS93" s="733"/>
      <c r="CT93" s="733"/>
      <c r="CU93" s="733"/>
      <c r="CV93" s="734"/>
      <c r="CW93" s="732"/>
      <c r="CX93" s="733"/>
      <c r="CY93" s="733"/>
      <c r="CZ93" s="733"/>
      <c r="DA93" s="734"/>
      <c r="DB93" s="732"/>
      <c r="DC93" s="733"/>
      <c r="DD93" s="733"/>
      <c r="DE93" s="733"/>
      <c r="DF93" s="734"/>
      <c r="DG93" s="732"/>
      <c r="DH93" s="733"/>
      <c r="DI93" s="733"/>
      <c r="DJ93" s="733"/>
      <c r="DK93" s="734"/>
      <c r="DL93" s="732"/>
      <c r="DM93" s="733"/>
      <c r="DN93" s="733"/>
      <c r="DO93" s="733"/>
      <c r="DP93" s="734"/>
      <c r="DQ93" s="732"/>
      <c r="DR93" s="733"/>
      <c r="DS93" s="733"/>
      <c r="DT93" s="733"/>
      <c r="DU93" s="734"/>
      <c r="DV93" s="729"/>
      <c r="DW93" s="730"/>
      <c r="DX93" s="730"/>
      <c r="DY93" s="730"/>
      <c r="DZ93" s="735"/>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29"/>
      <c r="BT94" s="730"/>
      <c r="BU94" s="730"/>
      <c r="BV94" s="730"/>
      <c r="BW94" s="730"/>
      <c r="BX94" s="730"/>
      <c r="BY94" s="730"/>
      <c r="BZ94" s="730"/>
      <c r="CA94" s="730"/>
      <c r="CB94" s="730"/>
      <c r="CC94" s="730"/>
      <c r="CD94" s="730"/>
      <c r="CE94" s="730"/>
      <c r="CF94" s="730"/>
      <c r="CG94" s="731"/>
      <c r="CH94" s="732"/>
      <c r="CI94" s="733"/>
      <c r="CJ94" s="733"/>
      <c r="CK94" s="733"/>
      <c r="CL94" s="734"/>
      <c r="CM94" s="732"/>
      <c r="CN94" s="733"/>
      <c r="CO94" s="733"/>
      <c r="CP94" s="733"/>
      <c r="CQ94" s="734"/>
      <c r="CR94" s="732"/>
      <c r="CS94" s="733"/>
      <c r="CT94" s="733"/>
      <c r="CU94" s="733"/>
      <c r="CV94" s="734"/>
      <c r="CW94" s="732"/>
      <c r="CX94" s="733"/>
      <c r="CY94" s="733"/>
      <c r="CZ94" s="733"/>
      <c r="DA94" s="734"/>
      <c r="DB94" s="732"/>
      <c r="DC94" s="733"/>
      <c r="DD94" s="733"/>
      <c r="DE94" s="733"/>
      <c r="DF94" s="734"/>
      <c r="DG94" s="732"/>
      <c r="DH94" s="733"/>
      <c r="DI94" s="733"/>
      <c r="DJ94" s="733"/>
      <c r="DK94" s="734"/>
      <c r="DL94" s="732"/>
      <c r="DM94" s="733"/>
      <c r="DN94" s="733"/>
      <c r="DO94" s="733"/>
      <c r="DP94" s="734"/>
      <c r="DQ94" s="732"/>
      <c r="DR94" s="733"/>
      <c r="DS94" s="733"/>
      <c r="DT94" s="733"/>
      <c r="DU94" s="734"/>
      <c r="DV94" s="729"/>
      <c r="DW94" s="730"/>
      <c r="DX94" s="730"/>
      <c r="DY94" s="730"/>
      <c r="DZ94" s="735"/>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29"/>
      <c r="BT95" s="730"/>
      <c r="BU95" s="730"/>
      <c r="BV95" s="730"/>
      <c r="BW95" s="730"/>
      <c r="BX95" s="730"/>
      <c r="BY95" s="730"/>
      <c r="BZ95" s="730"/>
      <c r="CA95" s="730"/>
      <c r="CB95" s="730"/>
      <c r="CC95" s="730"/>
      <c r="CD95" s="730"/>
      <c r="CE95" s="730"/>
      <c r="CF95" s="730"/>
      <c r="CG95" s="731"/>
      <c r="CH95" s="732"/>
      <c r="CI95" s="733"/>
      <c r="CJ95" s="733"/>
      <c r="CK95" s="733"/>
      <c r="CL95" s="734"/>
      <c r="CM95" s="732"/>
      <c r="CN95" s="733"/>
      <c r="CO95" s="733"/>
      <c r="CP95" s="733"/>
      <c r="CQ95" s="734"/>
      <c r="CR95" s="732"/>
      <c r="CS95" s="733"/>
      <c r="CT95" s="733"/>
      <c r="CU95" s="733"/>
      <c r="CV95" s="734"/>
      <c r="CW95" s="732"/>
      <c r="CX95" s="733"/>
      <c r="CY95" s="733"/>
      <c r="CZ95" s="733"/>
      <c r="DA95" s="734"/>
      <c r="DB95" s="732"/>
      <c r="DC95" s="733"/>
      <c r="DD95" s="733"/>
      <c r="DE95" s="733"/>
      <c r="DF95" s="734"/>
      <c r="DG95" s="732"/>
      <c r="DH95" s="733"/>
      <c r="DI95" s="733"/>
      <c r="DJ95" s="733"/>
      <c r="DK95" s="734"/>
      <c r="DL95" s="732"/>
      <c r="DM95" s="733"/>
      <c r="DN95" s="733"/>
      <c r="DO95" s="733"/>
      <c r="DP95" s="734"/>
      <c r="DQ95" s="732"/>
      <c r="DR95" s="733"/>
      <c r="DS95" s="733"/>
      <c r="DT95" s="733"/>
      <c r="DU95" s="734"/>
      <c r="DV95" s="729"/>
      <c r="DW95" s="730"/>
      <c r="DX95" s="730"/>
      <c r="DY95" s="730"/>
      <c r="DZ95" s="735"/>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29"/>
      <c r="BT96" s="730"/>
      <c r="BU96" s="730"/>
      <c r="BV96" s="730"/>
      <c r="BW96" s="730"/>
      <c r="BX96" s="730"/>
      <c r="BY96" s="730"/>
      <c r="BZ96" s="730"/>
      <c r="CA96" s="730"/>
      <c r="CB96" s="730"/>
      <c r="CC96" s="730"/>
      <c r="CD96" s="730"/>
      <c r="CE96" s="730"/>
      <c r="CF96" s="730"/>
      <c r="CG96" s="731"/>
      <c r="CH96" s="732"/>
      <c r="CI96" s="733"/>
      <c r="CJ96" s="733"/>
      <c r="CK96" s="733"/>
      <c r="CL96" s="734"/>
      <c r="CM96" s="732"/>
      <c r="CN96" s="733"/>
      <c r="CO96" s="733"/>
      <c r="CP96" s="733"/>
      <c r="CQ96" s="734"/>
      <c r="CR96" s="732"/>
      <c r="CS96" s="733"/>
      <c r="CT96" s="733"/>
      <c r="CU96" s="733"/>
      <c r="CV96" s="734"/>
      <c r="CW96" s="732"/>
      <c r="CX96" s="733"/>
      <c r="CY96" s="733"/>
      <c r="CZ96" s="733"/>
      <c r="DA96" s="734"/>
      <c r="DB96" s="732"/>
      <c r="DC96" s="733"/>
      <c r="DD96" s="733"/>
      <c r="DE96" s="733"/>
      <c r="DF96" s="734"/>
      <c r="DG96" s="732"/>
      <c r="DH96" s="733"/>
      <c r="DI96" s="733"/>
      <c r="DJ96" s="733"/>
      <c r="DK96" s="734"/>
      <c r="DL96" s="732"/>
      <c r="DM96" s="733"/>
      <c r="DN96" s="733"/>
      <c r="DO96" s="733"/>
      <c r="DP96" s="734"/>
      <c r="DQ96" s="732"/>
      <c r="DR96" s="733"/>
      <c r="DS96" s="733"/>
      <c r="DT96" s="733"/>
      <c r="DU96" s="734"/>
      <c r="DV96" s="729"/>
      <c r="DW96" s="730"/>
      <c r="DX96" s="730"/>
      <c r="DY96" s="730"/>
      <c r="DZ96" s="735"/>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29"/>
      <c r="BT97" s="730"/>
      <c r="BU97" s="730"/>
      <c r="BV97" s="730"/>
      <c r="BW97" s="730"/>
      <c r="BX97" s="730"/>
      <c r="BY97" s="730"/>
      <c r="BZ97" s="730"/>
      <c r="CA97" s="730"/>
      <c r="CB97" s="730"/>
      <c r="CC97" s="730"/>
      <c r="CD97" s="730"/>
      <c r="CE97" s="730"/>
      <c r="CF97" s="730"/>
      <c r="CG97" s="731"/>
      <c r="CH97" s="732"/>
      <c r="CI97" s="733"/>
      <c r="CJ97" s="733"/>
      <c r="CK97" s="733"/>
      <c r="CL97" s="734"/>
      <c r="CM97" s="732"/>
      <c r="CN97" s="733"/>
      <c r="CO97" s="733"/>
      <c r="CP97" s="733"/>
      <c r="CQ97" s="734"/>
      <c r="CR97" s="732"/>
      <c r="CS97" s="733"/>
      <c r="CT97" s="733"/>
      <c r="CU97" s="733"/>
      <c r="CV97" s="734"/>
      <c r="CW97" s="732"/>
      <c r="CX97" s="733"/>
      <c r="CY97" s="733"/>
      <c r="CZ97" s="733"/>
      <c r="DA97" s="734"/>
      <c r="DB97" s="732"/>
      <c r="DC97" s="733"/>
      <c r="DD97" s="733"/>
      <c r="DE97" s="733"/>
      <c r="DF97" s="734"/>
      <c r="DG97" s="732"/>
      <c r="DH97" s="733"/>
      <c r="DI97" s="733"/>
      <c r="DJ97" s="733"/>
      <c r="DK97" s="734"/>
      <c r="DL97" s="732"/>
      <c r="DM97" s="733"/>
      <c r="DN97" s="733"/>
      <c r="DO97" s="733"/>
      <c r="DP97" s="734"/>
      <c r="DQ97" s="732"/>
      <c r="DR97" s="733"/>
      <c r="DS97" s="733"/>
      <c r="DT97" s="733"/>
      <c r="DU97" s="734"/>
      <c r="DV97" s="729"/>
      <c r="DW97" s="730"/>
      <c r="DX97" s="730"/>
      <c r="DY97" s="730"/>
      <c r="DZ97" s="735"/>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29"/>
      <c r="BT98" s="730"/>
      <c r="BU98" s="730"/>
      <c r="BV98" s="730"/>
      <c r="BW98" s="730"/>
      <c r="BX98" s="730"/>
      <c r="BY98" s="730"/>
      <c r="BZ98" s="730"/>
      <c r="CA98" s="730"/>
      <c r="CB98" s="730"/>
      <c r="CC98" s="730"/>
      <c r="CD98" s="730"/>
      <c r="CE98" s="730"/>
      <c r="CF98" s="730"/>
      <c r="CG98" s="731"/>
      <c r="CH98" s="732"/>
      <c r="CI98" s="733"/>
      <c r="CJ98" s="733"/>
      <c r="CK98" s="733"/>
      <c r="CL98" s="734"/>
      <c r="CM98" s="732"/>
      <c r="CN98" s="733"/>
      <c r="CO98" s="733"/>
      <c r="CP98" s="733"/>
      <c r="CQ98" s="734"/>
      <c r="CR98" s="732"/>
      <c r="CS98" s="733"/>
      <c r="CT98" s="733"/>
      <c r="CU98" s="733"/>
      <c r="CV98" s="734"/>
      <c r="CW98" s="732"/>
      <c r="CX98" s="733"/>
      <c r="CY98" s="733"/>
      <c r="CZ98" s="733"/>
      <c r="DA98" s="734"/>
      <c r="DB98" s="732"/>
      <c r="DC98" s="733"/>
      <c r="DD98" s="733"/>
      <c r="DE98" s="733"/>
      <c r="DF98" s="734"/>
      <c r="DG98" s="732"/>
      <c r="DH98" s="733"/>
      <c r="DI98" s="733"/>
      <c r="DJ98" s="733"/>
      <c r="DK98" s="734"/>
      <c r="DL98" s="732"/>
      <c r="DM98" s="733"/>
      <c r="DN98" s="733"/>
      <c r="DO98" s="733"/>
      <c r="DP98" s="734"/>
      <c r="DQ98" s="732"/>
      <c r="DR98" s="733"/>
      <c r="DS98" s="733"/>
      <c r="DT98" s="733"/>
      <c r="DU98" s="734"/>
      <c r="DV98" s="729"/>
      <c r="DW98" s="730"/>
      <c r="DX98" s="730"/>
      <c r="DY98" s="730"/>
      <c r="DZ98" s="735"/>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29"/>
      <c r="BT99" s="730"/>
      <c r="BU99" s="730"/>
      <c r="BV99" s="730"/>
      <c r="BW99" s="730"/>
      <c r="BX99" s="730"/>
      <c r="BY99" s="730"/>
      <c r="BZ99" s="730"/>
      <c r="CA99" s="730"/>
      <c r="CB99" s="730"/>
      <c r="CC99" s="730"/>
      <c r="CD99" s="730"/>
      <c r="CE99" s="730"/>
      <c r="CF99" s="730"/>
      <c r="CG99" s="731"/>
      <c r="CH99" s="732"/>
      <c r="CI99" s="733"/>
      <c r="CJ99" s="733"/>
      <c r="CK99" s="733"/>
      <c r="CL99" s="734"/>
      <c r="CM99" s="732"/>
      <c r="CN99" s="733"/>
      <c r="CO99" s="733"/>
      <c r="CP99" s="733"/>
      <c r="CQ99" s="734"/>
      <c r="CR99" s="732"/>
      <c r="CS99" s="733"/>
      <c r="CT99" s="733"/>
      <c r="CU99" s="733"/>
      <c r="CV99" s="734"/>
      <c r="CW99" s="732"/>
      <c r="CX99" s="733"/>
      <c r="CY99" s="733"/>
      <c r="CZ99" s="733"/>
      <c r="DA99" s="734"/>
      <c r="DB99" s="732"/>
      <c r="DC99" s="733"/>
      <c r="DD99" s="733"/>
      <c r="DE99" s="733"/>
      <c r="DF99" s="734"/>
      <c r="DG99" s="732"/>
      <c r="DH99" s="733"/>
      <c r="DI99" s="733"/>
      <c r="DJ99" s="733"/>
      <c r="DK99" s="734"/>
      <c r="DL99" s="732"/>
      <c r="DM99" s="733"/>
      <c r="DN99" s="733"/>
      <c r="DO99" s="733"/>
      <c r="DP99" s="734"/>
      <c r="DQ99" s="732"/>
      <c r="DR99" s="733"/>
      <c r="DS99" s="733"/>
      <c r="DT99" s="733"/>
      <c r="DU99" s="734"/>
      <c r="DV99" s="729"/>
      <c r="DW99" s="730"/>
      <c r="DX99" s="730"/>
      <c r="DY99" s="730"/>
      <c r="DZ99" s="735"/>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29"/>
      <c r="BT100" s="730"/>
      <c r="BU100" s="730"/>
      <c r="BV100" s="730"/>
      <c r="BW100" s="730"/>
      <c r="BX100" s="730"/>
      <c r="BY100" s="730"/>
      <c r="BZ100" s="730"/>
      <c r="CA100" s="730"/>
      <c r="CB100" s="730"/>
      <c r="CC100" s="730"/>
      <c r="CD100" s="730"/>
      <c r="CE100" s="730"/>
      <c r="CF100" s="730"/>
      <c r="CG100" s="731"/>
      <c r="CH100" s="732"/>
      <c r="CI100" s="733"/>
      <c r="CJ100" s="733"/>
      <c r="CK100" s="733"/>
      <c r="CL100" s="734"/>
      <c r="CM100" s="732"/>
      <c r="CN100" s="733"/>
      <c r="CO100" s="733"/>
      <c r="CP100" s="733"/>
      <c r="CQ100" s="734"/>
      <c r="CR100" s="732"/>
      <c r="CS100" s="733"/>
      <c r="CT100" s="733"/>
      <c r="CU100" s="733"/>
      <c r="CV100" s="734"/>
      <c r="CW100" s="732"/>
      <c r="CX100" s="733"/>
      <c r="CY100" s="733"/>
      <c r="CZ100" s="733"/>
      <c r="DA100" s="734"/>
      <c r="DB100" s="732"/>
      <c r="DC100" s="733"/>
      <c r="DD100" s="733"/>
      <c r="DE100" s="733"/>
      <c r="DF100" s="734"/>
      <c r="DG100" s="732"/>
      <c r="DH100" s="733"/>
      <c r="DI100" s="733"/>
      <c r="DJ100" s="733"/>
      <c r="DK100" s="734"/>
      <c r="DL100" s="732"/>
      <c r="DM100" s="733"/>
      <c r="DN100" s="733"/>
      <c r="DO100" s="733"/>
      <c r="DP100" s="734"/>
      <c r="DQ100" s="732"/>
      <c r="DR100" s="733"/>
      <c r="DS100" s="733"/>
      <c r="DT100" s="733"/>
      <c r="DU100" s="734"/>
      <c r="DV100" s="729"/>
      <c r="DW100" s="730"/>
      <c r="DX100" s="730"/>
      <c r="DY100" s="730"/>
      <c r="DZ100" s="735"/>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29"/>
      <c r="BT101" s="730"/>
      <c r="BU101" s="730"/>
      <c r="BV101" s="730"/>
      <c r="BW101" s="730"/>
      <c r="BX101" s="730"/>
      <c r="BY101" s="730"/>
      <c r="BZ101" s="730"/>
      <c r="CA101" s="730"/>
      <c r="CB101" s="730"/>
      <c r="CC101" s="730"/>
      <c r="CD101" s="730"/>
      <c r="CE101" s="730"/>
      <c r="CF101" s="730"/>
      <c r="CG101" s="731"/>
      <c r="CH101" s="732"/>
      <c r="CI101" s="733"/>
      <c r="CJ101" s="733"/>
      <c r="CK101" s="733"/>
      <c r="CL101" s="734"/>
      <c r="CM101" s="732"/>
      <c r="CN101" s="733"/>
      <c r="CO101" s="733"/>
      <c r="CP101" s="733"/>
      <c r="CQ101" s="734"/>
      <c r="CR101" s="732"/>
      <c r="CS101" s="733"/>
      <c r="CT101" s="733"/>
      <c r="CU101" s="733"/>
      <c r="CV101" s="734"/>
      <c r="CW101" s="732"/>
      <c r="CX101" s="733"/>
      <c r="CY101" s="733"/>
      <c r="CZ101" s="733"/>
      <c r="DA101" s="734"/>
      <c r="DB101" s="732"/>
      <c r="DC101" s="733"/>
      <c r="DD101" s="733"/>
      <c r="DE101" s="733"/>
      <c r="DF101" s="734"/>
      <c r="DG101" s="732"/>
      <c r="DH101" s="733"/>
      <c r="DI101" s="733"/>
      <c r="DJ101" s="733"/>
      <c r="DK101" s="734"/>
      <c r="DL101" s="732"/>
      <c r="DM101" s="733"/>
      <c r="DN101" s="733"/>
      <c r="DO101" s="733"/>
      <c r="DP101" s="734"/>
      <c r="DQ101" s="732"/>
      <c r="DR101" s="733"/>
      <c r="DS101" s="733"/>
      <c r="DT101" s="733"/>
      <c r="DU101" s="734"/>
      <c r="DV101" s="729"/>
      <c r="DW101" s="730"/>
      <c r="DX101" s="730"/>
      <c r="DY101" s="730"/>
      <c r="DZ101" s="735"/>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252</v>
      </c>
      <c r="BR102" s="694" t="s">
        <v>453</v>
      </c>
      <c r="BS102" s="695"/>
      <c r="BT102" s="695"/>
      <c r="BU102" s="695"/>
      <c r="BV102" s="695"/>
      <c r="BW102" s="695"/>
      <c r="BX102" s="695"/>
      <c r="BY102" s="695"/>
      <c r="BZ102" s="695"/>
      <c r="CA102" s="695"/>
      <c r="CB102" s="695"/>
      <c r="CC102" s="695"/>
      <c r="CD102" s="695"/>
      <c r="CE102" s="695"/>
      <c r="CF102" s="695"/>
      <c r="CG102" s="696"/>
      <c r="CH102" s="743"/>
      <c r="CI102" s="744"/>
      <c r="CJ102" s="744"/>
      <c r="CK102" s="744"/>
      <c r="CL102" s="745"/>
      <c r="CM102" s="743"/>
      <c r="CN102" s="744"/>
      <c r="CO102" s="744"/>
      <c r="CP102" s="744"/>
      <c r="CQ102" s="745"/>
      <c r="CR102" s="746">
        <v>65</v>
      </c>
      <c r="CS102" s="707"/>
      <c r="CT102" s="707"/>
      <c r="CU102" s="707"/>
      <c r="CV102" s="747"/>
      <c r="CW102" s="746" t="s">
        <v>199</v>
      </c>
      <c r="CX102" s="707"/>
      <c r="CY102" s="707"/>
      <c r="CZ102" s="707"/>
      <c r="DA102" s="747"/>
      <c r="DB102" s="746" t="s">
        <v>199</v>
      </c>
      <c r="DC102" s="707"/>
      <c r="DD102" s="707"/>
      <c r="DE102" s="707"/>
      <c r="DF102" s="747"/>
      <c r="DG102" s="746" t="s">
        <v>199</v>
      </c>
      <c r="DH102" s="707"/>
      <c r="DI102" s="707"/>
      <c r="DJ102" s="707"/>
      <c r="DK102" s="747"/>
      <c r="DL102" s="746" t="s">
        <v>199</v>
      </c>
      <c r="DM102" s="707"/>
      <c r="DN102" s="707"/>
      <c r="DO102" s="707"/>
      <c r="DP102" s="747"/>
      <c r="DQ102" s="746" t="s">
        <v>199</v>
      </c>
      <c r="DR102" s="707"/>
      <c r="DS102" s="707"/>
      <c r="DT102" s="707"/>
      <c r="DU102" s="747"/>
      <c r="DV102" s="694"/>
      <c r="DW102" s="695"/>
      <c r="DX102" s="695"/>
      <c r="DY102" s="695"/>
      <c r="DZ102" s="748"/>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49" t="s">
        <v>468</v>
      </c>
      <c r="BR103" s="749"/>
      <c r="BS103" s="749"/>
      <c r="BT103" s="749"/>
      <c r="BU103" s="749"/>
      <c r="BV103" s="749"/>
      <c r="BW103" s="749"/>
      <c r="BX103" s="749"/>
      <c r="BY103" s="749"/>
      <c r="BZ103" s="749"/>
      <c r="CA103" s="749"/>
      <c r="CB103" s="749"/>
      <c r="CC103" s="749"/>
      <c r="CD103" s="749"/>
      <c r="CE103" s="749"/>
      <c r="CF103" s="749"/>
      <c r="CG103" s="749"/>
      <c r="CH103" s="749"/>
      <c r="CI103" s="749"/>
      <c r="CJ103" s="749"/>
      <c r="CK103" s="749"/>
      <c r="CL103" s="749"/>
      <c r="CM103" s="749"/>
      <c r="CN103" s="749"/>
      <c r="CO103" s="749"/>
      <c r="CP103" s="749"/>
      <c r="CQ103" s="749"/>
      <c r="CR103" s="749"/>
      <c r="CS103" s="749"/>
      <c r="CT103" s="749"/>
      <c r="CU103" s="749"/>
      <c r="CV103" s="749"/>
      <c r="CW103" s="749"/>
      <c r="CX103" s="749"/>
      <c r="CY103" s="749"/>
      <c r="CZ103" s="749"/>
      <c r="DA103" s="749"/>
      <c r="DB103" s="749"/>
      <c r="DC103" s="749"/>
      <c r="DD103" s="749"/>
      <c r="DE103" s="749"/>
      <c r="DF103" s="749"/>
      <c r="DG103" s="749"/>
      <c r="DH103" s="749"/>
      <c r="DI103" s="749"/>
      <c r="DJ103" s="749"/>
      <c r="DK103" s="749"/>
      <c r="DL103" s="749"/>
      <c r="DM103" s="749"/>
      <c r="DN103" s="749"/>
      <c r="DO103" s="749"/>
      <c r="DP103" s="749"/>
      <c r="DQ103" s="749"/>
      <c r="DR103" s="749"/>
      <c r="DS103" s="749"/>
      <c r="DT103" s="749"/>
      <c r="DU103" s="749"/>
      <c r="DV103" s="749"/>
      <c r="DW103" s="749"/>
      <c r="DX103" s="749"/>
      <c r="DY103" s="749"/>
      <c r="DZ103" s="749"/>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50" t="s">
        <v>469</v>
      </c>
      <c r="BR104" s="750"/>
      <c r="BS104" s="750"/>
      <c r="BT104" s="750"/>
      <c r="BU104" s="750"/>
      <c r="BV104" s="750"/>
      <c r="BW104" s="750"/>
      <c r="BX104" s="750"/>
      <c r="BY104" s="750"/>
      <c r="BZ104" s="750"/>
      <c r="CA104" s="750"/>
      <c r="CB104" s="750"/>
      <c r="CC104" s="750"/>
      <c r="CD104" s="750"/>
      <c r="CE104" s="750"/>
      <c r="CF104" s="750"/>
      <c r="CG104" s="750"/>
      <c r="CH104" s="750"/>
      <c r="CI104" s="750"/>
      <c r="CJ104" s="750"/>
      <c r="CK104" s="750"/>
      <c r="CL104" s="750"/>
      <c r="CM104" s="750"/>
      <c r="CN104" s="750"/>
      <c r="CO104" s="750"/>
      <c r="CP104" s="750"/>
      <c r="CQ104" s="750"/>
      <c r="CR104" s="750"/>
      <c r="CS104" s="750"/>
      <c r="CT104" s="750"/>
      <c r="CU104" s="750"/>
      <c r="CV104" s="750"/>
      <c r="CW104" s="750"/>
      <c r="CX104" s="750"/>
      <c r="CY104" s="750"/>
      <c r="CZ104" s="750"/>
      <c r="DA104" s="750"/>
      <c r="DB104" s="750"/>
      <c r="DC104" s="750"/>
      <c r="DD104" s="750"/>
      <c r="DE104" s="750"/>
      <c r="DF104" s="750"/>
      <c r="DG104" s="750"/>
      <c r="DH104" s="750"/>
      <c r="DI104" s="750"/>
      <c r="DJ104" s="750"/>
      <c r="DK104" s="750"/>
      <c r="DL104" s="750"/>
      <c r="DM104" s="750"/>
      <c r="DN104" s="750"/>
      <c r="DO104" s="750"/>
      <c r="DP104" s="750"/>
      <c r="DQ104" s="750"/>
      <c r="DR104" s="750"/>
      <c r="DS104" s="750"/>
      <c r="DT104" s="750"/>
      <c r="DU104" s="750"/>
      <c r="DV104" s="750"/>
      <c r="DW104" s="750"/>
      <c r="DX104" s="750"/>
      <c r="DY104" s="750"/>
      <c r="DZ104" s="750"/>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470</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285</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51" t="s">
        <v>471</v>
      </c>
      <c r="B108" s="752"/>
      <c r="C108" s="752"/>
      <c r="D108" s="752"/>
      <c r="E108" s="752"/>
      <c r="F108" s="752"/>
      <c r="G108" s="752"/>
      <c r="H108" s="752"/>
      <c r="I108" s="752"/>
      <c r="J108" s="752"/>
      <c r="K108" s="752"/>
      <c r="L108" s="752"/>
      <c r="M108" s="752"/>
      <c r="N108" s="752"/>
      <c r="O108" s="752"/>
      <c r="P108" s="752"/>
      <c r="Q108" s="752"/>
      <c r="R108" s="752"/>
      <c r="S108" s="752"/>
      <c r="T108" s="752"/>
      <c r="U108" s="752"/>
      <c r="V108" s="752"/>
      <c r="W108" s="752"/>
      <c r="X108" s="752"/>
      <c r="Y108" s="752"/>
      <c r="Z108" s="752"/>
      <c r="AA108" s="752"/>
      <c r="AB108" s="752"/>
      <c r="AC108" s="752"/>
      <c r="AD108" s="752"/>
      <c r="AE108" s="752"/>
      <c r="AF108" s="752"/>
      <c r="AG108" s="752"/>
      <c r="AH108" s="752"/>
      <c r="AI108" s="752"/>
      <c r="AJ108" s="752"/>
      <c r="AK108" s="752"/>
      <c r="AL108" s="752"/>
      <c r="AM108" s="752"/>
      <c r="AN108" s="752"/>
      <c r="AO108" s="752"/>
      <c r="AP108" s="752"/>
      <c r="AQ108" s="752"/>
      <c r="AR108" s="752"/>
      <c r="AS108" s="752"/>
      <c r="AT108" s="753"/>
      <c r="AU108" s="751" t="s">
        <v>200</v>
      </c>
      <c r="AV108" s="752"/>
      <c r="AW108" s="752"/>
      <c r="AX108" s="752"/>
      <c r="AY108" s="752"/>
      <c r="AZ108" s="752"/>
      <c r="BA108" s="752"/>
      <c r="BB108" s="752"/>
      <c r="BC108" s="752"/>
      <c r="BD108" s="752"/>
      <c r="BE108" s="752"/>
      <c r="BF108" s="752"/>
      <c r="BG108" s="752"/>
      <c r="BH108" s="752"/>
      <c r="BI108" s="752"/>
      <c r="BJ108" s="752"/>
      <c r="BK108" s="752"/>
      <c r="BL108" s="752"/>
      <c r="BM108" s="752"/>
      <c r="BN108" s="752"/>
      <c r="BO108" s="752"/>
      <c r="BP108" s="752"/>
      <c r="BQ108" s="752"/>
      <c r="BR108" s="752"/>
      <c r="BS108" s="752"/>
      <c r="BT108" s="752"/>
      <c r="BU108" s="752"/>
      <c r="BV108" s="752"/>
      <c r="BW108" s="752"/>
      <c r="BX108" s="752"/>
      <c r="BY108" s="752"/>
      <c r="BZ108" s="752"/>
      <c r="CA108" s="752"/>
      <c r="CB108" s="752"/>
      <c r="CC108" s="752"/>
      <c r="CD108" s="752"/>
      <c r="CE108" s="752"/>
      <c r="CF108" s="752"/>
      <c r="CG108" s="752"/>
      <c r="CH108" s="752"/>
      <c r="CI108" s="752"/>
      <c r="CJ108" s="752"/>
      <c r="CK108" s="752"/>
      <c r="CL108" s="752"/>
      <c r="CM108" s="752"/>
      <c r="CN108" s="752"/>
      <c r="CO108" s="752"/>
      <c r="CP108" s="752"/>
      <c r="CQ108" s="752"/>
      <c r="CR108" s="752"/>
      <c r="CS108" s="752"/>
      <c r="CT108" s="752"/>
      <c r="CU108" s="752"/>
      <c r="CV108" s="752"/>
      <c r="CW108" s="752"/>
      <c r="CX108" s="752"/>
      <c r="CY108" s="752"/>
      <c r="CZ108" s="752"/>
      <c r="DA108" s="752"/>
      <c r="DB108" s="752"/>
      <c r="DC108" s="752"/>
      <c r="DD108" s="752"/>
      <c r="DE108" s="752"/>
      <c r="DF108" s="752"/>
      <c r="DG108" s="752"/>
      <c r="DH108" s="752"/>
      <c r="DI108" s="752"/>
      <c r="DJ108" s="752"/>
      <c r="DK108" s="752"/>
      <c r="DL108" s="752"/>
      <c r="DM108" s="752"/>
      <c r="DN108" s="752"/>
      <c r="DO108" s="752"/>
      <c r="DP108" s="752"/>
      <c r="DQ108" s="752"/>
      <c r="DR108" s="752"/>
      <c r="DS108" s="752"/>
      <c r="DT108" s="752"/>
      <c r="DU108" s="752"/>
      <c r="DV108" s="752"/>
      <c r="DW108" s="752"/>
      <c r="DX108" s="752"/>
      <c r="DY108" s="752"/>
      <c r="DZ108" s="753"/>
    </row>
    <row r="109" spans="1:131" s="48" customFormat="1" ht="26.25" customHeight="1" x14ac:dyDescent="0.2">
      <c r="A109" s="754" t="s">
        <v>472</v>
      </c>
      <c r="B109" s="755"/>
      <c r="C109" s="755"/>
      <c r="D109" s="755"/>
      <c r="E109" s="755"/>
      <c r="F109" s="755"/>
      <c r="G109" s="755"/>
      <c r="H109" s="755"/>
      <c r="I109" s="755"/>
      <c r="J109" s="755"/>
      <c r="K109" s="755"/>
      <c r="L109" s="755"/>
      <c r="M109" s="755"/>
      <c r="N109" s="755"/>
      <c r="O109" s="755"/>
      <c r="P109" s="755"/>
      <c r="Q109" s="755"/>
      <c r="R109" s="755"/>
      <c r="S109" s="755"/>
      <c r="T109" s="755"/>
      <c r="U109" s="755"/>
      <c r="V109" s="755"/>
      <c r="W109" s="755"/>
      <c r="X109" s="755"/>
      <c r="Y109" s="755"/>
      <c r="Z109" s="756"/>
      <c r="AA109" s="757" t="s">
        <v>473</v>
      </c>
      <c r="AB109" s="755"/>
      <c r="AC109" s="755"/>
      <c r="AD109" s="755"/>
      <c r="AE109" s="756"/>
      <c r="AF109" s="757" t="s">
        <v>475</v>
      </c>
      <c r="AG109" s="755"/>
      <c r="AH109" s="755"/>
      <c r="AI109" s="755"/>
      <c r="AJ109" s="756"/>
      <c r="AK109" s="757" t="s">
        <v>188</v>
      </c>
      <c r="AL109" s="755"/>
      <c r="AM109" s="755"/>
      <c r="AN109" s="755"/>
      <c r="AO109" s="756"/>
      <c r="AP109" s="757" t="s">
        <v>476</v>
      </c>
      <c r="AQ109" s="755"/>
      <c r="AR109" s="755"/>
      <c r="AS109" s="755"/>
      <c r="AT109" s="758"/>
      <c r="AU109" s="754" t="s">
        <v>472</v>
      </c>
      <c r="AV109" s="755"/>
      <c r="AW109" s="755"/>
      <c r="AX109" s="755"/>
      <c r="AY109" s="755"/>
      <c r="AZ109" s="755"/>
      <c r="BA109" s="755"/>
      <c r="BB109" s="755"/>
      <c r="BC109" s="755"/>
      <c r="BD109" s="755"/>
      <c r="BE109" s="755"/>
      <c r="BF109" s="755"/>
      <c r="BG109" s="755"/>
      <c r="BH109" s="755"/>
      <c r="BI109" s="755"/>
      <c r="BJ109" s="755"/>
      <c r="BK109" s="755"/>
      <c r="BL109" s="755"/>
      <c r="BM109" s="755"/>
      <c r="BN109" s="755"/>
      <c r="BO109" s="755"/>
      <c r="BP109" s="756"/>
      <c r="BQ109" s="757" t="s">
        <v>473</v>
      </c>
      <c r="BR109" s="755"/>
      <c r="BS109" s="755"/>
      <c r="BT109" s="755"/>
      <c r="BU109" s="756"/>
      <c r="BV109" s="757" t="s">
        <v>475</v>
      </c>
      <c r="BW109" s="755"/>
      <c r="BX109" s="755"/>
      <c r="BY109" s="755"/>
      <c r="BZ109" s="756"/>
      <c r="CA109" s="757" t="s">
        <v>188</v>
      </c>
      <c r="CB109" s="755"/>
      <c r="CC109" s="755"/>
      <c r="CD109" s="755"/>
      <c r="CE109" s="756"/>
      <c r="CF109" s="759" t="s">
        <v>476</v>
      </c>
      <c r="CG109" s="759"/>
      <c r="CH109" s="759"/>
      <c r="CI109" s="759"/>
      <c r="CJ109" s="759"/>
      <c r="CK109" s="757" t="s">
        <v>98</v>
      </c>
      <c r="CL109" s="755"/>
      <c r="CM109" s="755"/>
      <c r="CN109" s="755"/>
      <c r="CO109" s="755"/>
      <c r="CP109" s="755"/>
      <c r="CQ109" s="755"/>
      <c r="CR109" s="755"/>
      <c r="CS109" s="755"/>
      <c r="CT109" s="755"/>
      <c r="CU109" s="755"/>
      <c r="CV109" s="755"/>
      <c r="CW109" s="755"/>
      <c r="CX109" s="755"/>
      <c r="CY109" s="755"/>
      <c r="CZ109" s="755"/>
      <c r="DA109" s="755"/>
      <c r="DB109" s="755"/>
      <c r="DC109" s="755"/>
      <c r="DD109" s="755"/>
      <c r="DE109" s="755"/>
      <c r="DF109" s="756"/>
      <c r="DG109" s="757" t="s">
        <v>473</v>
      </c>
      <c r="DH109" s="755"/>
      <c r="DI109" s="755"/>
      <c r="DJ109" s="755"/>
      <c r="DK109" s="756"/>
      <c r="DL109" s="757" t="s">
        <v>475</v>
      </c>
      <c r="DM109" s="755"/>
      <c r="DN109" s="755"/>
      <c r="DO109" s="755"/>
      <c r="DP109" s="756"/>
      <c r="DQ109" s="757" t="s">
        <v>188</v>
      </c>
      <c r="DR109" s="755"/>
      <c r="DS109" s="755"/>
      <c r="DT109" s="755"/>
      <c r="DU109" s="756"/>
      <c r="DV109" s="757" t="s">
        <v>476</v>
      </c>
      <c r="DW109" s="755"/>
      <c r="DX109" s="755"/>
      <c r="DY109" s="755"/>
      <c r="DZ109" s="758"/>
    </row>
    <row r="110" spans="1:131" s="48" customFormat="1" ht="26.25" customHeight="1" x14ac:dyDescent="0.2">
      <c r="A110" s="760" t="s">
        <v>333</v>
      </c>
      <c r="B110" s="761"/>
      <c r="C110" s="761"/>
      <c r="D110" s="761"/>
      <c r="E110" s="761"/>
      <c r="F110" s="761"/>
      <c r="G110" s="761"/>
      <c r="H110" s="761"/>
      <c r="I110" s="761"/>
      <c r="J110" s="761"/>
      <c r="K110" s="761"/>
      <c r="L110" s="761"/>
      <c r="M110" s="761"/>
      <c r="N110" s="761"/>
      <c r="O110" s="761"/>
      <c r="P110" s="761"/>
      <c r="Q110" s="761"/>
      <c r="R110" s="761"/>
      <c r="S110" s="761"/>
      <c r="T110" s="761"/>
      <c r="U110" s="761"/>
      <c r="V110" s="761"/>
      <c r="W110" s="761"/>
      <c r="X110" s="761"/>
      <c r="Y110" s="761"/>
      <c r="Z110" s="762"/>
      <c r="AA110" s="763">
        <v>2136846</v>
      </c>
      <c r="AB110" s="764"/>
      <c r="AC110" s="764"/>
      <c r="AD110" s="764"/>
      <c r="AE110" s="765"/>
      <c r="AF110" s="766">
        <v>2231481</v>
      </c>
      <c r="AG110" s="764"/>
      <c r="AH110" s="764"/>
      <c r="AI110" s="764"/>
      <c r="AJ110" s="765"/>
      <c r="AK110" s="766">
        <v>2265213</v>
      </c>
      <c r="AL110" s="764"/>
      <c r="AM110" s="764"/>
      <c r="AN110" s="764"/>
      <c r="AO110" s="765"/>
      <c r="AP110" s="767">
        <v>14.1</v>
      </c>
      <c r="AQ110" s="768"/>
      <c r="AR110" s="768"/>
      <c r="AS110" s="768"/>
      <c r="AT110" s="769"/>
      <c r="AU110" s="972" t="s">
        <v>122</v>
      </c>
      <c r="AV110" s="973"/>
      <c r="AW110" s="973"/>
      <c r="AX110" s="973"/>
      <c r="AY110" s="973"/>
      <c r="AZ110" s="770" t="s">
        <v>477</v>
      </c>
      <c r="BA110" s="761"/>
      <c r="BB110" s="761"/>
      <c r="BC110" s="761"/>
      <c r="BD110" s="761"/>
      <c r="BE110" s="761"/>
      <c r="BF110" s="761"/>
      <c r="BG110" s="761"/>
      <c r="BH110" s="761"/>
      <c r="BI110" s="761"/>
      <c r="BJ110" s="761"/>
      <c r="BK110" s="761"/>
      <c r="BL110" s="761"/>
      <c r="BM110" s="761"/>
      <c r="BN110" s="761"/>
      <c r="BO110" s="761"/>
      <c r="BP110" s="762"/>
      <c r="BQ110" s="771">
        <v>25526146</v>
      </c>
      <c r="BR110" s="772"/>
      <c r="BS110" s="772"/>
      <c r="BT110" s="772"/>
      <c r="BU110" s="772"/>
      <c r="BV110" s="772">
        <v>24517804</v>
      </c>
      <c r="BW110" s="772"/>
      <c r="BX110" s="772"/>
      <c r="BY110" s="772"/>
      <c r="BZ110" s="772"/>
      <c r="CA110" s="772">
        <v>24007311</v>
      </c>
      <c r="CB110" s="772"/>
      <c r="CC110" s="772"/>
      <c r="CD110" s="772"/>
      <c r="CE110" s="772"/>
      <c r="CF110" s="773">
        <v>149.69999999999999</v>
      </c>
      <c r="CG110" s="774"/>
      <c r="CH110" s="774"/>
      <c r="CI110" s="774"/>
      <c r="CJ110" s="774"/>
      <c r="CK110" s="978" t="s">
        <v>392</v>
      </c>
      <c r="CL110" s="979"/>
      <c r="CM110" s="770" t="s">
        <v>62</v>
      </c>
      <c r="CN110" s="761"/>
      <c r="CO110" s="761"/>
      <c r="CP110" s="761"/>
      <c r="CQ110" s="761"/>
      <c r="CR110" s="761"/>
      <c r="CS110" s="761"/>
      <c r="CT110" s="761"/>
      <c r="CU110" s="761"/>
      <c r="CV110" s="761"/>
      <c r="CW110" s="761"/>
      <c r="CX110" s="761"/>
      <c r="CY110" s="761"/>
      <c r="CZ110" s="761"/>
      <c r="DA110" s="761"/>
      <c r="DB110" s="761"/>
      <c r="DC110" s="761"/>
      <c r="DD110" s="761"/>
      <c r="DE110" s="761"/>
      <c r="DF110" s="762"/>
      <c r="DG110" s="771" t="s">
        <v>199</v>
      </c>
      <c r="DH110" s="772"/>
      <c r="DI110" s="772"/>
      <c r="DJ110" s="772"/>
      <c r="DK110" s="772"/>
      <c r="DL110" s="772" t="s">
        <v>199</v>
      </c>
      <c r="DM110" s="772"/>
      <c r="DN110" s="772"/>
      <c r="DO110" s="772"/>
      <c r="DP110" s="772"/>
      <c r="DQ110" s="772" t="s">
        <v>199</v>
      </c>
      <c r="DR110" s="772"/>
      <c r="DS110" s="772"/>
      <c r="DT110" s="772"/>
      <c r="DU110" s="772"/>
      <c r="DV110" s="775" t="s">
        <v>199</v>
      </c>
      <c r="DW110" s="775"/>
      <c r="DX110" s="775"/>
      <c r="DY110" s="775"/>
      <c r="DZ110" s="776"/>
    </row>
    <row r="111" spans="1:131" s="48" customFormat="1" ht="26.25" customHeight="1" x14ac:dyDescent="0.2">
      <c r="A111" s="777" t="s">
        <v>458</v>
      </c>
      <c r="B111" s="750"/>
      <c r="C111" s="750"/>
      <c r="D111" s="750"/>
      <c r="E111" s="750"/>
      <c r="F111" s="750"/>
      <c r="G111" s="750"/>
      <c r="H111" s="750"/>
      <c r="I111" s="750"/>
      <c r="J111" s="750"/>
      <c r="K111" s="750"/>
      <c r="L111" s="750"/>
      <c r="M111" s="750"/>
      <c r="N111" s="750"/>
      <c r="O111" s="750"/>
      <c r="P111" s="750"/>
      <c r="Q111" s="750"/>
      <c r="R111" s="750"/>
      <c r="S111" s="750"/>
      <c r="T111" s="750"/>
      <c r="U111" s="750"/>
      <c r="V111" s="750"/>
      <c r="W111" s="750"/>
      <c r="X111" s="750"/>
      <c r="Y111" s="750"/>
      <c r="Z111" s="778"/>
      <c r="AA111" s="779" t="s">
        <v>199</v>
      </c>
      <c r="AB111" s="780"/>
      <c r="AC111" s="780"/>
      <c r="AD111" s="780"/>
      <c r="AE111" s="781"/>
      <c r="AF111" s="782" t="s">
        <v>199</v>
      </c>
      <c r="AG111" s="780"/>
      <c r="AH111" s="780"/>
      <c r="AI111" s="780"/>
      <c r="AJ111" s="781"/>
      <c r="AK111" s="782" t="s">
        <v>199</v>
      </c>
      <c r="AL111" s="780"/>
      <c r="AM111" s="780"/>
      <c r="AN111" s="780"/>
      <c r="AO111" s="781"/>
      <c r="AP111" s="783" t="s">
        <v>199</v>
      </c>
      <c r="AQ111" s="784"/>
      <c r="AR111" s="784"/>
      <c r="AS111" s="784"/>
      <c r="AT111" s="785"/>
      <c r="AU111" s="974"/>
      <c r="AV111" s="975"/>
      <c r="AW111" s="975"/>
      <c r="AX111" s="975"/>
      <c r="AY111" s="975"/>
      <c r="AZ111" s="786" t="s">
        <v>478</v>
      </c>
      <c r="BA111" s="787"/>
      <c r="BB111" s="787"/>
      <c r="BC111" s="787"/>
      <c r="BD111" s="787"/>
      <c r="BE111" s="787"/>
      <c r="BF111" s="787"/>
      <c r="BG111" s="787"/>
      <c r="BH111" s="787"/>
      <c r="BI111" s="787"/>
      <c r="BJ111" s="787"/>
      <c r="BK111" s="787"/>
      <c r="BL111" s="787"/>
      <c r="BM111" s="787"/>
      <c r="BN111" s="787"/>
      <c r="BO111" s="787"/>
      <c r="BP111" s="788"/>
      <c r="BQ111" s="789" t="s">
        <v>199</v>
      </c>
      <c r="BR111" s="790"/>
      <c r="BS111" s="790"/>
      <c r="BT111" s="790"/>
      <c r="BU111" s="790"/>
      <c r="BV111" s="790" t="s">
        <v>199</v>
      </c>
      <c r="BW111" s="790"/>
      <c r="BX111" s="790"/>
      <c r="BY111" s="790"/>
      <c r="BZ111" s="790"/>
      <c r="CA111" s="790" t="s">
        <v>199</v>
      </c>
      <c r="CB111" s="790"/>
      <c r="CC111" s="790"/>
      <c r="CD111" s="790"/>
      <c r="CE111" s="790"/>
      <c r="CF111" s="791" t="s">
        <v>199</v>
      </c>
      <c r="CG111" s="792"/>
      <c r="CH111" s="792"/>
      <c r="CI111" s="792"/>
      <c r="CJ111" s="792"/>
      <c r="CK111" s="980"/>
      <c r="CL111" s="981"/>
      <c r="CM111" s="786" t="s">
        <v>137</v>
      </c>
      <c r="CN111" s="787"/>
      <c r="CO111" s="787"/>
      <c r="CP111" s="787"/>
      <c r="CQ111" s="787"/>
      <c r="CR111" s="787"/>
      <c r="CS111" s="787"/>
      <c r="CT111" s="787"/>
      <c r="CU111" s="787"/>
      <c r="CV111" s="787"/>
      <c r="CW111" s="787"/>
      <c r="CX111" s="787"/>
      <c r="CY111" s="787"/>
      <c r="CZ111" s="787"/>
      <c r="DA111" s="787"/>
      <c r="DB111" s="787"/>
      <c r="DC111" s="787"/>
      <c r="DD111" s="787"/>
      <c r="DE111" s="787"/>
      <c r="DF111" s="788"/>
      <c r="DG111" s="789" t="s">
        <v>199</v>
      </c>
      <c r="DH111" s="790"/>
      <c r="DI111" s="790"/>
      <c r="DJ111" s="790"/>
      <c r="DK111" s="790"/>
      <c r="DL111" s="790" t="s">
        <v>199</v>
      </c>
      <c r="DM111" s="790"/>
      <c r="DN111" s="790"/>
      <c r="DO111" s="790"/>
      <c r="DP111" s="790"/>
      <c r="DQ111" s="790" t="s">
        <v>199</v>
      </c>
      <c r="DR111" s="790"/>
      <c r="DS111" s="790"/>
      <c r="DT111" s="790"/>
      <c r="DU111" s="790"/>
      <c r="DV111" s="793" t="s">
        <v>199</v>
      </c>
      <c r="DW111" s="793"/>
      <c r="DX111" s="793"/>
      <c r="DY111" s="793"/>
      <c r="DZ111" s="794"/>
    </row>
    <row r="112" spans="1:131" s="48" customFormat="1" ht="26.25" customHeight="1" x14ac:dyDescent="0.2">
      <c r="A112" s="941" t="s">
        <v>152</v>
      </c>
      <c r="B112" s="942"/>
      <c r="C112" s="787" t="s">
        <v>480</v>
      </c>
      <c r="D112" s="787"/>
      <c r="E112" s="787"/>
      <c r="F112" s="787"/>
      <c r="G112" s="787"/>
      <c r="H112" s="787"/>
      <c r="I112" s="787"/>
      <c r="J112" s="787"/>
      <c r="K112" s="787"/>
      <c r="L112" s="787"/>
      <c r="M112" s="787"/>
      <c r="N112" s="787"/>
      <c r="O112" s="787"/>
      <c r="P112" s="787"/>
      <c r="Q112" s="787"/>
      <c r="R112" s="787"/>
      <c r="S112" s="787"/>
      <c r="T112" s="787"/>
      <c r="U112" s="787"/>
      <c r="V112" s="787"/>
      <c r="W112" s="787"/>
      <c r="X112" s="787"/>
      <c r="Y112" s="787"/>
      <c r="Z112" s="788"/>
      <c r="AA112" s="779" t="s">
        <v>199</v>
      </c>
      <c r="AB112" s="780"/>
      <c r="AC112" s="780"/>
      <c r="AD112" s="780"/>
      <c r="AE112" s="781"/>
      <c r="AF112" s="782" t="s">
        <v>199</v>
      </c>
      <c r="AG112" s="780"/>
      <c r="AH112" s="780"/>
      <c r="AI112" s="780"/>
      <c r="AJ112" s="781"/>
      <c r="AK112" s="782" t="s">
        <v>199</v>
      </c>
      <c r="AL112" s="780"/>
      <c r="AM112" s="780"/>
      <c r="AN112" s="780"/>
      <c r="AO112" s="781"/>
      <c r="AP112" s="783" t="s">
        <v>199</v>
      </c>
      <c r="AQ112" s="784"/>
      <c r="AR112" s="784"/>
      <c r="AS112" s="784"/>
      <c r="AT112" s="785"/>
      <c r="AU112" s="974"/>
      <c r="AV112" s="975"/>
      <c r="AW112" s="975"/>
      <c r="AX112" s="975"/>
      <c r="AY112" s="975"/>
      <c r="AZ112" s="786" t="s">
        <v>273</v>
      </c>
      <c r="BA112" s="787"/>
      <c r="BB112" s="787"/>
      <c r="BC112" s="787"/>
      <c r="BD112" s="787"/>
      <c r="BE112" s="787"/>
      <c r="BF112" s="787"/>
      <c r="BG112" s="787"/>
      <c r="BH112" s="787"/>
      <c r="BI112" s="787"/>
      <c r="BJ112" s="787"/>
      <c r="BK112" s="787"/>
      <c r="BL112" s="787"/>
      <c r="BM112" s="787"/>
      <c r="BN112" s="787"/>
      <c r="BO112" s="787"/>
      <c r="BP112" s="788"/>
      <c r="BQ112" s="789">
        <v>7235405</v>
      </c>
      <c r="BR112" s="790"/>
      <c r="BS112" s="790"/>
      <c r="BT112" s="790"/>
      <c r="BU112" s="790"/>
      <c r="BV112" s="790">
        <v>5838158</v>
      </c>
      <c r="BW112" s="790"/>
      <c r="BX112" s="790"/>
      <c r="BY112" s="790"/>
      <c r="BZ112" s="790"/>
      <c r="CA112" s="790">
        <v>5761853</v>
      </c>
      <c r="CB112" s="790"/>
      <c r="CC112" s="790"/>
      <c r="CD112" s="790"/>
      <c r="CE112" s="790"/>
      <c r="CF112" s="791">
        <v>35.9</v>
      </c>
      <c r="CG112" s="792"/>
      <c r="CH112" s="792"/>
      <c r="CI112" s="792"/>
      <c r="CJ112" s="792"/>
      <c r="CK112" s="980"/>
      <c r="CL112" s="981"/>
      <c r="CM112" s="786" t="s">
        <v>401</v>
      </c>
      <c r="CN112" s="787"/>
      <c r="CO112" s="787"/>
      <c r="CP112" s="787"/>
      <c r="CQ112" s="787"/>
      <c r="CR112" s="787"/>
      <c r="CS112" s="787"/>
      <c r="CT112" s="787"/>
      <c r="CU112" s="787"/>
      <c r="CV112" s="787"/>
      <c r="CW112" s="787"/>
      <c r="CX112" s="787"/>
      <c r="CY112" s="787"/>
      <c r="CZ112" s="787"/>
      <c r="DA112" s="787"/>
      <c r="DB112" s="787"/>
      <c r="DC112" s="787"/>
      <c r="DD112" s="787"/>
      <c r="DE112" s="787"/>
      <c r="DF112" s="788"/>
      <c r="DG112" s="789" t="s">
        <v>199</v>
      </c>
      <c r="DH112" s="790"/>
      <c r="DI112" s="790"/>
      <c r="DJ112" s="790"/>
      <c r="DK112" s="790"/>
      <c r="DL112" s="790" t="s">
        <v>199</v>
      </c>
      <c r="DM112" s="790"/>
      <c r="DN112" s="790"/>
      <c r="DO112" s="790"/>
      <c r="DP112" s="790"/>
      <c r="DQ112" s="790" t="s">
        <v>199</v>
      </c>
      <c r="DR112" s="790"/>
      <c r="DS112" s="790"/>
      <c r="DT112" s="790"/>
      <c r="DU112" s="790"/>
      <c r="DV112" s="793" t="s">
        <v>199</v>
      </c>
      <c r="DW112" s="793"/>
      <c r="DX112" s="793"/>
      <c r="DY112" s="793"/>
      <c r="DZ112" s="794"/>
    </row>
    <row r="113" spans="1:130" s="48" customFormat="1" ht="26.25" customHeight="1" x14ac:dyDescent="0.2">
      <c r="A113" s="943"/>
      <c r="B113" s="944"/>
      <c r="C113" s="787" t="s">
        <v>482</v>
      </c>
      <c r="D113" s="787"/>
      <c r="E113" s="787"/>
      <c r="F113" s="787"/>
      <c r="G113" s="787"/>
      <c r="H113" s="787"/>
      <c r="I113" s="787"/>
      <c r="J113" s="787"/>
      <c r="K113" s="787"/>
      <c r="L113" s="787"/>
      <c r="M113" s="787"/>
      <c r="N113" s="787"/>
      <c r="O113" s="787"/>
      <c r="P113" s="787"/>
      <c r="Q113" s="787"/>
      <c r="R113" s="787"/>
      <c r="S113" s="787"/>
      <c r="T113" s="787"/>
      <c r="U113" s="787"/>
      <c r="V113" s="787"/>
      <c r="W113" s="787"/>
      <c r="X113" s="787"/>
      <c r="Y113" s="787"/>
      <c r="Z113" s="788"/>
      <c r="AA113" s="779">
        <v>601027</v>
      </c>
      <c r="AB113" s="780"/>
      <c r="AC113" s="780"/>
      <c r="AD113" s="780"/>
      <c r="AE113" s="781"/>
      <c r="AF113" s="782">
        <v>561418</v>
      </c>
      <c r="AG113" s="780"/>
      <c r="AH113" s="780"/>
      <c r="AI113" s="780"/>
      <c r="AJ113" s="781"/>
      <c r="AK113" s="782">
        <v>593746</v>
      </c>
      <c r="AL113" s="780"/>
      <c r="AM113" s="780"/>
      <c r="AN113" s="780"/>
      <c r="AO113" s="781"/>
      <c r="AP113" s="783">
        <v>3.7</v>
      </c>
      <c r="AQ113" s="784"/>
      <c r="AR113" s="784"/>
      <c r="AS113" s="784"/>
      <c r="AT113" s="785"/>
      <c r="AU113" s="974"/>
      <c r="AV113" s="975"/>
      <c r="AW113" s="975"/>
      <c r="AX113" s="975"/>
      <c r="AY113" s="975"/>
      <c r="AZ113" s="786" t="s">
        <v>203</v>
      </c>
      <c r="BA113" s="787"/>
      <c r="BB113" s="787"/>
      <c r="BC113" s="787"/>
      <c r="BD113" s="787"/>
      <c r="BE113" s="787"/>
      <c r="BF113" s="787"/>
      <c r="BG113" s="787"/>
      <c r="BH113" s="787"/>
      <c r="BI113" s="787"/>
      <c r="BJ113" s="787"/>
      <c r="BK113" s="787"/>
      <c r="BL113" s="787"/>
      <c r="BM113" s="787"/>
      <c r="BN113" s="787"/>
      <c r="BO113" s="787"/>
      <c r="BP113" s="788"/>
      <c r="BQ113" s="789">
        <v>5782313</v>
      </c>
      <c r="BR113" s="790"/>
      <c r="BS113" s="790"/>
      <c r="BT113" s="790"/>
      <c r="BU113" s="790"/>
      <c r="BV113" s="790">
        <v>5247326</v>
      </c>
      <c r="BW113" s="790"/>
      <c r="BX113" s="790"/>
      <c r="BY113" s="790"/>
      <c r="BZ113" s="790"/>
      <c r="CA113" s="790">
        <v>4442869</v>
      </c>
      <c r="CB113" s="790"/>
      <c r="CC113" s="790"/>
      <c r="CD113" s="790"/>
      <c r="CE113" s="790"/>
      <c r="CF113" s="791">
        <v>27.7</v>
      </c>
      <c r="CG113" s="792"/>
      <c r="CH113" s="792"/>
      <c r="CI113" s="792"/>
      <c r="CJ113" s="792"/>
      <c r="CK113" s="980"/>
      <c r="CL113" s="981"/>
      <c r="CM113" s="786" t="s">
        <v>411</v>
      </c>
      <c r="CN113" s="787"/>
      <c r="CO113" s="787"/>
      <c r="CP113" s="787"/>
      <c r="CQ113" s="787"/>
      <c r="CR113" s="787"/>
      <c r="CS113" s="787"/>
      <c r="CT113" s="787"/>
      <c r="CU113" s="787"/>
      <c r="CV113" s="787"/>
      <c r="CW113" s="787"/>
      <c r="CX113" s="787"/>
      <c r="CY113" s="787"/>
      <c r="CZ113" s="787"/>
      <c r="DA113" s="787"/>
      <c r="DB113" s="787"/>
      <c r="DC113" s="787"/>
      <c r="DD113" s="787"/>
      <c r="DE113" s="787"/>
      <c r="DF113" s="788"/>
      <c r="DG113" s="779" t="s">
        <v>199</v>
      </c>
      <c r="DH113" s="780"/>
      <c r="DI113" s="780"/>
      <c r="DJ113" s="780"/>
      <c r="DK113" s="781"/>
      <c r="DL113" s="782" t="s">
        <v>199</v>
      </c>
      <c r="DM113" s="780"/>
      <c r="DN113" s="780"/>
      <c r="DO113" s="780"/>
      <c r="DP113" s="781"/>
      <c r="DQ113" s="782" t="s">
        <v>199</v>
      </c>
      <c r="DR113" s="780"/>
      <c r="DS113" s="780"/>
      <c r="DT113" s="780"/>
      <c r="DU113" s="781"/>
      <c r="DV113" s="783" t="s">
        <v>199</v>
      </c>
      <c r="DW113" s="784"/>
      <c r="DX113" s="784"/>
      <c r="DY113" s="784"/>
      <c r="DZ113" s="785"/>
    </row>
    <row r="114" spans="1:130" s="48" customFormat="1" ht="26.25" customHeight="1" x14ac:dyDescent="0.2">
      <c r="A114" s="943"/>
      <c r="B114" s="944"/>
      <c r="C114" s="787" t="s">
        <v>484</v>
      </c>
      <c r="D114" s="787"/>
      <c r="E114" s="787"/>
      <c r="F114" s="787"/>
      <c r="G114" s="787"/>
      <c r="H114" s="787"/>
      <c r="I114" s="787"/>
      <c r="J114" s="787"/>
      <c r="K114" s="787"/>
      <c r="L114" s="787"/>
      <c r="M114" s="787"/>
      <c r="N114" s="787"/>
      <c r="O114" s="787"/>
      <c r="P114" s="787"/>
      <c r="Q114" s="787"/>
      <c r="R114" s="787"/>
      <c r="S114" s="787"/>
      <c r="T114" s="787"/>
      <c r="U114" s="787"/>
      <c r="V114" s="787"/>
      <c r="W114" s="787"/>
      <c r="X114" s="787"/>
      <c r="Y114" s="787"/>
      <c r="Z114" s="788"/>
      <c r="AA114" s="779">
        <v>668472</v>
      </c>
      <c r="AB114" s="780"/>
      <c r="AC114" s="780"/>
      <c r="AD114" s="780"/>
      <c r="AE114" s="781"/>
      <c r="AF114" s="782">
        <v>699110</v>
      </c>
      <c r="AG114" s="780"/>
      <c r="AH114" s="780"/>
      <c r="AI114" s="780"/>
      <c r="AJ114" s="781"/>
      <c r="AK114" s="782">
        <v>718436</v>
      </c>
      <c r="AL114" s="780"/>
      <c r="AM114" s="780"/>
      <c r="AN114" s="780"/>
      <c r="AO114" s="781"/>
      <c r="AP114" s="783">
        <v>4.5</v>
      </c>
      <c r="AQ114" s="784"/>
      <c r="AR114" s="784"/>
      <c r="AS114" s="784"/>
      <c r="AT114" s="785"/>
      <c r="AU114" s="974"/>
      <c r="AV114" s="975"/>
      <c r="AW114" s="975"/>
      <c r="AX114" s="975"/>
      <c r="AY114" s="975"/>
      <c r="AZ114" s="786" t="s">
        <v>485</v>
      </c>
      <c r="BA114" s="787"/>
      <c r="BB114" s="787"/>
      <c r="BC114" s="787"/>
      <c r="BD114" s="787"/>
      <c r="BE114" s="787"/>
      <c r="BF114" s="787"/>
      <c r="BG114" s="787"/>
      <c r="BH114" s="787"/>
      <c r="BI114" s="787"/>
      <c r="BJ114" s="787"/>
      <c r="BK114" s="787"/>
      <c r="BL114" s="787"/>
      <c r="BM114" s="787"/>
      <c r="BN114" s="787"/>
      <c r="BO114" s="787"/>
      <c r="BP114" s="788"/>
      <c r="BQ114" s="789">
        <v>3942222</v>
      </c>
      <c r="BR114" s="790"/>
      <c r="BS114" s="790"/>
      <c r="BT114" s="790"/>
      <c r="BU114" s="790"/>
      <c r="BV114" s="790">
        <v>3918074</v>
      </c>
      <c r="BW114" s="790"/>
      <c r="BX114" s="790"/>
      <c r="BY114" s="790"/>
      <c r="BZ114" s="790"/>
      <c r="CA114" s="790">
        <v>3845089</v>
      </c>
      <c r="CB114" s="790"/>
      <c r="CC114" s="790"/>
      <c r="CD114" s="790"/>
      <c r="CE114" s="790"/>
      <c r="CF114" s="791">
        <v>24</v>
      </c>
      <c r="CG114" s="792"/>
      <c r="CH114" s="792"/>
      <c r="CI114" s="792"/>
      <c r="CJ114" s="792"/>
      <c r="CK114" s="980"/>
      <c r="CL114" s="981"/>
      <c r="CM114" s="786" t="s">
        <v>486</v>
      </c>
      <c r="CN114" s="787"/>
      <c r="CO114" s="787"/>
      <c r="CP114" s="787"/>
      <c r="CQ114" s="787"/>
      <c r="CR114" s="787"/>
      <c r="CS114" s="787"/>
      <c r="CT114" s="787"/>
      <c r="CU114" s="787"/>
      <c r="CV114" s="787"/>
      <c r="CW114" s="787"/>
      <c r="CX114" s="787"/>
      <c r="CY114" s="787"/>
      <c r="CZ114" s="787"/>
      <c r="DA114" s="787"/>
      <c r="DB114" s="787"/>
      <c r="DC114" s="787"/>
      <c r="DD114" s="787"/>
      <c r="DE114" s="787"/>
      <c r="DF114" s="788"/>
      <c r="DG114" s="779" t="s">
        <v>199</v>
      </c>
      <c r="DH114" s="780"/>
      <c r="DI114" s="780"/>
      <c r="DJ114" s="780"/>
      <c r="DK114" s="781"/>
      <c r="DL114" s="782" t="s">
        <v>199</v>
      </c>
      <c r="DM114" s="780"/>
      <c r="DN114" s="780"/>
      <c r="DO114" s="780"/>
      <c r="DP114" s="781"/>
      <c r="DQ114" s="782" t="s">
        <v>199</v>
      </c>
      <c r="DR114" s="780"/>
      <c r="DS114" s="780"/>
      <c r="DT114" s="780"/>
      <c r="DU114" s="781"/>
      <c r="DV114" s="783" t="s">
        <v>199</v>
      </c>
      <c r="DW114" s="784"/>
      <c r="DX114" s="784"/>
      <c r="DY114" s="784"/>
      <c r="DZ114" s="785"/>
    </row>
    <row r="115" spans="1:130" s="48" customFormat="1" ht="26.25" customHeight="1" x14ac:dyDescent="0.2">
      <c r="A115" s="943"/>
      <c r="B115" s="944"/>
      <c r="C115" s="787" t="s">
        <v>380</v>
      </c>
      <c r="D115" s="787"/>
      <c r="E115" s="787"/>
      <c r="F115" s="787"/>
      <c r="G115" s="787"/>
      <c r="H115" s="787"/>
      <c r="I115" s="787"/>
      <c r="J115" s="787"/>
      <c r="K115" s="787"/>
      <c r="L115" s="787"/>
      <c r="M115" s="787"/>
      <c r="N115" s="787"/>
      <c r="O115" s="787"/>
      <c r="P115" s="787"/>
      <c r="Q115" s="787"/>
      <c r="R115" s="787"/>
      <c r="S115" s="787"/>
      <c r="T115" s="787"/>
      <c r="U115" s="787"/>
      <c r="V115" s="787"/>
      <c r="W115" s="787"/>
      <c r="X115" s="787"/>
      <c r="Y115" s="787"/>
      <c r="Z115" s="788"/>
      <c r="AA115" s="779" t="s">
        <v>199</v>
      </c>
      <c r="AB115" s="780"/>
      <c r="AC115" s="780"/>
      <c r="AD115" s="780"/>
      <c r="AE115" s="781"/>
      <c r="AF115" s="782" t="s">
        <v>199</v>
      </c>
      <c r="AG115" s="780"/>
      <c r="AH115" s="780"/>
      <c r="AI115" s="780"/>
      <c r="AJ115" s="781"/>
      <c r="AK115" s="782" t="s">
        <v>199</v>
      </c>
      <c r="AL115" s="780"/>
      <c r="AM115" s="780"/>
      <c r="AN115" s="780"/>
      <c r="AO115" s="781"/>
      <c r="AP115" s="783" t="s">
        <v>199</v>
      </c>
      <c r="AQ115" s="784"/>
      <c r="AR115" s="784"/>
      <c r="AS115" s="784"/>
      <c r="AT115" s="785"/>
      <c r="AU115" s="974"/>
      <c r="AV115" s="975"/>
      <c r="AW115" s="975"/>
      <c r="AX115" s="975"/>
      <c r="AY115" s="975"/>
      <c r="AZ115" s="786" t="s">
        <v>352</v>
      </c>
      <c r="BA115" s="787"/>
      <c r="BB115" s="787"/>
      <c r="BC115" s="787"/>
      <c r="BD115" s="787"/>
      <c r="BE115" s="787"/>
      <c r="BF115" s="787"/>
      <c r="BG115" s="787"/>
      <c r="BH115" s="787"/>
      <c r="BI115" s="787"/>
      <c r="BJ115" s="787"/>
      <c r="BK115" s="787"/>
      <c r="BL115" s="787"/>
      <c r="BM115" s="787"/>
      <c r="BN115" s="787"/>
      <c r="BO115" s="787"/>
      <c r="BP115" s="788"/>
      <c r="BQ115" s="789" t="s">
        <v>199</v>
      </c>
      <c r="BR115" s="790"/>
      <c r="BS115" s="790"/>
      <c r="BT115" s="790"/>
      <c r="BU115" s="790"/>
      <c r="BV115" s="790" t="s">
        <v>199</v>
      </c>
      <c r="BW115" s="790"/>
      <c r="BX115" s="790"/>
      <c r="BY115" s="790"/>
      <c r="BZ115" s="790"/>
      <c r="CA115" s="790" t="s">
        <v>199</v>
      </c>
      <c r="CB115" s="790"/>
      <c r="CC115" s="790"/>
      <c r="CD115" s="790"/>
      <c r="CE115" s="790"/>
      <c r="CF115" s="791" t="s">
        <v>199</v>
      </c>
      <c r="CG115" s="792"/>
      <c r="CH115" s="792"/>
      <c r="CI115" s="792"/>
      <c r="CJ115" s="792"/>
      <c r="CK115" s="980"/>
      <c r="CL115" s="981"/>
      <c r="CM115" s="786" t="s">
        <v>30</v>
      </c>
      <c r="CN115" s="787"/>
      <c r="CO115" s="787"/>
      <c r="CP115" s="787"/>
      <c r="CQ115" s="787"/>
      <c r="CR115" s="787"/>
      <c r="CS115" s="787"/>
      <c r="CT115" s="787"/>
      <c r="CU115" s="787"/>
      <c r="CV115" s="787"/>
      <c r="CW115" s="787"/>
      <c r="CX115" s="787"/>
      <c r="CY115" s="787"/>
      <c r="CZ115" s="787"/>
      <c r="DA115" s="787"/>
      <c r="DB115" s="787"/>
      <c r="DC115" s="787"/>
      <c r="DD115" s="787"/>
      <c r="DE115" s="787"/>
      <c r="DF115" s="788"/>
      <c r="DG115" s="779" t="s">
        <v>199</v>
      </c>
      <c r="DH115" s="780"/>
      <c r="DI115" s="780"/>
      <c r="DJ115" s="780"/>
      <c r="DK115" s="781"/>
      <c r="DL115" s="782" t="s">
        <v>199</v>
      </c>
      <c r="DM115" s="780"/>
      <c r="DN115" s="780"/>
      <c r="DO115" s="780"/>
      <c r="DP115" s="781"/>
      <c r="DQ115" s="782" t="s">
        <v>199</v>
      </c>
      <c r="DR115" s="780"/>
      <c r="DS115" s="780"/>
      <c r="DT115" s="780"/>
      <c r="DU115" s="781"/>
      <c r="DV115" s="783" t="s">
        <v>199</v>
      </c>
      <c r="DW115" s="784"/>
      <c r="DX115" s="784"/>
      <c r="DY115" s="784"/>
      <c r="DZ115" s="785"/>
    </row>
    <row r="116" spans="1:130" s="48" customFormat="1" ht="26.25" customHeight="1" x14ac:dyDescent="0.2">
      <c r="A116" s="945"/>
      <c r="B116" s="946"/>
      <c r="C116" s="795" t="s">
        <v>1</v>
      </c>
      <c r="D116" s="795"/>
      <c r="E116" s="795"/>
      <c r="F116" s="795"/>
      <c r="G116" s="795"/>
      <c r="H116" s="795"/>
      <c r="I116" s="795"/>
      <c r="J116" s="795"/>
      <c r="K116" s="795"/>
      <c r="L116" s="795"/>
      <c r="M116" s="795"/>
      <c r="N116" s="795"/>
      <c r="O116" s="795"/>
      <c r="P116" s="795"/>
      <c r="Q116" s="795"/>
      <c r="R116" s="795"/>
      <c r="S116" s="795"/>
      <c r="T116" s="795"/>
      <c r="U116" s="795"/>
      <c r="V116" s="795"/>
      <c r="W116" s="795"/>
      <c r="X116" s="795"/>
      <c r="Y116" s="795"/>
      <c r="Z116" s="796"/>
      <c r="AA116" s="779" t="s">
        <v>199</v>
      </c>
      <c r="AB116" s="780"/>
      <c r="AC116" s="780"/>
      <c r="AD116" s="780"/>
      <c r="AE116" s="781"/>
      <c r="AF116" s="782" t="s">
        <v>199</v>
      </c>
      <c r="AG116" s="780"/>
      <c r="AH116" s="780"/>
      <c r="AI116" s="780"/>
      <c r="AJ116" s="781"/>
      <c r="AK116" s="782" t="s">
        <v>199</v>
      </c>
      <c r="AL116" s="780"/>
      <c r="AM116" s="780"/>
      <c r="AN116" s="780"/>
      <c r="AO116" s="781"/>
      <c r="AP116" s="783" t="s">
        <v>199</v>
      </c>
      <c r="AQ116" s="784"/>
      <c r="AR116" s="784"/>
      <c r="AS116" s="784"/>
      <c r="AT116" s="785"/>
      <c r="AU116" s="974"/>
      <c r="AV116" s="975"/>
      <c r="AW116" s="975"/>
      <c r="AX116" s="975"/>
      <c r="AY116" s="975"/>
      <c r="AZ116" s="797" t="s">
        <v>221</v>
      </c>
      <c r="BA116" s="798"/>
      <c r="BB116" s="798"/>
      <c r="BC116" s="798"/>
      <c r="BD116" s="798"/>
      <c r="BE116" s="798"/>
      <c r="BF116" s="798"/>
      <c r="BG116" s="798"/>
      <c r="BH116" s="798"/>
      <c r="BI116" s="798"/>
      <c r="BJ116" s="798"/>
      <c r="BK116" s="798"/>
      <c r="BL116" s="798"/>
      <c r="BM116" s="798"/>
      <c r="BN116" s="798"/>
      <c r="BO116" s="798"/>
      <c r="BP116" s="799"/>
      <c r="BQ116" s="789" t="s">
        <v>199</v>
      </c>
      <c r="BR116" s="790"/>
      <c r="BS116" s="790"/>
      <c r="BT116" s="790"/>
      <c r="BU116" s="790"/>
      <c r="BV116" s="790" t="s">
        <v>199</v>
      </c>
      <c r="BW116" s="790"/>
      <c r="BX116" s="790"/>
      <c r="BY116" s="790"/>
      <c r="BZ116" s="790"/>
      <c r="CA116" s="790" t="s">
        <v>199</v>
      </c>
      <c r="CB116" s="790"/>
      <c r="CC116" s="790"/>
      <c r="CD116" s="790"/>
      <c r="CE116" s="790"/>
      <c r="CF116" s="791" t="s">
        <v>199</v>
      </c>
      <c r="CG116" s="792"/>
      <c r="CH116" s="792"/>
      <c r="CI116" s="792"/>
      <c r="CJ116" s="792"/>
      <c r="CK116" s="980"/>
      <c r="CL116" s="981"/>
      <c r="CM116" s="786" t="s">
        <v>11</v>
      </c>
      <c r="CN116" s="787"/>
      <c r="CO116" s="787"/>
      <c r="CP116" s="787"/>
      <c r="CQ116" s="787"/>
      <c r="CR116" s="787"/>
      <c r="CS116" s="787"/>
      <c r="CT116" s="787"/>
      <c r="CU116" s="787"/>
      <c r="CV116" s="787"/>
      <c r="CW116" s="787"/>
      <c r="CX116" s="787"/>
      <c r="CY116" s="787"/>
      <c r="CZ116" s="787"/>
      <c r="DA116" s="787"/>
      <c r="DB116" s="787"/>
      <c r="DC116" s="787"/>
      <c r="DD116" s="787"/>
      <c r="DE116" s="787"/>
      <c r="DF116" s="788"/>
      <c r="DG116" s="779" t="s">
        <v>199</v>
      </c>
      <c r="DH116" s="780"/>
      <c r="DI116" s="780"/>
      <c r="DJ116" s="780"/>
      <c r="DK116" s="781"/>
      <c r="DL116" s="782" t="s">
        <v>199</v>
      </c>
      <c r="DM116" s="780"/>
      <c r="DN116" s="780"/>
      <c r="DO116" s="780"/>
      <c r="DP116" s="781"/>
      <c r="DQ116" s="782" t="s">
        <v>199</v>
      </c>
      <c r="DR116" s="780"/>
      <c r="DS116" s="780"/>
      <c r="DT116" s="780"/>
      <c r="DU116" s="781"/>
      <c r="DV116" s="783" t="s">
        <v>199</v>
      </c>
      <c r="DW116" s="784"/>
      <c r="DX116" s="784"/>
      <c r="DY116" s="784"/>
      <c r="DZ116" s="785"/>
    </row>
    <row r="117" spans="1:130" s="48" customFormat="1" ht="26.25" customHeight="1" x14ac:dyDescent="0.2">
      <c r="A117" s="754" t="s">
        <v>278</v>
      </c>
      <c r="B117" s="755"/>
      <c r="C117" s="755"/>
      <c r="D117" s="755"/>
      <c r="E117" s="755"/>
      <c r="F117" s="755"/>
      <c r="G117" s="755"/>
      <c r="H117" s="755"/>
      <c r="I117" s="755"/>
      <c r="J117" s="755"/>
      <c r="K117" s="755"/>
      <c r="L117" s="755"/>
      <c r="M117" s="755"/>
      <c r="N117" s="755"/>
      <c r="O117" s="755"/>
      <c r="P117" s="755"/>
      <c r="Q117" s="755"/>
      <c r="R117" s="755"/>
      <c r="S117" s="755"/>
      <c r="T117" s="755"/>
      <c r="U117" s="755"/>
      <c r="V117" s="755"/>
      <c r="W117" s="755"/>
      <c r="X117" s="755"/>
      <c r="Y117" s="800" t="s">
        <v>328</v>
      </c>
      <c r="Z117" s="756"/>
      <c r="AA117" s="801">
        <v>3406345</v>
      </c>
      <c r="AB117" s="802"/>
      <c r="AC117" s="802"/>
      <c r="AD117" s="802"/>
      <c r="AE117" s="803"/>
      <c r="AF117" s="804">
        <v>3492009</v>
      </c>
      <c r="AG117" s="802"/>
      <c r="AH117" s="802"/>
      <c r="AI117" s="802"/>
      <c r="AJ117" s="803"/>
      <c r="AK117" s="804">
        <v>3577395</v>
      </c>
      <c r="AL117" s="802"/>
      <c r="AM117" s="802"/>
      <c r="AN117" s="802"/>
      <c r="AO117" s="803"/>
      <c r="AP117" s="805"/>
      <c r="AQ117" s="806"/>
      <c r="AR117" s="806"/>
      <c r="AS117" s="806"/>
      <c r="AT117" s="807"/>
      <c r="AU117" s="974"/>
      <c r="AV117" s="975"/>
      <c r="AW117" s="975"/>
      <c r="AX117" s="975"/>
      <c r="AY117" s="975"/>
      <c r="AZ117" s="808" t="s">
        <v>487</v>
      </c>
      <c r="BA117" s="809"/>
      <c r="BB117" s="809"/>
      <c r="BC117" s="809"/>
      <c r="BD117" s="809"/>
      <c r="BE117" s="809"/>
      <c r="BF117" s="809"/>
      <c r="BG117" s="809"/>
      <c r="BH117" s="809"/>
      <c r="BI117" s="809"/>
      <c r="BJ117" s="809"/>
      <c r="BK117" s="809"/>
      <c r="BL117" s="809"/>
      <c r="BM117" s="809"/>
      <c r="BN117" s="809"/>
      <c r="BO117" s="809"/>
      <c r="BP117" s="810"/>
      <c r="BQ117" s="789" t="s">
        <v>199</v>
      </c>
      <c r="BR117" s="790"/>
      <c r="BS117" s="790"/>
      <c r="BT117" s="790"/>
      <c r="BU117" s="790"/>
      <c r="BV117" s="790" t="s">
        <v>199</v>
      </c>
      <c r="BW117" s="790"/>
      <c r="BX117" s="790"/>
      <c r="BY117" s="790"/>
      <c r="BZ117" s="790"/>
      <c r="CA117" s="790" t="s">
        <v>199</v>
      </c>
      <c r="CB117" s="790"/>
      <c r="CC117" s="790"/>
      <c r="CD117" s="790"/>
      <c r="CE117" s="790"/>
      <c r="CF117" s="791" t="s">
        <v>199</v>
      </c>
      <c r="CG117" s="792"/>
      <c r="CH117" s="792"/>
      <c r="CI117" s="792"/>
      <c r="CJ117" s="792"/>
      <c r="CK117" s="980"/>
      <c r="CL117" s="981"/>
      <c r="CM117" s="786" t="s">
        <v>343</v>
      </c>
      <c r="CN117" s="787"/>
      <c r="CO117" s="787"/>
      <c r="CP117" s="787"/>
      <c r="CQ117" s="787"/>
      <c r="CR117" s="787"/>
      <c r="CS117" s="787"/>
      <c r="CT117" s="787"/>
      <c r="CU117" s="787"/>
      <c r="CV117" s="787"/>
      <c r="CW117" s="787"/>
      <c r="CX117" s="787"/>
      <c r="CY117" s="787"/>
      <c r="CZ117" s="787"/>
      <c r="DA117" s="787"/>
      <c r="DB117" s="787"/>
      <c r="DC117" s="787"/>
      <c r="DD117" s="787"/>
      <c r="DE117" s="787"/>
      <c r="DF117" s="788"/>
      <c r="DG117" s="779" t="s">
        <v>199</v>
      </c>
      <c r="DH117" s="780"/>
      <c r="DI117" s="780"/>
      <c r="DJ117" s="780"/>
      <c r="DK117" s="781"/>
      <c r="DL117" s="782" t="s">
        <v>199</v>
      </c>
      <c r="DM117" s="780"/>
      <c r="DN117" s="780"/>
      <c r="DO117" s="780"/>
      <c r="DP117" s="781"/>
      <c r="DQ117" s="782" t="s">
        <v>199</v>
      </c>
      <c r="DR117" s="780"/>
      <c r="DS117" s="780"/>
      <c r="DT117" s="780"/>
      <c r="DU117" s="781"/>
      <c r="DV117" s="783" t="s">
        <v>199</v>
      </c>
      <c r="DW117" s="784"/>
      <c r="DX117" s="784"/>
      <c r="DY117" s="784"/>
      <c r="DZ117" s="785"/>
    </row>
    <row r="118" spans="1:130" s="48" customFormat="1" ht="26.25" customHeight="1" x14ac:dyDescent="0.2">
      <c r="A118" s="754" t="s">
        <v>98</v>
      </c>
      <c r="B118" s="755"/>
      <c r="C118" s="755"/>
      <c r="D118" s="755"/>
      <c r="E118" s="755"/>
      <c r="F118" s="755"/>
      <c r="G118" s="755"/>
      <c r="H118" s="755"/>
      <c r="I118" s="755"/>
      <c r="J118" s="755"/>
      <c r="K118" s="755"/>
      <c r="L118" s="755"/>
      <c r="M118" s="755"/>
      <c r="N118" s="755"/>
      <c r="O118" s="755"/>
      <c r="P118" s="755"/>
      <c r="Q118" s="755"/>
      <c r="R118" s="755"/>
      <c r="S118" s="755"/>
      <c r="T118" s="755"/>
      <c r="U118" s="755"/>
      <c r="V118" s="755"/>
      <c r="W118" s="755"/>
      <c r="X118" s="755"/>
      <c r="Y118" s="755"/>
      <c r="Z118" s="756"/>
      <c r="AA118" s="757" t="s">
        <v>473</v>
      </c>
      <c r="AB118" s="755"/>
      <c r="AC118" s="755"/>
      <c r="AD118" s="755"/>
      <c r="AE118" s="756"/>
      <c r="AF118" s="757" t="s">
        <v>475</v>
      </c>
      <c r="AG118" s="755"/>
      <c r="AH118" s="755"/>
      <c r="AI118" s="755"/>
      <c r="AJ118" s="756"/>
      <c r="AK118" s="757" t="s">
        <v>188</v>
      </c>
      <c r="AL118" s="755"/>
      <c r="AM118" s="755"/>
      <c r="AN118" s="755"/>
      <c r="AO118" s="756"/>
      <c r="AP118" s="757" t="s">
        <v>476</v>
      </c>
      <c r="AQ118" s="755"/>
      <c r="AR118" s="755"/>
      <c r="AS118" s="755"/>
      <c r="AT118" s="758"/>
      <c r="AU118" s="974"/>
      <c r="AV118" s="975"/>
      <c r="AW118" s="975"/>
      <c r="AX118" s="975"/>
      <c r="AY118" s="975"/>
      <c r="AZ118" s="811" t="s">
        <v>488</v>
      </c>
      <c r="BA118" s="795"/>
      <c r="BB118" s="795"/>
      <c r="BC118" s="795"/>
      <c r="BD118" s="795"/>
      <c r="BE118" s="795"/>
      <c r="BF118" s="795"/>
      <c r="BG118" s="795"/>
      <c r="BH118" s="795"/>
      <c r="BI118" s="795"/>
      <c r="BJ118" s="795"/>
      <c r="BK118" s="795"/>
      <c r="BL118" s="795"/>
      <c r="BM118" s="795"/>
      <c r="BN118" s="795"/>
      <c r="BO118" s="795"/>
      <c r="BP118" s="796"/>
      <c r="BQ118" s="812" t="s">
        <v>199</v>
      </c>
      <c r="BR118" s="813"/>
      <c r="BS118" s="813"/>
      <c r="BT118" s="813"/>
      <c r="BU118" s="813"/>
      <c r="BV118" s="813" t="s">
        <v>199</v>
      </c>
      <c r="BW118" s="813"/>
      <c r="BX118" s="813"/>
      <c r="BY118" s="813"/>
      <c r="BZ118" s="813"/>
      <c r="CA118" s="813" t="s">
        <v>199</v>
      </c>
      <c r="CB118" s="813"/>
      <c r="CC118" s="813"/>
      <c r="CD118" s="813"/>
      <c r="CE118" s="813"/>
      <c r="CF118" s="791" t="s">
        <v>199</v>
      </c>
      <c r="CG118" s="792"/>
      <c r="CH118" s="792"/>
      <c r="CI118" s="792"/>
      <c r="CJ118" s="792"/>
      <c r="CK118" s="980"/>
      <c r="CL118" s="981"/>
      <c r="CM118" s="786" t="s">
        <v>489</v>
      </c>
      <c r="CN118" s="787"/>
      <c r="CO118" s="787"/>
      <c r="CP118" s="787"/>
      <c r="CQ118" s="787"/>
      <c r="CR118" s="787"/>
      <c r="CS118" s="787"/>
      <c r="CT118" s="787"/>
      <c r="CU118" s="787"/>
      <c r="CV118" s="787"/>
      <c r="CW118" s="787"/>
      <c r="CX118" s="787"/>
      <c r="CY118" s="787"/>
      <c r="CZ118" s="787"/>
      <c r="DA118" s="787"/>
      <c r="DB118" s="787"/>
      <c r="DC118" s="787"/>
      <c r="DD118" s="787"/>
      <c r="DE118" s="787"/>
      <c r="DF118" s="788"/>
      <c r="DG118" s="779" t="s">
        <v>199</v>
      </c>
      <c r="DH118" s="780"/>
      <c r="DI118" s="780"/>
      <c r="DJ118" s="780"/>
      <c r="DK118" s="781"/>
      <c r="DL118" s="782" t="s">
        <v>199</v>
      </c>
      <c r="DM118" s="780"/>
      <c r="DN118" s="780"/>
      <c r="DO118" s="780"/>
      <c r="DP118" s="781"/>
      <c r="DQ118" s="782" t="s">
        <v>199</v>
      </c>
      <c r="DR118" s="780"/>
      <c r="DS118" s="780"/>
      <c r="DT118" s="780"/>
      <c r="DU118" s="781"/>
      <c r="DV118" s="783" t="s">
        <v>199</v>
      </c>
      <c r="DW118" s="784"/>
      <c r="DX118" s="784"/>
      <c r="DY118" s="784"/>
      <c r="DZ118" s="785"/>
    </row>
    <row r="119" spans="1:130" s="48" customFormat="1" ht="26.25" customHeight="1" x14ac:dyDescent="0.2">
      <c r="A119" s="984" t="s">
        <v>392</v>
      </c>
      <c r="B119" s="979"/>
      <c r="C119" s="770" t="s">
        <v>62</v>
      </c>
      <c r="D119" s="761"/>
      <c r="E119" s="761"/>
      <c r="F119" s="761"/>
      <c r="G119" s="761"/>
      <c r="H119" s="761"/>
      <c r="I119" s="761"/>
      <c r="J119" s="761"/>
      <c r="K119" s="761"/>
      <c r="L119" s="761"/>
      <c r="M119" s="761"/>
      <c r="N119" s="761"/>
      <c r="O119" s="761"/>
      <c r="P119" s="761"/>
      <c r="Q119" s="761"/>
      <c r="R119" s="761"/>
      <c r="S119" s="761"/>
      <c r="T119" s="761"/>
      <c r="U119" s="761"/>
      <c r="V119" s="761"/>
      <c r="W119" s="761"/>
      <c r="X119" s="761"/>
      <c r="Y119" s="761"/>
      <c r="Z119" s="762"/>
      <c r="AA119" s="763" t="s">
        <v>199</v>
      </c>
      <c r="AB119" s="764"/>
      <c r="AC119" s="764"/>
      <c r="AD119" s="764"/>
      <c r="AE119" s="765"/>
      <c r="AF119" s="766" t="s">
        <v>199</v>
      </c>
      <c r="AG119" s="764"/>
      <c r="AH119" s="764"/>
      <c r="AI119" s="764"/>
      <c r="AJ119" s="765"/>
      <c r="AK119" s="766" t="s">
        <v>199</v>
      </c>
      <c r="AL119" s="764"/>
      <c r="AM119" s="764"/>
      <c r="AN119" s="764"/>
      <c r="AO119" s="765"/>
      <c r="AP119" s="767" t="s">
        <v>199</v>
      </c>
      <c r="AQ119" s="768"/>
      <c r="AR119" s="768"/>
      <c r="AS119" s="768"/>
      <c r="AT119" s="769"/>
      <c r="AU119" s="976"/>
      <c r="AV119" s="977"/>
      <c r="AW119" s="977"/>
      <c r="AX119" s="977"/>
      <c r="AY119" s="977"/>
      <c r="AZ119" s="69" t="s">
        <v>278</v>
      </c>
      <c r="BA119" s="69"/>
      <c r="BB119" s="69"/>
      <c r="BC119" s="69"/>
      <c r="BD119" s="69"/>
      <c r="BE119" s="69"/>
      <c r="BF119" s="69"/>
      <c r="BG119" s="69"/>
      <c r="BH119" s="69"/>
      <c r="BI119" s="69"/>
      <c r="BJ119" s="69"/>
      <c r="BK119" s="69"/>
      <c r="BL119" s="69"/>
      <c r="BM119" s="69"/>
      <c r="BN119" s="69"/>
      <c r="BO119" s="800" t="s">
        <v>165</v>
      </c>
      <c r="BP119" s="814"/>
      <c r="BQ119" s="812">
        <v>42486086</v>
      </c>
      <c r="BR119" s="813"/>
      <c r="BS119" s="813"/>
      <c r="BT119" s="813"/>
      <c r="BU119" s="813"/>
      <c r="BV119" s="813">
        <v>39521362</v>
      </c>
      <c r="BW119" s="813"/>
      <c r="BX119" s="813"/>
      <c r="BY119" s="813"/>
      <c r="BZ119" s="813"/>
      <c r="CA119" s="813">
        <v>38057122</v>
      </c>
      <c r="CB119" s="813"/>
      <c r="CC119" s="813"/>
      <c r="CD119" s="813"/>
      <c r="CE119" s="813"/>
      <c r="CF119" s="815"/>
      <c r="CG119" s="816"/>
      <c r="CH119" s="816"/>
      <c r="CI119" s="816"/>
      <c r="CJ119" s="817"/>
      <c r="CK119" s="982"/>
      <c r="CL119" s="983"/>
      <c r="CM119" s="811" t="s">
        <v>490</v>
      </c>
      <c r="CN119" s="795"/>
      <c r="CO119" s="795"/>
      <c r="CP119" s="795"/>
      <c r="CQ119" s="795"/>
      <c r="CR119" s="795"/>
      <c r="CS119" s="795"/>
      <c r="CT119" s="795"/>
      <c r="CU119" s="795"/>
      <c r="CV119" s="795"/>
      <c r="CW119" s="795"/>
      <c r="CX119" s="795"/>
      <c r="CY119" s="795"/>
      <c r="CZ119" s="795"/>
      <c r="DA119" s="795"/>
      <c r="DB119" s="795"/>
      <c r="DC119" s="795"/>
      <c r="DD119" s="795"/>
      <c r="DE119" s="795"/>
      <c r="DF119" s="796"/>
      <c r="DG119" s="818" t="s">
        <v>199</v>
      </c>
      <c r="DH119" s="819"/>
      <c r="DI119" s="819"/>
      <c r="DJ119" s="819"/>
      <c r="DK119" s="820"/>
      <c r="DL119" s="821" t="s">
        <v>199</v>
      </c>
      <c r="DM119" s="819"/>
      <c r="DN119" s="819"/>
      <c r="DO119" s="819"/>
      <c r="DP119" s="820"/>
      <c r="DQ119" s="821" t="s">
        <v>199</v>
      </c>
      <c r="DR119" s="819"/>
      <c r="DS119" s="819"/>
      <c r="DT119" s="819"/>
      <c r="DU119" s="820"/>
      <c r="DV119" s="822" t="s">
        <v>199</v>
      </c>
      <c r="DW119" s="823"/>
      <c r="DX119" s="823"/>
      <c r="DY119" s="823"/>
      <c r="DZ119" s="824"/>
    </row>
    <row r="120" spans="1:130" s="48" customFormat="1" ht="26.25" customHeight="1" x14ac:dyDescent="0.2">
      <c r="A120" s="985"/>
      <c r="B120" s="981"/>
      <c r="C120" s="786" t="s">
        <v>137</v>
      </c>
      <c r="D120" s="787"/>
      <c r="E120" s="787"/>
      <c r="F120" s="787"/>
      <c r="G120" s="787"/>
      <c r="H120" s="787"/>
      <c r="I120" s="787"/>
      <c r="J120" s="787"/>
      <c r="K120" s="787"/>
      <c r="L120" s="787"/>
      <c r="M120" s="787"/>
      <c r="N120" s="787"/>
      <c r="O120" s="787"/>
      <c r="P120" s="787"/>
      <c r="Q120" s="787"/>
      <c r="R120" s="787"/>
      <c r="S120" s="787"/>
      <c r="T120" s="787"/>
      <c r="U120" s="787"/>
      <c r="V120" s="787"/>
      <c r="W120" s="787"/>
      <c r="X120" s="787"/>
      <c r="Y120" s="787"/>
      <c r="Z120" s="788"/>
      <c r="AA120" s="779" t="s">
        <v>199</v>
      </c>
      <c r="AB120" s="780"/>
      <c r="AC120" s="780"/>
      <c r="AD120" s="780"/>
      <c r="AE120" s="781"/>
      <c r="AF120" s="782" t="s">
        <v>199</v>
      </c>
      <c r="AG120" s="780"/>
      <c r="AH120" s="780"/>
      <c r="AI120" s="780"/>
      <c r="AJ120" s="781"/>
      <c r="AK120" s="782" t="s">
        <v>199</v>
      </c>
      <c r="AL120" s="780"/>
      <c r="AM120" s="780"/>
      <c r="AN120" s="780"/>
      <c r="AO120" s="781"/>
      <c r="AP120" s="783" t="s">
        <v>199</v>
      </c>
      <c r="AQ120" s="784"/>
      <c r="AR120" s="784"/>
      <c r="AS120" s="784"/>
      <c r="AT120" s="785"/>
      <c r="AU120" s="947" t="s">
        <v>479</v>
      </c>
      <c r="AV120" s="948"/>
      <c r="AW120" s="948"/>
      <c r="AX120" s="948"/>
      <c r="AY120" s="949"/>
      <c r="AZ120" s="770" t="s">
        <v>213</v>
      </c>
      <c r="BA120" s="761"/>
      <c r="BB120" s="761"/>
      <c r="BC120" s="761"/>
      <c r="BD120" s="761"/>
      <c r="BE120" s="761"/>
      <c r="BF120" s="761"/>
      <c r="BG120" s="761"/>
      <c r="BH120" s="761"/>
      <c r="BI120" s="761"/>
      <c r="BJ120" s="761"/>
      <c r="BK120" s="761"/>
      <c r="BL120" s="761"/>
      <c r="BM120" s="761"/>
      <c r="BN120" s="761"/>
      <c r="BO120" s="761"/>
      <c r="BP120" s="762"/>
      <c r="BQ120" s="771">
        <v>4888031</v>
      </c>
      <c r="BR120" s="772"/>
      <c r="BS120" s="772"/>
      <c r="BT120" s="772"/>
      <c r="BU120" s="772"/>
      <c r="BV120" s="772">
        <v>5272339</v>
      </c>
      <c r="BW120" s="772"/>
      <c r="BX120" s="772"/>
      <c r="BY120" s="772"/>
      <c r="BZ120" s="772"/>
      <c r="CA120" s="772">
        <v>4973557</v>
      </c>
      <c r="CB120" s="772"/>
      <c r="CC120" s="772"/>
      <c r="CD120" s="772"/>
      <c r="CE120" s="772"/>
      <c r="CF120" s="773">
        <v>31</v>
      </c>
      <c r="CG120" s="774"/>
      <c r="CH120" s="774"/>
      <c r="CI120" s="774"/>
      <c r="CJ120" s="774"/>
      <c r="CK120" s="955" t="s">
        <v>274</v>
      </c>
      <c r="CL120" s="956"/>
      <c r="CM120" s="956"/>
      <c r="CN120" s="956"/>
      <c r="CO120" s="957"/>
      <c r="CP120" s="825" t="s">
        <v>357</v>
      </c>
      <c r="CQ120" s="826"/>
      <c r="CR120" s="826"/>
      <c r="CS120" s="826"/>
      <c r="CT120" s="826"/>
      <c r="CU120" s="826"/>
      <c r="CV120" s="826"/>
      <c r="CW120" s="826"/>
      <c r="CX120" s="826"/>
      <c r="CY120" s="826"/>
      <c r="CZ120" s="826"/>
      <c r="DA120" s="826"/>
      <c r="DB120" s="826"/>
      <c r="DC120" s="826"/>
      <c r="DD120" s="826"/>
      <c r="DE120" s="826"/>
      <c r="DF120" s="827"/>
      <c r="DG120" s="771">
        <v>7235405</v>
      </c>
      <c r="DH120" s="772"/>
      <c r="DI120" s="772"/>
      <c r="DJ120" s="772"/>
      <c r="DK120" s="772"/>
      <c r="DL120" s="772">
        <v>5838158</v>
      </c>
      <c r="DM120" s="772"/>
      <c r="DN120" s="772"/>
      <c r="DO120" s="772"/>
      <c r="DP120" s="772"/>
      <c r="DQ120" s="772">
        <v>5761853</v>
      </c>
      <c r="DR120" s="772"/>
      <c r="DS120" s="772"/>
      <c r="DT120" s="772"/>
      <c r="DU120" s="772"/>
      <c r="DV120" s="775">
        <v>35.9</v>
      </c>
      <c r="DW120" s="775"/>
      <c r="DX120" s="775"/>
      <c r="DY120" s="775"/>
      <c r="DZ120" s="776"/>
    </row>
    <row r="121" spans="1:130" s="48" customFormat="1" ht="26.25" customHeight="1" x14ac:dyDescent="0.2">
      <c r="A121" s="985"/>
      <c r="B121" s="981"/>
      <c r="C121" s="808" t="s">
        <v>135</v>
      </c>
      <c r="D121" s="809"/>
      <c r="E121" s="809"/>
      <c r="F121" s="809"/>
      <c r="G121" s="809"/>
      <c r="H121" s="809"/>
      <c r="I121" s="809"/>
      <c r="J121" s="809"/>
      <c r="K121" s="809"/>
      <c r="L121" s="809"/>
      <c r="M121" s="809"/>
      <c r="N121" s="809"/>
      <c r="O121" s="809"/>
      <c r="P121" s="809"/>
      <c r="Q121" s="809"/>
      <c r="R121" s="809"/>
      <c r="S121" s="809"/>
      <c r="T121" s="809"/>
      <c r="U121" s="809"/>
      <c r="V121" s="809"/>
      <c r="W121" s="809"/>
      <c r="X121" s="809"/>
      <c r="Y121" s="809"/>
      <c r="Z121" s="810"/>
      <c r="AA121" s="779" t="s">
        <v>199</v>
      </c>
      <c r="AB121" s="780"/>
      <c r="AC121" s="780"/>
      <c r="AD121" s="780"/>
      <c r="AE121" s="781"/>
      <c r="AF121" s="782" t="s">
        <v>199</v>
      </c>
      <c r="AG121" s="780"/>
      <c r="AH121" s="780"/>
      <c r="AI121" s="780"/>
      <c r="AJ121" s="781"/>
      <c r="AK121" s="782" t="s">
        <v>199</v>
      </c>
      <c r="AL121" s="780"/>
      <c r="AM121" s="780"/>
      <c r="AN121" s="780"/>
      <c r="AO121" s="781"/>
      <c r="AP121" s="783" t="s">
        <v>199</v>
      </c>
      <c r="AQ121" s="784"/>
      <c r="AR121" s="784"/>
      <c r="AS121" s="784"/>
      <c r="AT121" s="785"/>
      <c r="AU121" s="950"/>
      <c r="AV121" s="951"/>
      <c r="AW121" s="951"/>
      <c r="AX121" s="951"/>
      <c r="AY121" s="952"/>
      <c r="AZ121" s="786" t="s">
        <v>474</v>
      </c>
      <c r="BA121" s="787"/>
      <c r="BB121" s="787"/>
      <c r="BC121" s="787"/>
      <c r="BD121" s="787"/>
      <c r="BE121" s="787"/>
      <c r="BF121" s="787"/>
      <c r="BG121" s="787"/>
      <c r="BH121" s="787"/>
      <c r="BI121" s="787"/>
      <c r="BJ121" s="787"/>
      <c r="BK121" s="787"/>
      <c r="BL121" s="787"/>
      <c r="BM121" s="787"/>
      <c r="BN121" s="787"/>
      <c r="BO121" s="787"/>
      <c r="BP121" s="788"/>
      <c r="BQ121" s="789">
        <v>6799642</v>
      </c>
      <c r="BR121" s="790"/>
      <c r="BS121" s="790"/>
      <c r="BT121" s="790"/>
      <c r="BU121" s="790"/>
      <c r="BV121" s="790">
        <v>6417351</v>
      </c>
      <c r="BW121" s="790"/>
      <c r="BX121" s="790"/>
      <c r="BY121" s="790"/>
      <c r="BZ121" s="790"/>
      <c r="CA121" s="790">
        <v>7195927</v>
      </c>
      <c r="CB121" s="790"/>
      <c r="CC121" s="790"/>
      <c r="CD121" s="790"/>
      <c r="CE121" s="790"/>
      <c r="CF121" s="791">
        <v>44.9</v>
      </c>
      <c r="CG121" s="792"/>
      <c r="CH121" s="792"/>
      <c r="CI121" s="792"/>
      <c r="CJ121" s="792"/>
      <c r="CK121" s="958"/>
      <c r="CL121" s="959"/>
      <c r="CM121" s="959"/>
      <c r="CN121" s="959"/>
      <c r="CO121" s="960"/>
      <c r="CP121" s="828" t="s">
        <v>25</v>
      </c>
      <c r="CQ121" s="829"/>
      <c r="CR121" s="829"/>
      <c r="CS121" s="829"/>
      <c r="CT121" s="829"/>
      <c r="CU121" s="829"/>
      <c r="CV121" s="829"/>
      <c r="CW121" s="829"/>
      <c r="CX121" s="829"/>
      <c r="CY121" s="829"/>
      <c r="CZ121" s="829"/>
      <c r="DA121" s="829"/>
      <c r="DB121" s="829"/>
      <c r="DC121" s="829"/>
      <c r="DD121" s="829"/>
      <c r="DE121" s="829"/>
      <c r="DF121" s="830"/>
      <c r="DG121" s="789" t="s">
        <v>199</v>
      </c>
      <c r="DH121" s="790"/>
      <c r="DI121" s="790"/>
      <c r="DJ121" s="790"/>
      <c r="DK121" s="790"/>
      <c r="DL121" s="790" t="s">
        <v>199</v>
      </c>
      <c r="DM121" s="790"/>
      <c r="DN121" s="790"/>
      <c r="DO121" s="790"/>
      <c r="DP121" s="790"/>
      <c r="DQ121" s="790" t="s">
        <v>199</v>
      </c>
      <c r="DR121" s="790"/>
      <c r="DS121" s="790"/>
      <c r="DT121" s="790"/>
      <c r="DU121" s="790"/>
      <c r="DV121" s="793" t="s">
        <v>199</v>
      </c>
      <c r="DW121" s="793"/>
      <c r="DX121" s="793"/>
      <c r="DY121" s="793"/>
      <c r="DZ121" s="794"/>
    </row>
    <row r="122" spans="1:130" s="48" customFormat="1" ht="26.25" customHeight="1" x14ac:dyDescent="0.2">
      <c r="A122" s="985"/>
      <c r="B122" s="981"/>
      <c r="C122" s="786" t="s">
        <v>486</v>
      </c>
      <c r="D122" s="787"/>
      <c r="E122" s="787"/>
      <c r="F122" s="787"/>
      <c r="G122" s="787"/>
      <c r="H122" s="787"/>
      <c r="I122" s="787"/>
      <c r="J122" s="787"/>
      <c r="K122" s="787"/>
      <c r="L122" s="787"/>
      <c r="M122" s="787"/>
      <c r="N122" s="787"/>
      <c r="O122" s="787"/>
      <c r="P122" s="787"/>
      <c r="Q122" s="787"/>
      <c r="R122" s="787"/>
      <c r="S122" s="787"/>
      <c r="T122" s="787"/>
      <c r="U122" s="787"/>
      <c r="V122" s="787"/>
      <c r="W122" s="787"/>
      <c r="X122" s="787"/>
      <c r="Y122" s="787"/>
      <c r="Z122" s="788"/>
      <c r="AA122" s="779" t="s">
        <v>199</v>
      </c>
      <c r="AB122" s="780"/>
      <c r="AC122" s="780"/>
      <c r="AD122" s="780"/>
      <c r="AE122" s="781"/>
      <c r="AF122" s="782" t="s">
        <v>199</v>
      </c>
      <c r="AG122" s="780"/>
      <c r="AH122" s="780"/>
      <c r="AI122" s="780"/>
      <c r="AJ122" s="781"/>
      <c r="AK122" s="782" t="s">
        <v>199</v>
      </c>
      <c r="AL122" s="780"/>
      <c r="AM122" s="780"/>
      <c r="AN122" s="780"/>
      <c r="AO122" s="781"/>
      <c r="AP122" s="783" t="s">
        <v>199</v>
      </c>
      <c r="AQ122" s="784"/>
      <c r="AR122" s="784"/>
      <c r="AS122" s="784"/>
      <c r="AT122" s="785"/>
      <c r="AU122" s="950"/>
      <c r="AV122" s="951"/>
      <c r="AW122" s="951"/>
      <c r="AX122" s="951"/>
      <c r="AY122" s="952"/>
      <c r="AZ122" s="811" t="s">
        <v>308</v>
      </c>
      <c r="BA122" s="795"/>
      <c r="BB122" s="795"/>
      <c r="BC122" s="795"/>
      <c r="BD122" s="795"/>
      <c r="BE122" s="795"/>
      <c r="BF122" s="795"/>
      <c r="BG122" s="795"/>
      <c r="BH122" s="795"/>
      <c r="BI122" s="795"/>
      <c r="BJ122" s="795"/>
      <c r="BK122" s="795"/>
      <c r="BL122" s="795"/>
      <c r="BM122" s="795"/>
      <c r="BN122" s="795"/>
      <c r="BO122" s="795"/>
      <c r="BP122" s="796"/>
      <c r="BQ122" s="812">
        <v>27448162</v>
      </c>
      <c r="BR122" s="813"/>
      <c r="BS122" s="813"/>
      <c r="BT122" s="813"/>
      <c r="BU122" s="813"/>
      <c r="BV122" s="813">
        <v>25659155</v>
      </c>
      <c r="BW122" s="813"/>
      <c r="BX122" s="813"/>
      <c r="BY122" s="813"/>
      <c r="BZ122" s="813"/>
      <c r="CA122" s="813">
        <v>23719544</v>
      </c>
      <c r="CB122" s="813"/>
      <c r="CC122" s="813"/>
      <c r="CD122" s="813"/>
      <c r="CE122" s="813"/>
      <c r="CF122" s="831">
        <v>147.9</v>
      </c>
      <c r="CG122" s="832"/>
      <c r="CH122" s="832"/>
      <c r="CI122" s="832"/>
      <c r="CJ122" s="832"/>
      <c r="CK122" s="958"/>
      <c r="CL122" s="959"/>
      <c r="CM122" s="959"/>
      <c r="CN122" s="959"/>
      <c r="CO122" s="960"/>
      <c r="CP122" s="828" t="s">
        <v>224</v>
      </c>
      <c r="CQ122" s="829"/>
      <c r="CR122" s="829"/>
      <c r="CS122" s="829"/>
      <c r="CT122" s="829"/>
      <c r="CU122" s="829"/>
      <c r="CV122" s="829"/>
      <c r="CW122" s="829"/>
      <c r="CX122" s="829"/>
      <c r="CY122" s="829"/>
      <c r="CZ122" s="829"/>
      <c r="DA122" s="829"/>
      <c r="DB122" s="829"/>
      <c r="DC122" s="829"/>
      <c r="DD122" s="829"/>
      <c r="DE122" s="829"/>
      <c r="DF122" s="830"/>
      <c r="DG122" s="789" t="s">
        <v>199</v>
      </c>
      <c r="DH122" s="790"/>
      <c r="DI122" s="790"/>
      <c r="DJ122" s="790"/>
      <c r="DK122" s="790"/>
      <c r="DL122" s="790" t="s">
        <v>199</v>
      </c>
      <c r="DM122" s="790"/>
      <c r="DN122" s="790"/>
      <c r="DO122" s="790"/>
      <c r="DP122" s="790"/>
      <c r="DQ122" s="790" t="s">
        <v>199</v>
      </c>
      <c r="DR122" s="790"/>
      <c r="DS122" s="790"/>
      <c r="DT122" s="790"/>
      <c r="DU122" s="790"/>
      <c r="DV122" s="793" t="s">
        <v>199</v>
      </c>
      <c r="DW122" s="793"/>
      <c r="DX122" s="793"/>
      <c r="DY122" s="793"/>
      <c r="DZ122" s="794"/>
    </row>
    <row r="123" spans="1:130" s="48" customFormat="1" ht="26.25" customHeight="1" x14ac:dyDescent="0.2">
      <c r="A123" s="985"/>
      <c r="B123" s="981"/>
      <c r="C123" s="786" t="s">
        <v>11</v>
      </c>
      <c r="D123" s="787"/>
      <c r="E123" s="787"/>
      <c r="F123" s="787"/>
      <c r="G123" s="787"/>
      <c r="H123" s="787"/>
      <c r="I123" s="787"/>
      <c r="J123" s="787"/>
      <c r="K123" s="787"/>
      <c r="L123" s="787"/>
      <c r="M123" s="787"/>
      <c r="N123" s="787"/>
      <c r="O123" s="787"/>
      <c r="P123" s="787"/>
      <c r="Q123" s="787"/>
      <c r="R123" s="787"/>
      <c r="S123" s="787"/>
      <c r="T123" s="787"/>
      <c r="U123" s="787"/>
      <c r="V123" s="787"/>
      <c r="W123" s="787"/>
      <c r="X123" s="787"/>
      <c r="Y123" s="787"/>
      <c r="Z123" s="788"/>
      <c r="AA123" s="779" t="s">
        <v>199</v>
      </c>
      <c r="AB123" s="780"/>
      <c r="AC123" s="780"/>
      <c r="AD123" s="780"/>
      <c r="AE123" s="781"/>
      <c r="AF123" s="782" t="s">
        <v>199</v>
      </c>
      <c r="AG123" s="780"/>
      <c r="AH123" s="780"/>
      <c r="AI123" s="780"/>
      <c r="AJ123" s="781"/>
      <c r="AK123" s="782" t="s">
        <v>199</v>
      </c>
      <c r="AL123" s="780"/>
      <c r="AM123" s="780"/>
      <c r="AN123" s="780"/>
      <c r="AO123" s="781"/>
      <c r="AP123" s="783" t="s">
        <v>199</v>
      </c>
      <c r="AQ123" s="784"/>
      <c r="AR123" s="784"/>
      <c r="AS123" s="784"/>
      <c r="AT123" s="785"/>
      <c r="AU123" s="953"/>
      <c r="AV123" s="954"/>
      <c r="AW123" s="954"/>
      <c r="AX123" s="954"/>
      <c r="AY123" s="954"/>
      <c r="AZ123" s="69" t="s">
        <v>278</v>
      </c>
      <c r="BA123" s="69"/>
      <c r="BB123" s="69"/>
      <c r="BC123" s="69"/>
      <c r="BD123" s="69"/>
      <c r="BE123" s="69"/>
      <c r="BF123" s="69"/>
      <c r="BG123" s="69"/>
      <c r="BH123" s="69"/>
      <c r="BI123" s="69"/>
      <c r="BJ123" s="69"/>
      <c r="BK123" s="69"/>
      <c r="BL123" s="69"/>
      <c r="BM123" s="69"/>
      <c r="BN123" s="69"/>
      <c r="BO123" s="800" t="s">
        <v>491</v>
      </c>
      <c r="BP123" s="814"/>
      <c r="BQ123" s="833">
        <v>39135835</v>
      </c>
      <c r="BR123" s="834"/>
      <c r="BS123" s="834"/>
      <c r="BT123" s="834"/>
      <c r="BU123" s="834"/>
      <c r="BV123" s="834">
        <v>37348845</v>
      </c>
      <c r="BW123" s="834"/>
      <c r="BX123" s="834"/>
      <c r="BY123" s="834"/>
      <c r="BZ123" s="834"/>
      <c r="CA123" s="834">
        <v>35889028</v>
      </c>
      <c r="CB123" s="834"/>
      <c r="CC123" s="834"/>
      <c r="CD123" s="834"/>
      <c r="CE123" s="834"/>
      <c r="CF123" s="815"/>
      <c r="CG123" s="816"/>
      <c r="CH123" s="816"/>
      <c r="CI123" s="816"/>
      <c r="CJ123" s="817"/>
      <c r="CK123" s="958"/>
      <c r="CL123" s="959"/>
      <c r="CM123" s="959"/>
      <c r="CN123" s="959"/>
      <c r="CO123" s="960"/>
      <c r="CP123" s="828" t="s">
        <v>464</v>
      </c>
      <c r="CQ123" s="829"/>
      <c r="CR123" s="829"/>
      <c r="CS123" s="829"/>
      <c r="CT123" s="829"/>
      <c r="CU123" s="829"/>
      <c r="CV123" s="829"/>
      <c r="CW123" s="829"/>
      <c r="CX123" s="829"/>
      <c r="CY123" s="829"/>
      <c r="CZ123" s="829"/>
      <c r="DA123" s="829"/>
      <c r="DB123" s="829"/>
      <c r="DC123" s="829"/>
      <c r="DD123" s="829"/>
      <c r="DE123" s="829"/>
      <c r="DF123" s="830"/>
      <c r="DG123" s="779" t="s">
        <v>199</v>
      </c>
      <c r="DH123" s="780"/>
      <c r="DI123" s="780"/>
      <c r="DJ123" s="780"/>
      <c r="DK123" s="781"/>
      <c r="DL123" s="782" t="s">
        <v>199</v>
      </c>
      <c r="DM123" s="780"/>
      <c r="DN123" s="780"/>
      <c r="DO123" s="780"/>
      <c r="DP123" s="781"/>
      <c r="DQ123" s="782" t="s">
        <v>199</v>
      </c>
      <c r="DR123" s="780"/>
      <c r="DS123" s="780"/>
      <c r="DT123" s="780"/>
      <c r="DU123" s="781"/>
      <c r="DV123" s="783" t="s">
        <v>199</v>
      </c>
      <c r="DW123" s="784"/>
      <c r="DX123" s="784"/>
      <c r="DY123" s="784"/>
      <c r="DZ123" s="785"/>
    </row>
    <row r="124" spans="1:130" s="48" customFormat="1" ht="26.25" customHeight="1" x14ac:dyDescent="0.2">
      <c r="A124" s="985"/>
      <c r="B124" s="981"/>
      <c r="C124" s="786" t="s">
        <v>343</v>
      </c>
      <c r="D124" s="787"/>
      <c r="E124" s="787"/>
      <c r="F124" s="787"/>
      <c r="G124" s="787"/>
      <c r="H124" s="787"/>
      <c r="I124" s="787"/>
      <c r="J124" s="787"/>
      <c r="K124" s="787"/>
      <c r="L124" s="787"/>
      <c r="M124" s="787"/>
      <c r="N124" s="787"/>
      <c r="O124" s="787"/>
      <c r="P124" s="787"/>
      <c r="Q124" s="787"/>
      <c r="R124" s="787"/>
      <c r="S124" s="787"/>
      <c r="T124" s="787"/>
      <c r="U124" s="787"/>
      <c r="V124" s="787"/>
      <c r="W124" s="787"/>
      <c r="X124" s="787"/>
      <c r="Y124" s="787"/>
      <c r="Z124" s="788"/>
      <c r="AA124" s="779" t="s">
        <v>199</v>
      </c>
      <c r="AB124" s="780"/>
      <c r="AC124" s="780"/>
      <c r="AD124" s="780"/>
      <c r="AE124" s="781"/>
      <c r="AF124" s="782" t="s">
        <v>199</v>
      </c>
      <c r="AG124" s="780"/>
      <c r="AH124" s="780"/>
      <c r="AI124" s="780"/>
      <c r="AJ124" s="781"/>
      <c r="AK124" s="782" t="s">
        <v>199</v>
      </c>
      <c r="AL124" s="780"/>
      <c r="AM124" s="780"/>
      <c r="AN124" s="780"/>
      <c r="AO124" s="781"/>
      <c r="AP124" s="783" t="s">
        <v>199</v>
      </c>
      <c r="AQ124" s="784"/>
      <c r="AR124" s="784"/>
      <c r="AS124" s="784"/>
      <c r="AT124" s="785"/>
      <c r="AU124" s="835" t="s">
        <v>492</v>
      </c>
      <c r="AV124" s="836"/>
      <c r="AW124" s="836"/>
      <c r="AX124" s="836"/>
      <c r="AY124" s="836"/>
      <c r="AZ124" s="836"/>
      <c r="BA124" s="836"/>
      <c r="BB124" s="836"/>
      <c r="BC124" s="836"/>
      <c r="BD124" s="836"/>
      <c r="BE124" s="836"/>
      <c r="BF124" s="836"/>
      <c r="BG124" s="836"/>
      <c r="BH124" s="836"/>
      <c r="BI124" s="836"/>
      <c r="BJ124" s="836"/>
      <c r="BK124" s="836"/>
      <c r="BL124" s="836"/>
      <c r="BM124" s="836"/>
      <c r="BN124" s="836"/>
      <c r="BO124" s="836"/>
      <c r="BP124" s="837"/>
      <c r="BQ124" s="838">
        <v>22.1</v>
      </c>
      <c r="BR124" s="839"/>
      <c r="BS124" s="839"/>
      <c r="BT124" s="839"/>
      <c r="BU124" s="839"/>
      <c r="BV124" s="839">
        <v>14.1</v>
      </c>
      <c r="BW124" s="839"/>
      <c r="BX124" s="839"/>
      <c r="BY124" s="839"/>
      <c r="BZ124" s="839"/>
      <c r="CA124" s="839">
        <v>13.5</v>
      </c>
      <c r="CB124" s="839"/>
      <c r="CC124" s="839"/>
      <c r="CD124" s="839"/>
      <c r="CE124" s="839"/>
      <c r="CF124" s="840"/>
      <c r="CG124" s="841"/>
      <c r="CH124" s="841"/>
      <c r="CI124" s="841"/>
      <c r="CJ124" s="842"/>
      <c r="CK124" s="961"/>
      <c r="CL124" s="961"/>
      <c r="CM124" s="961"/>
      <c r="CN124" s="961"/>
      <c r="CO124" s="962"/>
      <c r="CP124" s="828" t="s">
        <v>493</v>
      </c>
      <c r="CQ124" s="829"/>
      <c r="CR124" s="829"/>
      <c r="CS124" s="829"/>
      <c r="CT124" s="829"/>
      <c r="CU124" s="829"/>
      <c r="CV124" s="829"/>
      <c r="CW124" s="829"/>
      <c r="CX124" s="829"/>
      <c r="CY124" s="829"/>
      <c r="CZ124" s="829"/>
      <c r="DA124" s="829"/>
      <c r="DB124" s="829"/>
      <c r="DC124" s="829"/>
      <c r="DD124" s="829"/>
      <c r="DE124" s="829"/>
      <c r="DF124" s="830"/>
      <c r="DG124" s="818" t="s">
        <v>199</v>
      </c>
      <c r="DH124" s="819"/>
      <c r="DI124" s="819"/>
      <c r="DJ124" s="819"/>
      <c r="DK124" s="820"/>
      <c r="DL124" s="821" t="s">
        <v>199</v>
      </c>
      <c r="DM124" s="819"/>
      <c r="DN124" s="819"/>
      <c r="DO124" s="819"/>
      <c r="DP124" s="820"/>
      <c r="DQ124" s="821" t="s">
        <v>199</v>
      </c>
      <c r="DR124" s="819"/>
      <c r="DS124" s="819"/>
      <c r="DT124" s="819"/>
      <c r="DU124" s="820"/>
      <c r="DV124" s="822" t="s">
        <v>199</v>
      </c>
      <c r="DW124" s="823"/>
      <c r="DX124" s="823"/>
      <c r="DY124" s="823"/>
      <c r="DZ124" s="824"/>
    </row>
    <row r="125" spans="1:130" s="48" customFormat="1" ht="26.25" customHeight="1" x14ac:dyDescent="0.2">
      <c r="A125" s="985"/>
      <c r="B125" s="981"/>
      <c r="C125" s="786" t="s">
        <v>489</v>
      </c>
      <c r="D125" s="787"/>
      <c r="E125" s="787"/>
      <c r="F125" s="787"/>
      <c r="G125" s="787"/>
      <c r="H125" s="787"/>
      <c r="I125" s="787"/>
      <c r="J125" s="787"/>
      <c r="K125" s="787"/>
      <c r="L125" s="787"/>
      <c r="M125" s="787"/>
      <c r="N125" s="787"/>
      <c r="O125" s="787"/>
      <c r="P125" s="787"/>
      <c r="Q125" s="787"/>
      <c r="R125" s="787"/>
      <c r="S125" s="787"/>
      <c r="T125" s="787"/>
      <c r="U125" s="787"/>
      <c r="V125" s="787"/>
      <c r="W125" s="787"/>
      <c r="X125" s="787"/>
      <c r="Y125" s="787"/>
      <c r="Z125" s="788"/>
      <c r="AA125" s="779" t="s">
        <v>199</v>
      </c>
      <c r="AB125" s="780"/>
      <c r="AC125" s="780"/>
      <c r="AD125" s="780"/>
      <c r="AE125" s="781"/>
      <c r="AF125" s="782" t="s">
        <v>199</v>
      </c>
      <c r="AG125" s="780"/>
      <c r="AH125" s="780"/>
      <c r="AI125" s="780"/>
      <c r="AJ125" s="781"/>
      <c r="AK125" s="782" t="s">
        <v>199</v>
      </c>
      <c r="AL125" s="780"/>
      <c r="AM125" s="780"/>
      <c r="AN125" s="780"/>
      <c r="AO125" s="781"/>
      <c r="AP125" s="783" t="s">
        <v>199</v>
      </c>
      <c r="AQ125" s="784"/>
      <c r="AR125" s="784"/>
      <c r="AS125" s="784"/>
      <c r="AT125" s="785"/>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63" t="s">
        <v>496</v>
      </c>
      <c r="CL125" s="956"/>
      <c r="CM125" s="956"/>
      <c r="CN125" s="956"/>
      <c r="CO125" s="957"/>
      <c r="CP125" s="770" t="s">
        <v>139</v>
      </c>
      <c r="CQ125" s="761"/>
      <c r="CR125" s="761"/>
      <c r="CS125" s="761"/>
      <c r="CT125" s="761"/>
      <c r="CU125" s="761"/>
      <c r="CV125" s="761"/>
      <c r="CW125" s="761"/>
      <c r="CX125" s="761"/>
      <c r="CY125" s="761"/>
      <c r="CZ125" s="761"/>
      <c r="DA125" s="761"/>
      <c r="DB125" s="761"/>
      <c r="DC125" s="761"/>
      <c r="DD125" s="761"/>
      <c r="DE125" s="761"/>
      <c r="DF125" s="762"/>
      <c r="DG125" s="771" t="s">
        <v>199</v>
      </c>
      <c r="DH125" s="772"/>
      <c r="DI125" s="772"/>
      <c r="DJ125" s="772"/>
      <c r="DK125" s="772"/>
      <c r="DL125" s="772" t="s">
        <v>199</v>
      </c>
      <c r="DM125" s="772"/>
      <c r="DN125" s="772"/>
      <c r="DO125" s="772"/>
      <c r="DP125" s="772"/>
      <c r="DQ125" s="772" t="s">
        <v>199</v>
      </c>
      <c r="DR125" s="772"/>
      <c r="DS125" s="772"/>
      <c r="DT125" s="772"/>
      <c r="DU125" s="772"/>
      <c r="DV125" s="775" t="s">
        <v>199</v>
      </c>
      <c r="DW125" s="775"/>
      <c r="DX125" s="775"/>
      <c r="DY125" s="775"/>
      <c r="DZ125" s="776"/>
    </row>
    <row r="126" spans="1:130" s="48" customFormat="1" ht="26.25" customHeight="1" x14ac:dyDescent="0.2">
      <c r="A126" s="985"/>
      <c r="B126" s="981"/>
      <c r="C126" s="786" t="s">
        <v>490</v>
      </c>
      <c r="D126" s="787"/>
      <c r="E126" s="787"/>
      <c r="F126" s="787"/>
      <c r="G126" s="787"/>
      <c r="H126" s="787"/>
      <c r="I126" s="787"/>
      <c r="J126" s="787"/>
      <c r="K126" s="787"/>
      <c r="L126" s="787"/>
      <c r="M126" s="787"/>
      <c r="N126" s="787"/>
      <c r="O126" s="787"/>
      <c r="P126" s="787"/>
      <c r="Q126" s="787"/>
      <c r="R126" s="787"/>
      <c r="S126" s="787"/>
      <c r="T126" s="787"/>
      <c r="U126" s="787"/>
      <c r="V126" s="787"/>
      <c r="W126" s="787"/>
      <c r="X126" s="787"/>
      <c r="Y126" s="787"/>
      <c r="Z126" s="788"/>
      <c r="AA126" s="779" t="s">
        <v>199</v>
      </c>
      <c r="AB126" s="780"/>
      <c r="AC126" s="780"/>
      <c r="AD126" s="780"/>
      <c r="AE126" s="781"/>
      <c r="AF126" s="782" t="s">
        <v>199</v>
      </c>
      <c r="AG126" s="780"/>
      <c r="AH126" s="780"/>
      <c r="AI126" s="780"/>
      <c r="AJ126" s="781"/>
      <c r="AK126" s="782" t="s">
        <v>199</v>
      </c>
      <c r="AL126" s="780"/>
      <c r="AM126" s="780"/>
      <c r="AN126" s="780"/>
      <c r="AO126" s="781"/>
      <c r="AP126" s="783" t="s">
        <v>199</v>
      </c>
      <c r="AQ126" s="784"/>
      <c r="AR126" s="784"/>
      <c r="AS126" s="784"/>
      <c r="AT126" s="785"/>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64"/>
      <c r="CL126" s="959"/>
      <c r="CM126" s="959"/>
      <c r="CN126" s="959"/>
      <c r="CO126" s="960"/>
      <c r="CP126" s="786" t="s">
        <v>425</v>
      </c>
      <c r="CQ126" s="787"/>
      <c r="CR126" s="787"/>
      <c r="CS126" s="787"/>
      <c r="CT126" s="787"/>
      <c r="CU126" s="787"/>
      <c r="CV126" s="787"/>
      <c r="CW126" s="787"/>
      <c r="CX126" s="787"/>
      <c r="CY126" s="787"/>
      <c r="CZ126" s="787"/>
      <c r="DA126" s="787"/>
      <c r="DB126" s="787"/>
      <c r="DC126" s="787"/>
      <c r="DD126" s="787"/>
      <c r="DE126" s="787"/>
      <c r="DF126" s="788"/>
      <c r="DG126" s="789" t="s">
        <v>199</v>
      </c>
      <c r="DH126" s="790"/>
      <c r="DI126" s="790"/>
      <c r="DJ126" s="790"/>
      <c r="DK126" s="790"/>
      <c r="DL126" s="790" t="s">
        <v>199</v>
      </c>
      <c r="DM126" s="790"/>
      <c r="DN126" s="790"/>
      <c r="DO126" s="790"/>
      <c r="DP126" s="790"/>
      <c r="DQ126" s="790" t="s">
        <v>199</v>
      </c>
      <c r="DR126" s="790"/>
      <c r="DS126" s="790"/>
      <c r="DT126" s="790"/>
      <c r="DU126" s="790"/>
      <c r="DV126" s="793" t="s">
        <v>199</v>
      </c>
      <c r="DW126" s="793"/>
      <c r="DX126" s="793"/>
      <c r="DY126" s="793"/>
      <c r="DZ126" s="794"/>
    </row>
    <row r="127" spans="1:130" s="48" customFormat="1" ht="26.25" customHeight="1" x14ac:dyDescent="0.2">
      <c r="A127" s="986"/>
      <c r="B127" s="983"/>
      <c r="C127" s="811" t="s">
        <v>81</v>
      </c>
      <c r="D127" s="795"/>
      <c r="E127" s="795"/>
      <c r="F127" s="795"/>
      <c r="G127" s="795"/>
      <c r="H127" s="795"/>
      <c r="I127" s="795"/>
      <c r="J127" s="795"/>
      <c r="K127" s="795"/>
      <c r="L127" s="795"/>
      <c r="M127" s="795"/>
      <c r="N127" s="795"/>
      <c r="O127" s="795"/>
      <c r="P127" s="795"/>
      <c r="Q127" s="795"/>
      <c r="R127" s="795"/>
      <c r="S127" s="795"/>
      <c r="T127" s="795"/>
      <c r="U127" s="795"/>
      <c r="V127" s="795"/>
      <c r="W127" s="795"/>
      <c r="X127" s="795"/>
      <c r="Y127" s="795"/>
      <c r="Z127" s="796"/>
      <c r="AA127" s="779" t="s">
        <v>199</v>
      </c>
      <c r="AB127" s="780"/>
      <c r="AC127" s="780"/>
      <c r="AD127" s="780"/>
      <c r="AE127" s="781"/>
      <c r="AF127" s="782" t="s">
        <v>199</v>
      </c>
      <c r="AG127" s="780"/>
      <c r="AH127" s="780"/>
      <c r="AI127" s="780"/>
      <c r="AJ127" s="781"/>
      <c r="AK127" s="782" t="s">
        <v>199</v>
      </c>
      <c r="AL127" s="780"/>
      <c r="AM127" s="780"/>
      <c r="AN127" s="780"/>
      <c r="AO127" s="781"/>
      <c r="AP127" s="783" t="s">
        <v>199</v>
      </c>
      <c r="AQ127" s="784"/>
      <c r="AR127" s="784"/>
      <c r="AS127" s="784"/>
      <c r="AT127" s="785"/>
      <c r="AU127" s="56"/>
      <c r="AV127" s="56"/>
      <c r="AW127" s="56"/>
      <c r="AX127" s="843" t="s">
        <v>497</v>
      </c>
      <c r="AY127" s="844"/>
      <c r="AZ127" s="844"/>
      <c r="BA127" s="844"/>
      <c r="BB127" s="844"/>
      <c r="BC127" s="844"/>
      <c r="BD127" s="844"/>
      <c r="BE127" s="845"/>
      <c r="BF127" s="846" t="s">
        <v>240</v>
      </c>
      <c r="BG127" s="844"/>
      <c r="BH127" s="844"/>
      <c r="BI127" s="844"/>
      <c r="BJ127" s="844"/>
      <c r="BK127" s="844"/>
      <c r="BL127" s="845"/>
      <c r="BM127" s="846" t="s">
        <v>426</v>
      </c>
      <c r="BN127" s="844"/>
      <c r="BO127" s="844"/>
      <c r="BP127" s="844"/>
      <c r="BQ127" s="844"/>
      <c r="BR127" s="844"/>
      <c r="BS127" s="845"/>
      <c r="BT127" s="846" t="s">
        <v>414</v>
      </c>
      <c r="BU127" s="844"/>
      <c r="BV127" s="844"/>
      <c r="BW127" s="844"/>
      <c r="BX127" s="844"/>
      <c r="BY127" s="844"/>
      <c r="BZ127" s="847"/>
      <c r="CA127" s="56"/>
      <c r="CB127" s="56"/>
      <c r="CC127" s="56"/>
      <c r="CD127" s="74"/>
      <c r="CE127" s="74"/>
      <c r="CF127" s="74"/>
      <c r="CG127" s="56"/>
      <c r="CH127" s="56"/>
      <c r="CI127" s="56"/>
      <c r="CJ127" s="75"/>
      <c r="CK127" s="964"/>
      <c r="CL127" s="959"/>
      <c r="CM127" s="959"/>
      <c r="CN127" s="959"/>
      <c r="CO127" s="960"/>
      <c r="CP127" s="786" t="s">
        <v>418</v>
      </c>
      <c r="CQ127" s="787"/>
      <c r="CR127" s="787"/>
      <c r="CS127" s="787"/>
      <c r="CT127" s="787"/>
      <c r="CU127" s="787"/>
      <c r="CV127" s="787"/>
      <c r="CW127" s="787"/>
      <c r="CX127" s="787"/>
      <c r="CY127" s="787"/>
      <c r="CZ127" s="787"/>
      <c r="DA127" s="787"/>
      <c r="DB127" s="787"/>
      <c r="DC127" s="787"/>
      <c r="DD127" s="787"/>
      <c r="DE127" s="787"/>
      <c r="DF127" s="788"/>
      <c r="DG127" s="789" t="s">
        <v>199</v>
      </c>
      <c r="DH127" s="790"/>
      <c r="DI127" s="790"/>
      <c r="DJ127" s="790"/>
      <c r="DK127" s="790"/>
      <c r="DL127" s="790" t="s">
        <v>199</v>
      </c>
      <c r="DM127" s="790"/>
      <c r="DN127" s="790"/>
      <c r="DO127" s="790"/>
      <c r="DP127" s="790"/>
      <c r="DQ127" s="790" t="s">
        <v>199</v>
      </c>
      <c r="DR127" s="790"/>
      <c r="DS127" s="790"/>
      <c r="DT127" s="790"/>
      <c r="DU127" s="790"/>
      <c r="DV127" s="793" t="s">
        <v>199</v>
      </c>
      <c r="DW127" s="793"/>
      <c r="DX127" s="793"/>
      <c r="DY127" s="793"/>
      <c r="DZ127" s="794"/>
    </row>
    <row r="128" spans="1:130" s="48" customFormat="1" ht="26.25" customHeight="1" x14ac:dyDescent="0.2">
      <c r="A128" s="848" t="s">
        <v>498</v>
      </c>
      <c r="B128" s="849"/>
      <c r="C128" s="849"/>
      <c r="D128" s="849"/>
      <c r="E128" s="849"/>
      <c r="F128" s="849"/>
      <c r="G128" s="849"/>
      <c r="H128" s="849"/>
      <c r="I128" s="849"/>
      <c r="J128" s="849"/>
      <c r="K128" s="849"/>
      <c r="L128" s="849"/>
      <c r="M128" s="849"/>
      <c r="N128" s="849"/>
      <c r="O128" s="849"/>
      <c r="P128" s="849"/>
      <c r="Q128" s="849"/>
      <c r="R128" s="849"/>
      <c r="S128" s="849"/>
      <c r="T128" s="849"/>
      <c r="U128" s="849"/>
      <c r="V128" s="849"/>
      <c r="W128" s="850" t="s">
        <v>8</v>
      </c>
      <c r="X128" s="850"/>
      <c r="Y128" s="850"/>
      <c r="Z128" s="851"/>
      <c r="AA128" s="763">
        <v>512372</v>
      </c>
      <c r="AB128" s="764"/>
      <c r="AC128" s="764"/>
      <c r="AD128" s="764"/>
      <c r="AE128" s="765"/>
      <c r="AF128" s="766">
        <v>498861</v>
      </c>
      <c r="AG128" s="764"/>
      <c r="AH128" s="764"/>
      <c r="AI128" s="764"/>
      <c r="AJ128" s="765"/>
      <c r="AK128" s="766">
        <v>642278</v>
      </c>
      <c r="AL128" s="764"/>
      <c r="AM128" s="764"/>
      <c r="AN128" s="764"/>
      <c r="AO128" s="765"/>
      <c r="AP128" s="852"/>
      <c r="AQ128" s="853"/>
      <c r="AR128" s="853"/>
      <c r="AS128" s="853"/>
      <c r="AT128" s="854"/>
      <c r="AU128" s="56"/>
      <c r="AV128" s="56"/>
      <c r="AW128" s="56"/>
      <c r="AX128" s="760" t="s">
        <v>230</v>
      </c>
      <c r="AY128" s="761"/>
      <c r="AZ128" s="761"/>
      <c r="BA128" s="761"/>
      <c r="BB128" s="761"/>
      <c r="BC128" s="761"/>
      <c r="BD128" s="761"/>
      <c r="BE128" s="762"/>
      <c r="BF128" s="855" t="s">
        <v>199</v>
      </c>
      <c r="BG128" s="856"/>
      <c r="BH128" s="856"/>
      <c r="BI128" s="856"/>
      <c r="BJ128" s="856"/>
      <c r="BK128" s="856"/>
      <c r="BL128" s="857"/>
      <c r="BM128" s="855">
        <v>12.58</v>
      </c>
      <c r="BN128" s="856"/>
      <c r="BO128" s="856"/>
      <c r="BP128" s="856"/>
      <c r="BQ128" s="856"/>
      <c r="BR128" s="856"/>
      <c r="BS128" s="857"/>
      <c r="BT128" s="855">
        <v>20</v>
      </c>
      <c r="BU128" s="856"/>
      <c r="BV128" s="856"/>
      <c r="BW128" s="856"/>
      <c r="BX128" s="856"/>
      <c r="BY128" s="856"/>
      <c r="BZ128" s="858"/>
      <c r="CA128" s="74"/>
      <c r="CB128" s="74"/>
      <c r="CC128" s="74"/>
      <c r="CD128" s="74"/>
      <c r="CE128" s="74"/>
      <c r="CF128" s="74"/>
      <c r="CG128" s="56"/>
      <c r="CH128" s="56"/>
      <c r="CI128" s="56"/>
      <c r="CJ128" s="75"/>
      <c r="CK128" s="965"/>
      <c r="CL128" s="966"/>
      <c r="CM128" s="966"/>
      <c r="CN128" s="966"/>
      <c r="CO128" s="967"/>
      <c r="CP128" s="859" t="s">
        <v>407</v>
      </c>
      <c r="CQ128" s="654"/>
      <c r="CR128" s="654"/>
      <c r="CS128" s="654"/>
      <c r="CT128" s="654"/>
      <c r="CU128" s="654"/>
      <c r="CV128" s="654"/>
      <c r="CW128" s="654"/>
      <c r="CX128" s="654"/>
      <c r="CY128" s="654"/>
      <c r="CZ128" s="654"/>
      <c r="DA128" s="654"/>
      <c r="DB128" s="654"/>
      <c r="DC128" s="654"/>
      <c r="DD128" s="654"/>
      <c r="DE128" s="654"/>
      <c r="DF128" s="860"/>
      <c r="DG128" s="861" t="s">
        <v>199</v>
      </c>
      <c r="DH128" s="862"/>
      <c r="DI128" s="862"/>
      <c r="DJ128" s="862"/>
      <c r="DK128" s="862"/>
      <c r="DL128" s="862" t="s">
        <v>199</v>
      </c>
      <c r="DM128" s="862"/>
      <c r="DN128" s="862"/>
      <c r="DO128" s="862"/>
      <c r="DP128" s="862"/>
      <c r="DQ128" s="862" t="s">
        <v>199</v>
      </c>
      <c r="DR128" s="862"/>
      <c r="DS128" s="862"/>
      <c r="DT128" s="862"/>
      <c r="DU128" s="862"/>
      <c r="DV128" s="863" t="s">
        <v>199</v>
      </c>
      <c r="DW128" s="863"/>
      <c r="DX128" s="863"/>
      <c r="DY128" s="863"/>
      <c r="DZ128" s="864"/>
    </row>
    <row r="129" spans="1:131" s="48" customFormat="1" ht="26.25" customHeight="1" x14ac:dyDescent="0.2">
      <c r="A129" s="777" t="s">
        <v>172</v>
      </c>
      <c r="B129" s="750"/>
      <c r="C129" s="750"/>
      <c r="D129" s="750"/>
      <c r="E129" s="750"/>
      <c r="F129" s="750"/>
      <c r="G129" s="750"/>
      <c r="H129" s="750"/>
      <c r="I129" s="750"/>
      <c r="J129" s="750"/>
      <c r="K129" s="750"/>
      <c r="L129" s="750"/>
      <c r="M129" s="750"/>
      <c r="N129" s="750"/>
      <c r="O129" s="750"/>
      <c r="P129" s="750"/>
      <c r="Q129" s="750"/>
      <c r="R129" s="750"/>
      <c r="S129" s="750"/>
      <c r="T129" s="750"/>
      <c r="U129" s="750"/>
      <c r="V129" s="750"/>
      <c r="W129" s="865" t="s">
        <v>238</v>
      </c>
      <c r="X129" s="866"/>
      <c r="Y129" s="866"/>
      <c r="Z129" s="867"/>
      <c r="AA129" s="779">
        <v>17392504</v>
      </c>
      <c r="AB129" s="780"/>
      <c r="AC129" s="780"/>
      <c r="AD129" s="780"/>
      <c r="AE129" s="781"/>
      <c r="AF129" s="782">
        <v>17742839</v>
      </c>
      <c r="AG129" s="780"/>
      <c r="AH129" s="780"/>
      <c r="AI129" s="780"/>
      <c r="AJ129" s="781"/>
      <c r="AK129" s="782">
        <v>18244748</v>
      </c>
      <c r="AL129" s="780"/>
      <c r="AM129" s="780"/>
      <c r="AN129" s="780"/>
      <c r="AO129" s="781"/>
      <c r="AP129" s="868"/>
      <c r="AQ129" s="869"/>
      <c r="AR129" s="869"/>
      <c r="AS129" s="869"/>
      <c r="AT129" s="870"/>
      <c r="AU129" s="67"/>
      <c r="AV129" s="67"/>
      <c r="AW129" s="67"/>
      <c r="AX129" s="871" t="s">
        <v>120</v>
      </c>
      <c r="AY129" s="787"/>
      <c r="AZ129" s="787"/>
      <c r="BA129" s="787"/>
      <c r="BB129" s="787"/>
      <c r="BC129" s="787"/>
      <c r="BD129" s="787"/>
      <c r="BE129" s="788"/>
      <c r="BF129" s="872" t="s">
        <v>199</v>
      </c>
      <c r="BG129" s="873"/>
      <c r="BH129" s="873"/>
      <c r="BI129" s="873"/>
      <c r="BJ129" s="873"/>
      <c r="BK129" s="873"/>
      <c r="BL129" s="874"/>
      <c r="BM129" s="872">
        <v>17.579999999999998</v>
      </c>
      <c r="BN129" s="873"/>
      <c r="BO129" s="873"/>
      <c r="BP129" s="873"/>
      <c r="BQ129" s="873"/>
      <c r="BR129" s="873"/>
      <c r="BS129" s="874"/>
      <c r="BT129" s="872">
        <v>30</v>
      </c>
      <c r="BU129" s="873"/>
      <c r="BV129" s="873"/>
      <c r="BW129" s="873"/>
      <c r="BX129" s="873"/>
      <c r="BY129" s="873"/>
      <c r="BZ129" s="875"/>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77" t="s">
        <v>150</v>
      </c>
      <c r="B130" s="750"/>
      <c r="C130" s="750"/>
      <c r="D130" s="750"/>
      <c r="E130" s="750"/>
      <c r="F130" s="750"/>
      <c r="G130" s="750"/>
      <c r="H130" s="750"/>
      <c r="I130" s="750"/>
      <c r="J130" s="750"/>
      <c r="K130" s="750"/>
      <c r="L130" s="750"/>
      <c r="M130" s="750"/>
      <c r="N130" s="750"/>
      <c r="O130" s="750"/>
      <c r="P130" s="750"/>
      <c r="Q130" s="750"/>
      <c r="R130" s="750"/>
      <c r="S130" s="750"/>
      <c r="T130" s="750"/>
      <c r="U130" s="750"/>
      <c r="V130" s="750"/>
      <c r="W130" s="865" t="s">
        <v>499</v>
      </c>
      <c r="X130" s="866"/>
      <c r="Y130" s="866"/>
      <c r="Z130" s="867"/>
      <c r="AA130" s="779">
        <v>2291533</v>
      </c>
      <c r="AB130" s="780"/>
      <c r="AC130" s="780"/>
      <c r="AD130" s="780"/>
      <c r="AE130" s="781"/>
      <c r="AF130" s="782">
        <v>2338263</v>
      </c>
      <c r="AG130" s="780"/>
      <c r="AH130" s="780"/>
      <c r="AI130" s="780"/>
      <c r="AJ130" s="781"/>
      <c r="AK130" s="782">
        <v>2204918</v>
      </c>
      <c r="AL130" s="780"/>
      <c r="AM130" s="780"/>
      <c r="AN130" s="780"/>
      <c r="AO130" s="781"/>
      <c r="AP130" s="868"/>
      <c r="AQ130" s="869"/>
      <c r="AR130" s="869"/>
      <c r="AS130" s="869"/>
      <c r="AT130" s="870"/>
      <c r="AU130" s="67"/>
      <c r="AV130" s="67"/>
      <c r="AW130" s="67"/>
      <c r="AX130" s="871" t="s">
        <v>440</v>
      </c>
      <c r="AY130" s="787"/>
      <c r="AZ130" s="787"/>
      <c r="BA130" s="787"/>
      <c r="BB130" s="787"/>
      <c r="BC130" s="787"/>
      <c r="BD130" s="787"/>
      <c r="BE130" s="788"/>
      <c r="BF130" s="876">
        <v>4.2</v>
      </c>
      <c r="BG130" s="877"/>
      <c r="BH130" s="877"/>
      <c r="BI130" s="877"/>
      <c r="BJ130" s="877"/>
      <c r="BK130" s="877"/>
      <c r="BL130" s="878"/>
      <c r="BM130" s="876">
        <v>25</v>
      </c>
      <c r="BN130" s="877"/>
      <c r="BO130" s="877"/>
      <c r="BP130" s="877"/>
      <c r="BQ130" s="877"/>
      <c r="BR130" s="877"/>
      <c r="BS130" s="878"/>
      <c r="BT130" s="876">
        <v>35</v>
      </c>
      <c r="BU130" s="877"/>
      <c r="BV130" s="877"/>
      <c r="BW130" s="877"/>
      <c r="BX130" s="877"/>
      <c r="BY130" s="877"/>
      <c r="BZ130" s="879"/>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880"/>
      <c r="B131" s="881"/>
      <c r="C131" s="881"/>
      <c r="D131" s="881"/>
      <c r="E131" s="881"/>
      <c r="F131" s="881"/>
      <c r="G131" s="881"/>
      <c r="H131" s="881"/>
      <c r="I131" s="881"/>
      <c r="J131" s="881"/>
      <c r="K131" s="881"/>
      <c r="L131" s="881"/>
      <c r="M131" s="881"/>
      <c r="N131" s="881"/>
      <c r="O131" s="881"/>
      <c r="P131" s="881"/>
      <c r="Q131" s="881"/>
      <c r="R131" s="881"/>
      <c r="S131" s="881"/>
      <c r="T131" s="881"/>
      <c r="U131" s="881"/>
      <c r="V131" s="881"/>
      <c r="W131" s="882" t="s">
        <v>174</v>
      </c>
      <c r="X131" s="883"/>
      <c r="Y131" s="883"/>
      <c r="Z131" s="884"/>
      <c r="AA131" s="818">
        <v>15100971</v>
      </c>
      <c r="AB131" s="819"/>
      <c r="AC131" s="819"/>
      <c r="AD131" s="819"/>
      <c r="AE131" s="820"/>
      <c r="AF131" s="821">
        <v>15404576</v>
      </c>
      <c r="AG131" s="819"/>
      <c r="AH131" s="819"/>
      <c r="AI131" s="819"/>
      <c r="AJ131" s="820"/>
      <c r="AK131" s="821">
        <v>16039830</v>
      </c>
      <c r="AL131" s="819"/>
      <c r="AM131" s="819"/>
      <c r="AN131" s="819"/>
      <c r="AO131" s="820"/>
      <c r="AP131" s="885"/>
      <c r="AQ131" s="886"/>
      <c r="AR131" s="886"/>
      <c r="AS131" s="886"/>
      <c r="AT131" s="887"/>
      <c r="AU131" s="67"/>
      <c r="AV131" s="67"/>
      <c r="AW131" s="67"/>
      <c r="AX131" s="888" t="s">
        <v>64</v>
      </c>
      <c r="AY131" s="654"/>
      <c r="AZ131" s="654"/>
      <c r="BA131" s="654"/>
      <c r="BB131" s="654"/>
      <c r="BC131" s="654"/>
      <c r="BD131" s="654"/>
      <c r="BE131" s="860"/>
      <c r="BF131" s="889">
        <v>13.5</v>
      </c>
      <c r="BG131" s="890"/>
      <c r="BH131" s="890"/>
      <c r="BI131" s="890"/>
      <c r="BJ131" s="890"/>
      <c r="BK131" s="890"/>
      <c r="BL131" s="891"/>
      <c r="BM131" s="889">
        <v>350</v>
      </c>
      <c r="BN131" s="890"/>
      <c r="BO131" s="890"/>
      <c r="BP131" s="890"/>
      <c r="BQ131" s="890"/>
      <c r="BR131" s="890"/>
      <c r="BS131" s="891"/>
      <c r="BT131" s="892"/>
      <c r="BU131" s="893"/>
      <c r="BV131" s="893"/>
      <c r="BW131" s="893"/>
      <c r="BX131" s="893"/>
      <c r="BY131" s="893"/>
      <c r="BZ131" s="894"/>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68" t="s">
        <v>27</v>
      </c>
      <c r="B132" s="969"/>
      <c r="C132" s="969"/>
      <c r="D132" s="969"/>
      <c r="E132" s="969"/>
      <c r="F132" s="969"/>
      <c r="G132" s="969"/>
      <c r="H132" s="969"/>
      <c r="I132" s="969"/>
      <c r="J132" s="969"/>
      <c r="K132" s="969"/>
      <c r="L132" s="969"/>
      <c r="M132" s="969"/>
      <c r="N132" s="969"/>
      <c r="O132" s="969"/>
      <c r="P132" s="969"/>
      <c r="Q132" s="969"/>
      <c r="R132" s="969"/>
      <c r="S132" s="969"/>
      <c r="T132" s="969"/>
      <c r="U132" s="969"/>
      <c r="V132" s="895" t="s">
        <v>500</v>
      </c>
      <c r="W132" s="895"/>
      <c r="X132" s="895"/>
      <c r="Y132" s="895"/>
      <c r="Z132" s="896"/>
      <c r="AA132" s="897">
        <v>3.989412336</v>
      </c>
      <c r="AB132" s="898"/>
      <c r="AC132" s="898"/>
      <c r="AD132" s="898"/>
      <c r="AE132" s="899"/>
      <c r="AF132" s="900">
        <v>4.2512367749999997</v>
      </c>
      <c r="AG132" s="898"/>
      <c r="AH132" s="898"/>
      <c r="AI132" s="898"/>
      <c r="AJ132" s="899"/>
      <c r="AK132" s="900">
        <v>4.5524110919999998</v>
      </c>
      <c r="AL132" s="898"/>
      <c r="AM132" s="898"/>
      <c r="AN132" s="898"/>
      <c r="AO132" s="899"/>
      <c r="AP132" s="815"/>
      <c r="AQ132" s="816"/>
      <c r="AR132" s="816"/>
      <c r="AS132" s="816"/>
      <c r="AT132" s="901"/>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70"/>
      <c r="B133" s="971"/>
      <c r="C133" s="971"/>
      <c r="D133" s="971"/>
      <c r="E133" s="971"/>
      <c r="F133" s="971"/>
      <c r="G133" s="971"/>
      <c r="H133" s="971"/>
      <c r="I133" s="971"/>
      <c r="J133" s="971"/>
      <c r="K133" s="971"/>
      <c r="L133" s="971"/>
      <c r="M133" s="971"/>
      <c r="N133" s="971"/>
      <c r="O133" s="971"/>
      <c r="P133" s="971"/>
      <c r="Q133" s="971"/>
      <c r="R133" s="971"/>
      <c r="S133" s="971"/>
      <c r="T133" s="971"/>
      <c r="U133" s="971"/>
      <c r="V133" s="902" t="s">
        <v>89</v>
      </c>
      <c r="W133" s="902"/>
      <c r="X133" s="902"/>
      <c r="Y133" s="902"/>
      <c r="Z133" s="903"/>
      <c r="AA133" s="904">
        <v>4.9000000000000004</v>
      </c>
      <c r="AB133" s="905"/>
      <c r="AC133" s="905"/>
      <c r="AD133" s="905"/>
      <c r="AE133" s="906"/>
      <c r="AF133" s="904">
        <v>4.4000000000000004</v>
      </c>
      <c r="AG133" s="905"/>
      <c r="AH133" s="905"/>
      <c r="AI133" s="905"/>
      <c r="AJ133" s="906"/>
      <c r="AK133" s="904">
        <v>4.2</v>
      </c>
      <c r="AL133" s="905"/>
      <c r="AM133" s="905"/>
      <c r="AN133" s="905"/>
      <c r="AO133" s="906"/>
      <c r="AP133" s="840"/>
      <c r="AQ133" s="841"/>
      <c r="AR133" s="841"/>
      <c r="AS133" s="841"/>
      <c r="AT133" s="907"/>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6ovLEo/F0GgU2XM8aV3MPpUL+7TyGm7oBNyOfyjKQnlM+i0nnprmg7mg1pHRR6T8tgMVZqXlm5mxoGTF7DxA8Q==" saltValue="77owekeBnZv2dVDQUvSJTA=="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5" zoomScaleNormal="85" zoomScaleSheetLayoutView="55"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102</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FXe0tnWBOCy7WQL7WNwYMMeCaDLiHRD53j/2oEbIfRcy4uMJS6W6jkDzyxotTLZdiPXMtJm6HFuTLw+JgqQ0nA==" saltValue="22Y4jLXmeV7uApc0gK1iog=="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4" zoomScaleNormal="74"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133qAY4YTsgMHuTAM92MewHiYh5I6ylKAMEAzndAeAoKmqy6hdHEBoDok7/R1ZoEreRk74Z8/4K2z/JgCFvrlg==" saltValue="PTX/QhOMWPt6Kz+2lo8wPA==" spinCount="100000" sheet="1" objects="1" scenarios="1"/>
  <phoneticPr fontId="5"/>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501</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81" t="s">
        <v>336</v>
      </c>
      <c r="AL6" s="81"/>
      <c r="AM6" s="81"/>
      <c r="AN6" s="8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2"/>
      <c r="AL7" s="99"/>
      <c r="AM7" s="99"/>
      <c r="AN7" s="109"/>
      <c r="AO7" s="1009" t="s">
        <v>90</v>
      </c>
      <c r="AP7" s="126"/>
      <c r="AQ7" s="137" t="s">
        <v>456</v>
      </c>
      <c r="AR7" s="151"/>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3"/>
      <c r="AL8" s="100"/>
      <c r="AM8" s="100"/>
      <c r="AN8" s="110"/>
      <c r="AO8" s="1010"/>
      <c r="AP8" s="127" t="s">
        <v>502</v>
      </c>
      <c r="AQ8" s="138" t="s">
        <v>503</v>
      </c>
      <c r="AR8" s="152" t="s">
        <v>504</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87" t="s">
        <v>505</v>
      </c>
      <c r="AL9" s="988"/>
      <c r="AM9" s="988"/>
      <c r="AN9" s="989"/>
      <c r="AO9" s="116">
        <v>5339093</v>
      </c>
      <c r="AP9" s="116">
        <v>67375</v>
      </c>
      <c r="AQ9" s="139">
        <v>72348</v>
      </c>
      <c r="AR9" s="153">
        <v>-6.9</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87" t="s">
        <v>206</v>
      </c>
      <c r="AL10" s="988"/>
      <c r="AM10" s="988"/>
      <c r="AN10" s="989"/>
      <c r="AO10" s="117">
        <v>99196</v>
      </c>
      <c r="AP10" s="117">
        <v>1252</v>
      </c>
      <c r="AQ10" s="140">
        <v>6364</v>
      </c>
      <c r="AR10" s="154">
        <v>-80.3</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87" t="s">
        <v>405</v>
      </c>
      <c r="AL11" s="988"/>
      <c r="AM11" s="988"/>
      <c r="AN11" s="989"/>
      <c r="AO11" s="117">
        <v>231566</v>
      </c>
      <c r="AP11" s="117">
        <v>2922</v>
      </c>
      <c r="AQ11" s="140">
        <v>1262</v>
      </c>
      <c r="AR11" s="154">
        <v>131.5</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87" t="s">
        <v>237</v>
      </c>
      <c r="AL12" s="988"/>
      <c r="AM12" s="988"/>
      <c r="AN12" s="989"/>
      <c r="AO12" s="117" t="s">
        <v>199</v>
      </c>
      <c r="AP12" s="117" t="s">
        <v>199</v>
      </c>
      <c r="AQ12" s="140">
        <v>10</v>
      </c>
      <c r="AR12" s="154" t="s">
        <v>199</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87" t="s">
        <v>506</v>
      </c>
      <c r="AL13" s="988"/>
      <c r="AM13" s="988"/>
      <c r="AN13" s="989"/>
      <c r="AO13" s="117">
        <v>243176</v>
      </c>
      <c r="AP13" s="117">
        <v>3069</v>
      </c>
      <c r="AQ13" s="140">
        <v>3257</v>
      </c>
      <c r="AR13" s="154">
        <v>-5.8</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87" t="s">
        <v>507</v>
      </c>
      <c r="AL14" s="988"/>
      <c r="AM14" s="988"/>
      <c r="AN14" s="989"/>
      <c r="AO14" s="117">
        <v>80003</v>
      </c>
      <c r="AP14" s="117">
        <v>1010</v>
      </c>
      <c r="AQ14" s="140">
        <v>1617</v>
      </c>
      <c r="AR14" s="154">
        <v>-37.5</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90" t="s">
        <v>314</v>
      </c>
      <c r="AL15" s="991"/>
      <c r="AM15" s="991"/>
      <c r="AN15" s="992"/>
      <c r="AO15" s="117">
        <v>-355859</v>
      </c>
      <c r="AP15" s="117">
        <v>-4491</v>
      </c>
      <c r="AQ15" s="140">
        <v>-3947</v>
      </c>
      <c r="AR15" s="154">
        <v>13.8</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90" t="s">
        <v>278</v>
      </c>
      <c r="AL16" s="991"/>
      <c r="AM16" s="991"/>
      <c r="AN16" s="992"/>
      <c r="AO16" s="117">
        <v>5637175</v>
      </c>
      <c r="AP16" s="117">
        <v>71137</v>
      </c>
      <c r="AQ16" s="140">
        <v>80912</v>
      </c>
      <c r="AR16" s="154">
        <v>-12.1</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1"/>
      <c r="AR18" s="131"/>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169</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4"/>
      <c r="AL20" s="101"/>
      <c r="AM20" s="101"/>
      <c r="AN20" s="111"/>
      <c r="AO20" s="118" t="s">
        <v>508</v>
      </c>
      <c r="AP20" s="128" t="s">
        <v>340</v>
      </c>
      <c r="AQ20" s="141" t="s">
        <v>40</v>
      </c>
      <c r="AR20" s="155"/>
    </row>
    <row r="21" spans="1:46" s="81" customFormat="1" ht="13.2" x14ac:dyDescent="0.2">
      <c r="A21" s="83"/>
      <c r="AK21" s="993" t="s">
        <v>509</v>
      </c>
      <c r="AL21" s="994"/>
      <c r="AM21" s="994"/>
      <c r="AN21" s="995"/>
      <c r="AO21" s="119">
        <v>5.82</v>
      </c>
      <c r="AP21" s="129">
        <v>6.71</v>
      </c>
      <c r="AQ21" s="142">
        <v>-0.89</v>
      </c>
      <c r="AS21" s="161"/>
      <c r="AT21" s="83"/>
    </row>
    <row r="22" spans="1:46" s="81" customFormat="1" ht="13.2" x14ac:dyDescent="0.2">
      <c r="A22" s="83"/>
      <c r="AK22" s="993" t="s">
        <v>510</v>
      </c>
      <c r="AL22" s="994"/>
      <c r="AM22" s="994"/>
      <c r="AN22" s="995"/>
      <c r="AO22" s="120">
        <v>99.6</v>
      </c>
      <c r="AP22" s="130">
        <v>98.3</v>
      </c>
      <c r="AQ22" s="143">
        <v>1.3</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132"/>
      <c r="AQ25" s="132"/>
      <c r="AR25" s="132"/>
      <c r="AS25" s="162"/>
      <c r="AT25" s="83"/>
    </row>
    <row r="26" spans="1:46" s="81" customFormat="1" ht="13.2" x14ac:dyDescent="0.2">
      <c r="A26" s="996" t="s">
        <v>511</v>
      </c>
      <c r="B26" s="996"/>
      <c r="C26" s="996"/>
      <c r="D26" s="996"/>
      <c r="E26" s="996"/>
      <c r="F26" s="996"/>
      <c r="G26" s="996"/>
      <c r="H26" s="996"/>
      <c r="I26" s="996"/>
      <c r="J26" s="996"/>
      <c r="K26" s="996"/>
      <c r="L26" s="996"/>
      <c r="M26" s="996"/>
      <c r="N26" s="996"/>
      <c r="O26" s="996"/>
      <c r="P26" s="996"/>
      <c r="Q26" s="996"/>
      <c r="R26" s="996"/>
      <c r="S26" s="996"/>
      <c r="T26" s="996"/>
      <c r="U26" s="996"/>
      <c r="V26" s="996"/>
      <c r="W26" s="996"/>
      <c r="X26" s="996"/>
      <c r="Y26" s="996"/>
      <c r="Z26" s="996"/>
      <c r="AA26" s="996"/>
      <c r="AB26" s="996"/>
      <c r="AC26" s="996"/>
      <c r="AD26" s="996"/>
      <c r="AE26" s="996"/>
      <c r="AF26" s="996"/>
      <c r="AG26" s="996"/>
      <c r="AH26" s="996"/>
      <c r="AI26" s="996"/>
      <c r="AJ26" s="996"/>
      <c r="AK26" s="996"/>
      <c r="AL26" s="996"/>
      <c r="AM26" s="996"/>
      <c r="AN26" s="996"/>
      <c r="AO26" s="996"/>
      <c r="AP26" s="996"/>
      <c r="AQ26" s="996"/>
      <c r="AR26" s="996"/>
      <c r="AS26" s="996"/>
    </row>
    <row r="27" spans="1:46" ht="13.2" x14ac:dyDescent="0.2">
      <c r="A27" s="85"/>
      <c r="AO27" s="90"/>
      <c r="AP27" s="90"/>
      <c r="AQ27" s="90"/>
      <c r="AR27" s="90"/>
      <c r="AS27" s="90"/>
      <c r="AT27" s="90"/>
    </row>
    <row r="28" spans="1:46" ht="16.2" x14ac:dyDescent="0.2">
      <c r="A28" s="82" t="s">
        <v>265</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1" t="s">
        <v>59</v>
      </c>
      <c r="AL29" s="81"/>
      <c r="AM29" s="81"/>
      <c r="AN29" s="81"/>
      <c r="AO29" s="90"/>
      <c r="AP29" s="90"/>
      <c r="AQ29" s="90"/>
      <c r="AR29" s="90"/>
      <c r="AS29" s="164"/>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2"/>
      <c r="AL30" s="99"/>
      <c r="AM30" s="99"/>
      <c r="AN30" s="109"/>
      <c r="AO30" s="1009" t="s">
        <v>90</v>
      </c>
      <c r="AP30" s="126"/>
      <c r="AQ30" s="137" t="s">
        <v>456</v>
      </c>
      <c r="AR30" s="151"/>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3"/>
      <c r="AL31" s="100"/>
      <c r="AM31" s="100"/>
      <c r="AN31" s="110"/>
      <c r="AO31" s="1010"/>
      <c r="AP31" s="127" t="s">
        <v>502</v>
      </c>
      <c r="AQ31" s="138" t="s">
        <v>503</v>
      </c>
      <c r="AR31" s="152" t="s">
        <v>504</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7" t="s">
        <v>512</v>
      </c>
      <c r="AL32" s="998"/>
      <c r="AM32" s="998"/>
      <c r="AN32" s="999"/>
      <c r="AO32" s="117">
        <v>2265213</v>
      </c>
      <c r="AP32" s="117">
        <v>28585</v>
      </c>
      <c r="AQ32" s="144">
        <v>34344</v>
      </c>
      <c r="AR32" s="154">
        <v>-16.8</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7" t="s">
        <v>513</v>
      </c>
      <c r="AL33" s="998"/>
      <c r="AM33" s="998"/>
      <c r="AN33" s="999"/>
      <c r="AO33" s="117" t="s">
        <v>199</v>
      </c>
      <c r="AP33" s="117" t="s">
        <v>199</v>
      </c>
      <c r="AQ33" s="144" t="s">
        <v>199</v>
      </c>
      <c r="AR33" s="154" t="s">
        <v>199</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7" t="s">
        <v>514</v>
      </c>
      <c r="AL34" s="998"/>
      <c r="AM34" s="998"/>
      <c r="AN34" s="999"/>
      <c r="AO34" s="117" t="s">
        <v>199</v>
      </c>
      <c r="AP34" s="117" t="s">
        <v>199</v>
      </c>
      <c r="AQ34" s="144">
        <v>3</v>
      </c>
      <c r="AR34" s="154" t="s">
        <v>199</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7" t="s">
        <v>515</v>
      </c>
      <c r="AL35" s="998"/>
      <c r="AM35" s="998"/>
      <c r="AN35" s="999"/>
      <c r="AO35" s="117">
        <v>593746</v>
      </c>
      <c r="AP35" s="117">
        <v>7493</v>
      </c>
      <c r="AQ35" s="144">
        <v>7806</v>
      </c>
      <c r="AR35" s="154">
        <v>-4</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7" t="s">
        <v>36</v>
      </c>
      <c r="AL36" s="998"/>
      <c r="AM36" s="998"/>
      <c r="AN36" s="999"/>
      <c r="AO36" s="117">
        <v>718436</v>
      </c>
      <c r="AP36" s="117">
        <v>9066</v>
      </c>
      <c r="AQ36" s="144">
        <v>1690</v>
      </c>
      <c r="AR36" s="154">
        <v>436.4</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7" t="s">
        <v>349</v>
      </c>
      <c r="AL37" s="998"/>
      <c r="AM37" s="998"/>
      <c r="AN37" s="999"/>
      <c r="AO37" s="117" t="s">
        <v>199</v>
      </c>
      <c r="AP37" s="117" t="s">
        <v>199</v>
      </c>
      <c r="AQ37" s="144">
        <v>666</v>
      </c>
      <c r="AR37" s="154" t="s">
        <v>199</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0" t="s">
        <v>516</v>
      </c>
      <c r="AL38" s="1001"/>
      <c r="AM38" s="1001"/>
      <c r="AN38" s="1002"/>
      <c r="AO38" s="121" t="s">
        <v>199</v>
      </c>
      <c r="AP38" s="121" t="s">
        <v>199</v>
      </c>
      <c r="AQ38" s="145">
        <v>3</v>
      </c>
      <c r="AR38" s="143" t="s">
        <v>199</v>
      </c>
      <c r="AS38" s="164"/>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0" t="s">
        <v>87</v>
      </c>
      <c r="AL39" s="1001"/>
      <c r="AM39" s="1001"/>
      <c r="AN39" s="1002"/>
      <c r="AO39" s="117">
        <v>-642278</v>
      </c>
      <c r="AP39" s="117">
        <v>-8105</v>
      </c>
      <c r="AQ39" s="144">
        <v>-5822</v>
      </c>
      <c r="AR39" s="154">
        <v>39.200000000000003</v>
      </c>
      <c r="AS39" s="164"/>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7" t="s">
        <v>517</v>
      </c>
      <c r="AL40" s="998"/>
      <c r="AM40" s="998"/>
      <c r="AN40" s="999"/>
      <c r="AO40" s="117">
        <v>-2204918</v>
      </c>
      <c r="AP40" s="117">
        <v>-27824</v>
      </c>
      <c r="AQ40" s="144">
        <v>-26710</v>
      </c>
      <c r="AR40" s="154">
        <v>4.2</v>
      </c>
      <c r="AS40" s="164"/>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03" t="s">
        <v>394</v>
      </c>
      <c r="AL41" s="1004"/>
      <c r="AM41" s="1004"/>
      <c r="AN41" s="1005"/>
      <c r="AO41" s="117">
        <v>730199</v>
      </c>
      <c r="AP41" s="117">
        <v>9215</v>
      </c>
      <c r="AQ41" s="144">
        <v>11979</v>
      </c>
      <c r="AR41" s="154">
        <v>-23.1</v>
      </c>
      <c r="AS41" s="164"/>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5"/>
      <c r="AL42" s="90"/>
      <c r="AM42" s="90"/>
      <c r="AN42" s="90"/>
      <c r="AO42" s="90"/>
      <c r="AP42" s="90"/>
      <c r="AQ42" s="131"/>
      <c r="AR42" s="131"/>
      <c r="AS42" s="164"/>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3"/>
      <c r="AQ43" s="131"/>
      <c r="AR43" s="90"/>
      <c r="AS43" s="164"/>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1"/>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6"/>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518</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519</v>
      </c>
      <c r="AL48" s="87"/>
      <c r="AM48" s="87"/>
      <c r="AN48" s="87"/>
      <c r="AO48" s="87"/>
      <c r="AP48" s="87"/>
      <c r="AQ48" s="132"/>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6"/>
      <c r="AL49" s="102"/>
      <c r="AM49" s="1011" t="s">
        <v>90</v>
      </c>
      <c r="AN49" s="1006" t="s">
        <v>449</v>
      </c>
      <c r="AO49" s="1007"/>
      <c r="AP49" s="1007"/>
      <c r="AQ49" s="1007"/>
      <c r="AR49" s="1008"/>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7"/>
      <c r="AL50" s="103"/>
      <c r="AM50" s="1012"/>
      <c r="AN50" s="113" t="s">
        <v>494</v>
      </c>
      <c r="AO50" s="123" t="s">
        <v>495</v>
      </c>
      <c r="AP50" s="134" t="s">
        <v>520</v>
      </c>
      <c r="AQ50" s="147" t="s">
        <v>389</v>
      </c>
      <c r="AR50" s="157" t="s">
        <v>521</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6" t="s">
        <v>483</v>
      </c>
      <c r="AL51" s="102"/>
      <c r="AM51" s="107">
        <v>2610501</v>
      </c>
      <c r="AN51" s="114">
        <v>32541</v>
      </c>
      <c r="AO51" s="124">
        <v>33.4</v>
      </c>
      <c r="AP51" s="135">
        <v>45483</v>
      </c>
      <c r="AQ51" s="148">
        <v>-0.2</v>
      </c>
      <c r="AR51" s="158">
        <v>33.6</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8"/>
      <c r="AL52" s="104" t="s">
        <v>280</v>
      </c>
      <c r="AM52" s="108">
        <v>2144609</v>
      </c>
      <c r="AN52" s="115">
        <v>26734</v>
      </c>
      <c r="AO52" s="125">
        <v>26</v>
      </c>
      <c r="AP52" s="136">
        <v>24241</v>
      </c>
      <c r="AQ52" s="149">
        <v>0.4</v>
      </c>
      <c r="AR52" s="159">
        <v>25.6</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6" t="s">
        <v>322</v>
      </c>
      <c r="AL53" s="102"/>
      <c r="AM53" s="107">
        <v>2918779</v>
      </c>
      <c r="AN53" s="114">
        <v>36434</v>
      </c>
      <c r="AO53" s="124">
        <v>12</v>
      </c>
      <c r="AP53" s="135">
        <v>45945</v>
      </c>
      <c r="AQ53" s="148">
        <v>1</v>
      </c>
      <c r="AR53" s="158">
        <v>11</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8"/>
      <c r="AL54" s="104" t="s">
        <v>280</v>
      </c>
      <c r="AM54" s="108">
        <v>2429719</v>
      </c>
      <c r="AN54" s="115">
        <v>30329</v>
      </c>
      <c r="AO54" s="125">
        <v>13.4</v>
      </c>
      <c r="AP54" s="136">
        <v>25180</v>
      </c>
      <c r="AQ54" s="149">
        <v>3.9</v>
      </c>
      <c r="AR54" s="159">
        <v>9.5</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6" t="s">
        <v>136</v>
      </c>
      <c r="AL55" s="102"/>
      <c r="AM55" s="107">
        <v>3184296</v>
      </c>
      <c r="AN55" s="114">
        <v>39900</v>
      </c>
      <c r="AO55" s="124">
        <v>9.5</v>
      </c>
      <c r="AP55" s="135">
        <v>44475</v>
      </c>
      <c r="AQ55" s="148">
        <v>-3.2</v>
      </c>
      <c r="AR55" s="158">
        <v>12.7</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8"/>
      <c r="AL56" s="104" t="s">
        <v>280</v>
      </c>
      <c r="AM56" s="108">
        <v>1699641</v>
      </c>
      <c r="AN56" s="115">
        <v>21297</v>
      </c>
      <c r="AO56" s="125">
        <v>-29.8</v>
      </c>
      <c r="AP56" s="136">
        <v>24780</v>
      </c>
      <c r="AQ56" s="149">
        <v>-1.6</v>
      </c>
      <c r="AR56" s="159">
        <v>-28.2</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6" t="s">
        <v>522</v>
      </c>
      <c r="AL57" s="102"/>
      <c r="AM57" s="107">
        <v>2533390</v>
      </c>
      <c r="AN57" s="114">
        <v>31861</v>
      </c>
      <c r="AO57" s="124">
        <v>-20.100000000000001</v>
      </c>
      <c r="AP57" s="135">
        <v>45982</v>
      </c>
      <c r="AQ57" s="148">
        <v>3.4</v>
      </c>
      <c r="AR57" s="158">
        <v>-23.5</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8"/>
      <c r="AL58" s="104" t="s">
        <v>280</v>
      </c>
      <c r="AM58" s="108">
        <v>2390333</v>
      </c>
      <c r="AN58" s="115">
        <v>30062</v>
      </c>
      <c r="AO58" s="125">
        <v>41.2</v>
      </c>
      <c r="AP58" s="136">
        <v>25583</v>
      </c>
      <c r="AQ58" s="149">
        <v>3.2</v>
      </c>
      <c r="AR58" s="159">
        <v>38</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6" t="s">
        <v>523</v>
      </c>
      <c r="AL59" s="102"/>
      <c r="AM59" s="107">
        <v>3143178</v>
      </c>
      <c r="AN59" s="114">
        <v>39665</v>
      </c>
      <c r="AO59" s="124">
        <v>24.5</v>
      </c>
      <c r="AP59" s="135">
        <v>50538</v>
      </c>
      <c r="AQ59" s="148">
        <v>9.9</v>
      </c>
      <c r="AR59" s="158">
        <v>14.6</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8"/>
      <c r="AL60" s="104" t="s">
        <v>280</v>
      </c>
      <c r="AM60" s="108">
        <v>2887209</v>
      </c>
      <c r="AN60" s="115">
        <v>36434</v>
      </c>
      <c r="AO60" s="125">
        <v>21.2</v>
      </c>
      <c r="AP60" s="136">
        <v>29053</v>
      </c>
      <c r="AQ60" s="149">
        <v>13.6</v>
      </c>
      <c r="AR60" s="159">
        <v>7.6</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6" t="s">
        <v>524</v>
      </c>
      <c r="AL61" s="105"/>
      <c r="AM61" s="107">
        <v>2878029</v>
      </c>
      <c r="AN61" s="114">
        <v>36080</v>
      </c>
      <c r="AO61" s="124">
        <v>11.9</v>
      </c>
      <c r="AP61" s="135">
        <v>46485</v>
      </c>
      <c r="AQ61" s="150">
        <v>2.2000000000000002</v>
      </c>
      <c r="AR61" s="158">
        <v>9.6999999999999993</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8"/>
      <c r="AL62" s="104" t="s">
        <v>280</v>
      </c>
      <c r="AM62" s="108">
        <v>2310302</v>
      </c>
      <c r="AN62" s="115">
        <v>28971</v>
      </c>
      <c r="AO62" s="125">
        <v>14.4</v>
      </c>
      <c r="AP62" s="136">
        <v>25767</v>
      </c>
      <c r="AQ62" s="149">
        <v>3.9</v>
      </c>
      <c r="AR62" s="159">
        <v>10.5</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CBZBFEwkKWoQn/gW4OpsSN4Y7K+0SijRy+CTHcJ/yimz4H3m5pGTR7+bMk01cQ/U56EqeUQkrqDmzjBZc/sKCQ==" saltValue="UmBlogVwYXX4Qsg3gzPP8g=="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102</v>
      </c>
    </row>
    <row r="121" spans="125:125" ht="13.5" hidden="1" customHeight="1" x14ac:dyDescent="0.2">
      <c r="DU121" s="78"/>
    </row>
  </sheetData>
  <sheetProtection algorithmName="SHA-512" hashValue="cHNVffyfAPuslDq87a/jhwvDJtjqlUcrnW/K5BEvmbfPslU4yLgiYbYHM+hdAxb67qVZNDQEMfBf9qEiTwf6jg==" saltValue="8IgeVS/2NUhIaBGOXuehnQ==" spinCount="100000" sheet="1" objects="1" scenarios="1"/>
  <phoneticPr fontId="5"/>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102</v>
      </c>
    </row>
  </sheetData>
  <sheetProtection algorithmName="SHA-512" hashValue="6y+ObmTl2c6m8rj3nJ56R+fTxFHU9y5CVjMvg3rt4y5vcEw5yIijW7ta8Pe6Fkw2ePzLIwAvROF9jiY5KakH0g==" saltValue="+/1pQ4ykbZpkhXTaSIThHQ=="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2</v>
      </c>
    </row>
    <row r="46" spans="2:10" ht="29.25" customHeight="1" x14ac:dyDescent="0.2">
      <c r="B46" s="166" t="s">
        <v>5</v>
      </c>
      <c r="C46" s="170"/>
      <c r="D46" s="170"/>
      <c r="E46" s="171" t="s">
        <v>16</v>
      </c>
      <c r="F46" s="172" t="s">
        <v>526</v>
      </c>
      <c r="G46" s="176" t="s">
        <v>527</v>
      </c>
      <c r="H46" s="176" t="s">
        <v>528</v>
      </c>
      <c r="I46" s="176" t="s">
        <v>257</v>
      </c>
      <c r="J46" s="181" t="s">
        <v>529</v>
      </c>
    </row>
    <row r="47" spans="2:10" ht="57.75" customHeight="1" x14ac:dyDescent="0.2">
      <c r="B47" s="167"/>
      <c r="C47" s="1013" t="s">
        <v>3</v>
      </c>
      <c r="D47" s="1013"/>
      <c r="E47" s="1014"/>
      <c r="F47" s="173">
        <v>9.65</v>
      </c>
      <c r="G47" s="177">
        <v>10.19</v>
      </c>
      <c r="H47" s="177">
        <v>11.62</v>
      </c>
      <c r="I47" s="177">
        <v>12.15</v>
      </c>
      <c r="J47" s="182">
        <v>9.6199999999999992</v>
      </c>
    </row>
    <row r="48" spans="2:10" ht="57.75" customHeight="1" x14ac:dyDescent="0.2">
      <c r="B48" s="168"/>
      <c r="C48" s="1015" t="s">
        <v>9</v>
      </c>
      <c r="D48" s="1015"/>
      <c r="E48" s="1016"/>
      <c r="F48" s="174">
        <v>3.43</v>
      </c>
      <c r="G48" s="178">
        <v>9.92</v>
      </c>
      <c r="H48" s="178">
        <v>7.4</v>
      </c>
      <c r="I48" s="178">
        <v>2.95</v>
      </c>
      <c r="J48" s="183">
        <v>4.07</v>
      </c>
    </row>
    <row r="49" spans="2:10" ht="57.75" customHeight="1" x14ac:dyDescent="0.2">
      <c r="B49" s="169"/>
      <c r="C49" s="1017" t="s">
        <v>15</v>
      </c>
      <c r="D49" s="1017"/>
      <c r="E49" s="1018"/>
      <c r="F49" s="175">
        <v>1.63</v>
      </c>
      <c r="G49" s="179">
        <v>7.5</v>
      </c>
      <c r="H49" s="179" t="s">
        <v>530</v>
      </c>
      <c r="I49" s="179" t="s">
        <v>531</v>
      </c>
      <c r="J49" s="184" t="s">
        <v>433</v>
      </c>
    </row>
    <row r="50" spans="2:10" ht="13.2" x14ac:dyDescent="0.2"/>
  </sheetData>
  <sheetProtection algorithmName="SHA-512" hashValue="sycKBZIz/zGjS4Xvm/OcnjJzzCsbJ7ZiO9GlE816vtNWR98P9e4jtdRi0LIIA3Bx6Y1iYjO/Hs2sf43otjtHcg==" saltValue="/6e3F9qc+KnL6lFjZTgbv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vt:i4>
      </vt:variant>
    </vt:vector>
  </HeadingPairs>
  <TitlesOfParts>
    <vt:vector size="15"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財政比較分析表!Print_Area</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戸田　浩平</cp:lastModifiedBy>
  <dcterms:created xsi:type="dcterms:W3CDTF">2026-02-23T05:57:33Z</dcterms:created>
  <dcterms:modified xsi:type="dcterms:W3CDTF">2026-03-24T00:50:15Z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2026-03-19T01:31:49Z</vt:filetime>
  </property>
</Properties>
</file>