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mc:AlternateContent xmlns:mc="http://schemas.openxmlformats.org/markup-compatibility/2006">
    <mc:Choice Requires="x15">
      <x15ac:absPath xmlns:x15ac="http://schemas.microsoft.com/office/spreadsheetml/2010/11/ac" url="S:\各部・各課利用\04企画政策部\財政課\310_調査回答\R7年度\庁外※集計含む\080312〆_済　令和６年度財政状況資料集の作成及び提出について\03_都打ち返し\"/>
    </mc:Choice>
  </mc:AlternateContent>
  <xr:revisionPtr revIDLastSave="0" documentId="13_ncr:1_{0A8B817C-1B6A-457E-98DB-D712D3740DB6}"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BW34" i="10"/>
  <c r="BW35" i="10" s="1"/>
  <c r="BW36" i="10" s="1"/>
  <c r="BW37" i="10" s="1"/>
  <c r="BW38" i="10" s="1"/>
  <c r="BW39" i="10" s="1"/>
  <c r="BW40" i="10" s="1"/>
  <c r="BW41" i="10" s="1"/>
  <c r="BW42" i="10" s="1"/>
  <c r="BW43" i="10" s="1"/>
  <c r="BE34" i="10"/>
  <c r="U34" i="10"/>
  <c r="U35" i="10" s="1"/>
  <c r="U36" i="10" s="1"/>
  <c r="C34" i="10"/>
  <c r="CO34" i="10" l="1"/>
  <c r="CO35" i="10" s="1"/>
  <c r="CO36" i="10" s="1"/>
  <c r="AM34" i="10"/>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<sst xmlns="http://schemas.openxmlformats.org/spreadsheetml/2006/main" count="1092" uniqueCount="560">
  <si>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</si>
  <si>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</si>
  <si>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</si>
  <si>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</si>
  <si>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</si>
  <si>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</si>
  <si>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</si>
  <si>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</si>
  <si>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</si>
  <si>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</si>
  <si>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</si>
  <si>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</si>
  <si>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</si>
  <si>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</si>
  <si>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</si>
  <si>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</si>
  <si>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</si>
  <si>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</si>
  <si>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</si>
  <si>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</si>
  <si>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</si>
  <si>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</si>
  <si>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</si>
  <si>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</si>
  <si>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</si>
  <si>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</si>
  <si>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</si>
  <si>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</si>
  <si>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</si>
  <si>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</si>
  <si>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</si>
  <si>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</si>
  <si>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</si>
  <si>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</si>
  <si>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</si>
  <si>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</si>
  <si>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</si>
  <si>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</si>
  <si>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</si>
  <si>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</si>
  <si>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</si>
  <si>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</si>
  <si>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</si>
  <si>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</si>
  <si>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</si>
  <si>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</si>
  <si>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</si>
  <si>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</si>
  <si>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</si>
  <si>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</si>
  <si>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</si>
  <si>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</si>
  <si>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</si>
  <si>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</si>
  <si>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</si>
  <si>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</si>
  <si>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</si>
  <si>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</si>
  <si>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</si>
  <si>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</si>
  <si>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</si>
  <si>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</si>
  <si>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</si>
  <si>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</si>
  <si>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</si>
  <si>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</si>
  <si>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</si>
  <si>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</si>
  <si>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</si>
  <si>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</si>
  <si>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</si>
  <si>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</si>
  <si>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</si>
  <si>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</si>
  <si>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</si>
  <si>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</si>
  <si>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</si>
  <si>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</si>
  <si>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</si>
  <si>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</si>
  <si>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</si>
  <si>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Ⅲ－３</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</si>
  <si>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</si>
  <si>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</si>
  <si>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</si>
  <si>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</si>
  <si>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</si>
  <si>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</si>
  <si>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</si>
  <si>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</si>
  <si>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</si>
  <si>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</si>
  <si>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</si>
  <si>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</si>
  <si>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多摩市</t>
    <phoneticPr fontId="5"/>
  </si>
  <si>
    <t>地方交付税種地</t>
    <rPh sb="0" eb="2">
      <t>チホウ</t>
    </rPh>
    <rPh sb="2" eb="5">
      <t>コウフゼイ</t>
    </rPh>
    <rPh sb="5" eb="6">
      <t>シュ</t>
    </rPh>
    <rPh sb="6" eb="7">
      <t>チ</t>
    </rPh>
    <phoneticPr fontId="5"/>
  </si>
  <si>
    <t>2-9</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</si>
  <si>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</si>
  <si>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</si>
  <si>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</si>
  <si>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</si>
  <si>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</si>
  <si>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</si>
  <si>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</si>
  <si>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</si>
  <si>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</si>
  <si>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</si>
  <si>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</si>
  <si>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</si>
  <si>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</si>
  <si>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</si>
  <si>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</si>
  <si>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</si>
  <si>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</si>
  <si>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</si>
  <si>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</si>
  <si>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</si>
  <si>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</si>
  <si>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</si>
  <si>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</si>
  <si>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</si>
  <si>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</si>
  <si>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</si>
  <si>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</si>
  <si>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</si>
  <si>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</si>
  <si>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</si>
  <si>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</si>
  <si>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</si>
  <si>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</si>
  <si>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</si>
  <si>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</si>
  <si>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</si>
  <si>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</si>
  <si>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</si>
  <si>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</si>
  <si>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</si>
  <si>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</si>
  <si>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</si>
  <si>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</si>
  <si>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</si>
  <si>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基準財政需要額</t>
    <phoneticPr fontId="25"/>
  </si>
  <si>
    <t>うち日本人(％)</t>
    <phoneticPr fontId="5"/>
  </si>
  <si>
    <t>0.0</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</si>
  <si>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</si>
  <si>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</si>
  <si>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</si>
  <si>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</si>
  <si>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</si>
  <si>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</si>
  <si>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</si>
  <si>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</si>
  <si>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</si>
  <si>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</si>
  <si>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</si>
  <si>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</si>
  <si>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</si>
  <si>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</si>
  <si>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</si>
  <si>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</si>
  <si>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</si>
  <si>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</si>
  <si>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</si>
  <si>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</si>
  <si>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</si>
  <si>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</si>
  <si>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</si>
  <si>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</si>
  <si>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</si>
  <si>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</si>
  <si>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</si>
  <si>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</si>
  <si>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</si>
  <si>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</si>
  <si>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</si>
  <si>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</si>
  <si>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</si>
  <si>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</si>
  <si>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</si>
  <si>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</si>
  <si>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</si>
  <si>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</si>
  <si>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</si>
  <si>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</si>
  <si>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</si>
  <si>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</si>
  <si>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</si>
  <si>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</si>
  <si>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</si>
  <si>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</si>
  <si>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</si>
  <si>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</si>
  <si>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</si>
  <si>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</si>
  <si>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</si>
  <si>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</si>
  <si>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</si>
  <si>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</si>
  <si>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</si>
  <si>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</si>
  <si>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</si>
  <si>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</si>
  <si>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東京都多摩市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</si>
  <si>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</si>
  <si>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</si>
  <si>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</si>
  <si>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</si>
  <si>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</si>
  <si>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</si>
  <si>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</si>
  <si>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</si>
  <si>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</si>
  <si>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</si>
  <si>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</si>
  <si>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</si>
  <si>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</si>
  <si>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</si>
  <si>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</si>
  <si>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</si>
  <si>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</si>
  <si>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</si>
  <si>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</si>
  <si>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</si>
  <si>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</si>
  <si>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</si>
  <si>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</si>
  <si>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</si>
  <si>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</si>
  <si>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</si>
  <si>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</si>
  <si>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</si>
  <si>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</si>
  <si>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</si>
  <si>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</si>
  <si>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</si>
  <si>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</si>
  <si>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</si>
  <si>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</si>
  <si>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</si>
  <si>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</si>
  <si>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</si>
  <si>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</si>
  <si>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</si>
  <si>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</si>
  <si>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</si>
  <si>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</si>
  <si>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</si>
  <si>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</si>
  <si>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</si>
  <si>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</si>
  <si>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</si>
  <si>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</si>
  <si>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</si>
  <si>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</si>
  <si>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</si>
  <si>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</si>
  <si>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</si>
  <si>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</si>
  <si>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</si>
  <si>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</si>
  <si>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</si>
  <si>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</si>
  <si>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</si>
  <si>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</si>
  <si>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</si>
  <si>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</si>
  <si>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</si>
  <si>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</si>
  <si>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</si>
  <si>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</si>
  <si>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</si>
  <si>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</si>
  <si>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</si>
  <si>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</si>
  <si>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</si>
  <si>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</si>
  <si>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</si>
  <si>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</si>
  <si>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</si>
  <si>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</si>
  <si>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</si>
  <si>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</si>
  <si>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</si>
  <si>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</si>
  <si>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</si>
  <si>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</si>
  <si>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</si>
  <si>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</si>
  <si>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</si>
  <si>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</si>
  <si>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</si>
  <si>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</si>
  <si>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</si>
  <si>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</si>
  <si>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</si>
  <si>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</si>
  <si>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</si>
  <si>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</si>
  <si>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</si>
  <si>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</si>
  <si>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</si>
  <si>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</si>
  <si>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</si>
  <si>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</si>
  <si>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</si>
  <si>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</si>
  <si>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</si>
  <si>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</si>
  <si>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</si>
  <si>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</si>
  <si>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</si>
  <si>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</si>
  <si>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</si>
  <si>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</si>
  <si>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</si>
  <si>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</si>
  <si>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</si>
  <si>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</si>
  <si>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</si>
  <si>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</si>
  <si>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</si>
  <si>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</si>
  <si>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</si>
  <si>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</si>
  <si>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</si>
  <si>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6"/>
  </si>
  <si>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</si>
  <si>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</si>
  <si>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</si>
  <si>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</si>
  <si>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</si>
  <si>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</si>
  <si>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</si>
  <si>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</si>
  <si>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</si>
  <si>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</si>
  <si>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</si>
  <si>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</si>
  <si>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</si>
  <si>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</si>
  <si>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</si>
  <si>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</si>
  <si>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</si>
  <si>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</si>
  <si>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</si>
  <si>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</si>
  <si>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</si>
  <si>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</si>
  <si>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</si>
  <si>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</si>
  <si>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</si>
  <si>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</si>
  <si>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</si>
  <si>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東京都多摩市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</si>
  <si>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</si>
  <si>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</si>
  <si>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</si>
  <si>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</si>
  <si>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</si>
  <si>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</si>
  <si>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</si>
  <si>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</si>
  <si>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</si>
  <si>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</si>
  <si>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</si>
  <si>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</si>
  <si>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</si>
  <si>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</si>
  <si>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</si>
  <si>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</si>
  <si>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</si>
  <si>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</si>
  <si>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</si>
  <si>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</si>
  <si>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</si>
  <si>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</si>
  <si>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</si>
  <si>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</si>
  <si>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</si>
  <si>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</si>
  <si>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</si>
  <si>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</si>
  <si>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</si>
  <si>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</si>
  <si>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</si>
  <si>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</si>
  <si>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</si>
  <si>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</si>
  <si>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</si>
  <si>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</si>
  <si>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</si>
  <si>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</si>
  <si>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</si>
  <si>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</si>
  <si>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</si>
  <si>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</si>
  <si>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</si>
  <si>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</si>
  <si>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</si>
  <si>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</si>
  <si>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</si>
  <si>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</si>
  <si>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</si>
  <si>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</si>
  <si>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</si>
  <si>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</si>
  <si>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</si>
  <si>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</si>
  <si>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</si>
  <si>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</si>
  <si>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</si>
  <si>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</si>
  <si>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</si>
  <si>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</si>
  <si>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</si>
  <si>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</si>
  <si>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</si>
  <si>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</si>
  <si>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</si>
  <si>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</si>
  <si>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</si>
  <si>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</si>
  <si>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</si>
  <si>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</si>
  <si>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</si>
  <si>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</si>
  <si>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</si>
  <si>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</si>
  <si>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</si>
  <si>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</si>
  <si>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</si>
  <si>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</si>
  <si>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</si>
  <si>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</si>
  <si>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</si>
  <si>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</si>
  <si>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</si>
  <si>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</si>
  <si>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</si>
  <si>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</si>
  <si>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</si>
  <si>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</si>
  <si>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</si>
  <si>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</si>
  <si>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</si>
  <si>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</si>
  <si>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</si>
  <si>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</si>
  <si>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</si>
  <si>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</si>
  <si>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</si>
  <si>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</si>
  <si>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</si>
  <si>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</si>
  <si>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</si>
  <si>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</si>
  <si>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</si>
  <si>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</si>
  <si>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</si>
  <si>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</si>
  <si>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</si>
  <si>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</si>
  <si>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</si>
  <si>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</si>
  <si>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</si>
  <si>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</si>
  <si>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</si>
  <si>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</si>
  <si>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</si>
  <si>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</si>
  <si>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</si>
  <si>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</si>
  <si>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</si>
  <si>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</si>
  <si>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</si>
  <si>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</si>
  <si>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</si>
  <si>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</si>
  <si>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</si>
  <si>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</si>
  <si>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</si>
  <si>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</si>
  <si>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</si>
  <si>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</si>
  <si>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</si>
  <si>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</si>
  <si>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</si>
  <si>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</si>
  <si>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</si>
  <si>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</si>
  <si>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</si>
  <si>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</si>
  <si>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</si>
  <si>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</si>
  <si>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</si>
  <si>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</si>
  <si>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</si>
  <si>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</si>
  <si>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</si>
  <si>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</si>
  <si>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</si>
  <si>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</si>
  <si>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</si>
  <si>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</si>
  <si>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</si>
  <si>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</si>
  <si>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</si>
  <si>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</si>
  <si>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</si>
  <si>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</si>
  <si>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</si>
  <si>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</si>
  <si>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</si>
  <si>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</si>
  <si>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</si>
  <si>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</si>
  <si>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</si>
  <si>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</si>
  <si>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</si>
  <si>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</si>
  <si>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</si>
  <si>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</si>
  <si>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</si>
  <si>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</si>
  <si>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</si>
  <si>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</si>
  <si>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</si>
  <si>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0.32</t>
  </si>
  <si>
    <t>下水道事業会計</t>
  </si>
  <si>
    <t>一般会計</t>
  </si>
  <si>
    <t>国民健康保険特別会計</t>
  </si>
  <si>
    <t>介護保険特別会計</t>
  </si>
  <si>
    <t>後期高齢者医療特別会計</t>
  </si>
  <si>
    <t>その他会計（赤字）</t>
  </si>
  <si>
    <t>その他会計（黒字）</t>
  </si>
  <si>
    <t>R02</t>
    <phoneticPr fontId="5"/>
  </si>
  <si>
    <t>R03</t>
    <phoneticPr fontId="5"/>
  </si>
  <si>
    <t>R04</t>
    <phoneticPr fontId="5"/>
  </si>
  <si>
    <t>R05</t>
    <phoneticPr fontId="5"/>
  </si>
  <si>
    <t>R06</t>
    <phoneticPr fontId="5"/>
  </si>
  <si>
    <t>〇</t>
    <phoneticPr fontId="2"/>
  </si>
  <si>
    <t>多摩市土地開発公社</t>
  </si>
  <si>
    <t>公益財団法人多摩市文化振興財団</t>
    <phoneticPr fontId="2"/>
  </si>
  <si>
    <t>多摩都市モノレール株式会社</t>
  </si>
  <si>
    <t>-</t>
    <phoneticPr fontId="38"/>
  </si>
  <si>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</si>
  <si>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</si>
  <si>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東京都市町村職員退職手当組合</t>
  </si>
  <si>
    <t>東京都市町村議会議員公務災害補償等組合</t>
  </si>
  <si>
    <t>南多摩斎場組合</t>
  </si>
  <si>
    <t>東京たま広域資源循環組合</t>
  </si>
  <si>
    <t>東京市町村総合事務組合（一般会計）</t>
  </si>
  <si>
    <t>東京市町村総合事務組合（交通災害共済事業特別会計）</t>
  </si>
  <si>
    <t>多摩ニュータウン環境組合</t>
  </si>
  <si>
    <t>東京都三市収益事業組合</t>
  </si>
  <si>
    <t>公共建築物等整備保全基金</t>
    <rPh sb="0" eb="5">
      <t>コウキョウケンチクブツ</t>
    </rPh>
    <rPh sb="5" eb="6">
      <t>ナド</t>
    </rPh>
    <rPh sb="6" eb="8">
      <t>セイビ</t>
    </rPh>
    <rPh sb="8" eb="12">
      <t>ホゼンキキン</t>
    </rPh>
    <phoneticPr fontId="2"/>
  </si>
  <si>
    <t>庁舎増改築基金</t>
    <rPh sb="0" eb="2">
      <t>チョウシャ</t>
    </rPh>
    <rPh sb="2" eb="5">
      <t>ゾウカイチク</t>
    </rPh>
    <rPh sb="5" eb="7">
      <t>キキン</t>
    </rPh>
    <phoneticPr fontId="2"/>
  </si>
  <si>
    <t>みどりと地球温暖化等対策基金</t>
    <rPh sb="4" eb="9">
      <t>チキュウオンダンカ</t>
    </rPh>
    <rPh sb="9" eb="10">
      <t>ナド</t>
    </rPh>
    <rPh sb="10" eb="14">
      <t>タイサクキキン</t>
    </rPh>
    <phoneticPr fontId="2"/>
  </si>
  <si>
    <t>福祉基金</t>
    <rPh sb="0" eb="4">
      <t>フクシキキン</t>
    </rPh>
    <phoneticPr fontId="2"/>
  </si>
  <si>
    <t>都市計画基金</t>
    <rPh sb="0" eb="6">
      <t>トシケイカクキキン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</si>
</sst>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51" xfId="8" applyFont="1" applyBorder="1" applyAlignment="1">
      <alignment horizontal="center" vertical="center"/>
    </xf>
    <xf numFmtId="0" fontId="20" fillId="0" borderId="37" xfId="8" applyFont="1" applyBorder="1" applyAlignment="1">
      <alignment horizontal="center" vertical="center"/>
    </xf>
    <xf numFmtId="0" fontId="20" fillId="0" borderId="56"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52"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0"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85"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56"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56"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1" fillId="0" borderId="38" xfId="1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38" xfId="11" applyNumberFormat="1" applyFont="1" applyBorder="1" applyAlignment="1">
      <alignment horizontal="right" vertical="center" shrinkToFi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81" fontId="20" fillId="0" borderId="37" xfId="11" applyNumberFormat="1" applyFont="1" applyBorder="1" applyAlignment="1">
      <alignment horizontal="right" vertical="center" shrinkToFit="1"/>
    </xf>
    <xf numFmtId="181" fontId="20"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0"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0" fillId="0" borderId="6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6" fillId="0" borderId="0" xfId="6" applyAlignment="1">
      <alignment vertical="center"/>
    </xf>
    <xf numFmtId="0" fontId="16" fillId="0" borderId="38" xfId="6" applyBorder="1" applyAlignment="1">
      <alignment vertical="center"/>
    </xf>
    <xf numFmtId="178" fontId="20" fillId="0" borderId="87" xfId="11" applyNumberFormat="1" applyFont="1" applyBorder="1" applyAlignment="1">
      <alignment horizontal="right" vertical="center" shrinkToFit="1"/>
    </xf>
    <xf numFmtId="178" fontId="20" fillId="0" borderId="84"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78" fontId="20" fillId="0" borderId="65"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178" fontId="20" fillId="0" borderId="88"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78" fontId="20" fillId="0" borderId="38" xfId="11" applyNumberFormat="1" applyFont="1" applyBorder="1" applyAlignment="1">
      <alignment horizontal="right" vertical="center"/>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4" xfId="11" applyFont="1" applyBorder="1" applyAlignment="1">
      <alignment horizontal="center"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6" fontId="34" fillId="6" borderId="51"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5"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6"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4"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44161</c:v>
                </c:pt>
                <c:pt idx="1">
                  <c:v>43955</c:v>
                </c:pt>
                <c:pt idx="2">
                  <c:v>41921</c:v>
                </c:pt>
                <c:pt idx="3">
                  <c:v>44585</c:v>
                </c:pt>
                <c:pt idx="4">
                  <c:v>49779</c:v>
                </c:pt>
              </c:numCache>
            </c:numRef>
          </c:val>
          <c:smooth val="0"/>
          <c:extLst>
            <c:ext xmlns:c16="http://schemas.microsoft.com/office/drawing/2014/chart" uri="{C3380CC4-5D6E-409C-BE32-E72D297353CC}">
              <c16:uniqueId val="{00000000-D60A-4C65-918E-74BDE3E24CA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37463</c:v>
                </c:pt>
                <c:pt idx="1">
                  <c:v>78118</c:v>
                </c:pt>
                <c:pt idx="2">
                  <c:v>57448</c:v>
                </c:pt>
                <c:pt idx="3">
                  <c:v>16453</c:v>
                </c:pt>
                <c:pt idx="4">
                  <c:v>29409</c:v>
                </c:pt>
              </c:numCache>
            </c:numRef>
          </c:val>
          <c:smooth val="0"/>
          <c:extLst>
            <c:ext xmlns:c16="http://schemas.microsoft.com/office/drawing/2014/chart" uri="{C3380CC4-5D6E-409C-BE32-E72D297353CC}">
              <c16:uniqueId val="{00000001-D60A-4C65-918E-74BDE3E24CA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6.58</c:v>
                </c:pt>
                <c:pt idx="1">
                  <c:v>9.0500000000000007</c:v>
                </c:pt>
                <c:pt idx="2">
                  <c:v>7.77</c:v>
                </c:pt>
                <c:pt idx="3">
                  <c:v>6.74</c:v>
                </c:pt>
                <c:pt idx="4">
                  <c:v>6.2</c:v>
                </c:pt>
              </c:numCache>
            </c:numRef>
          </c:val>
          <c:extLst>
            <c:ext xmlns:c16="http://schemas.microsoft.com/office/drawing/2014/chart" uri="{C3380CC4-5D6E-409C-BE32-E72D297353CC}">
              <c16:uniqueId val="{00000000-BA43-4780-813C-57C38B65DB3E}"/>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12.05</c:v>
                </c:pt>
                <c:pt idx="1">
                  <c:v>13.1</c:v>
                </c:pt>
                <c:pt idx="2">
                  <c:v>12.42</c:v>
                </c:pt>
                <c:pt idx="3">
                  <c:v>13.13</c:v>
                </c:pt>
                <c:pt idx="4">
                  <c:v>15.71</c:v>
                </c:pt>
              </c:numCache>
            </c:numRef>
          </c:val>
          <c:extLst>
            <c:ext xmlns:c16="http://schemas.microsoft.com/office/drawing/2014/chart" uri="{C3380CC4-5D6E-409C-BE32-E72D297353CC}">
              <c16:uniqueId val="{00000001-BA43-4780-813C-57C38B65DB3E}"/>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3.05</c:v>
                </c:pt>
                <c:pt idx="1">
                  <c:v>3.32</c:v>
                </c:pt>
                <c:pt idx="2">
                  <c:v>-0.32</c:v>
                </c:pt>
                <c:pt idx="3">
                  <c:v>0.86</c:v>
                </c:pt>
                <c:pt idx="4">
                  <c:v>2.4</c:v>
                </c:pt>
              </c:numCache>
            </c:numRef>
          </c:val>
          <c:smooth val="0"/>
          <c:extLst>
            <c:ext xmlns:c16="http://schemas.microsoft.com/office/drawing/2014/chart" uri="{C3380CC4-5D6E-409C-BE32-E72D297353CC}">
              <c16:uniqueId val="{00000002-BA43-4780-813C-57C38B65DB3E}"/>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8F5-4761-B7C3-9503678A358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8F5-4761-B7C3-9503678A358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88F5-4761-B7C3-9503678A358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88F5-4761-B7C3-9503678A358C}"/>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88F5-4761-B7C3-9503678A358C}"/>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0.02</c:v>
                </c:pt>
                <c:pt idx="2">
                  <c:v>#N/A</c:v>
                </c:pt>
                <c:pt idx="3">
                  <c:v>0.12</c:v>
                </c:pt>
                <c:pt idx="4">
                  <c:v>#N/A</c:v>
                </c:pt>
                <c:pt idx="5">
                  <c:v>0.17</c:v>
                </c:pt>
                <c:pt idx="6">
                  <c:v>#N/A</c:v>
                </c:pt>
                <c:pt idx="7">
                  <c:v>0.18</c:v>
                </c:pt>
                <c:pt idx="8">
                  <c:v>#N/A</c:v>
                </c:pt>
                <c:pt idx="9">
                  <c:v>0.18</c:v>
                </c:pt>
              </c:numCache>
            </c:numRef>
          </c:val>
          <c:extLst>
            <c:ext xmlns:c16="http://schemas.microsoft.com/office/drawing/2014/chart" uri="{C3380CC4-5D6E-409C-BE32-E72D297353CC}">
              <c16:uniqueId val="{00000005-88F5-4761-B7C3-9503678A358C}"/>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1.72</c:v>
                </c:pt>
                <c:pt idx="2">
                  <c:v>#N/A</c:v>
                </c:pt>
                <c:pt idx="3">
                  <c:v>1.74</c:v>
                </c:pt>
                <c:pt idx="4">
                  <c:v>#N/A</c:v>
                </c:pt>
                <c:pt idx="5">
                  <c:v>2.58</c:v>
                </c:pt>
                <c:pt idx="6">
                  <c:v>#N/A</c:v>
                </c:pt>
                <c:pt idx="7">
                  <c:v>1.3</c:v>
                </c:pt>
                <c:pt idx="8">
                  <c:v>#N/A</c:v>
                </c:pt>
                <c:pt idx="9">
                  <c:v>0.26</c:v>
                </c:pt>
              </c:numCache>
            </c:numRef>
          </c:val>
          <c:extLst>
            <c:ext xmlns:c16="http://schemas.microsoft.com/office/drawing/2014/chart" uri="{C3380CC4-5D6E-409C-BE32-E72D297353CC}">
              <c16:uniqueId val="{00000006-88F5-4761-B7C3-9503678A358C}"/>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1.31</c:v>
                </c:pt>
                <c:pt idx="2">
                  <c:v>#N/A</c:v>
                </c:pt>
                <c:pt idx="3">
                  <c:v>1.6</c:v>
                </c:pt>
                <c:pt idx="4">
                  <c:v>#N/A</c:v>
                </c:pt>
                <c:pt idx="5">
                  <c:v>2.4</c:v>
                </c:pt>
                <c:pt idx="6">
                  <c:v>#N/A</c:v>
                </c:pt>
                <c:pt idx="7">
                  <c:v>0.4</c:v>
                </c:pt>
                <c:pt idx="8">
                  <c:v>#N/A</c:v>
                </c:pt>
                <c:pt idx="9">
                  <c:v>0.52</c:v>
                </c:pt>
              </c:numCache>
            </c:numRef>
          </c:val>
          <c:extLst>
            <c:ext xmlns:c16="http://schemas.microsoft.com/office/drawing/2014/chart" uri="{C3380CC4-5D6E-409C-BE32-E72D297353CC}">
              <c16:uniqueId val="{00000007-88F5-4761-B7C3-9503678A358C}"/>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6.57</c:v>
                </c:pt>
                <c:pt idx="2">
                  <c:v>#N/A</c:v>
                </c:pt>
                <c:pt idx="3">
                  <c:v>9.0399999999999991</c:v>
                </c:pt>
                <c:pt idx="4">
                  <c:v>#N/A</c:v>
                </c:pt>
                <c:pt idx="5">
                  <c:v>7.76</c:v>
                </c:pt>
                <c:pt idx="6">
                  <c:v>#N/A</c:v>
                </c:pt>
                <c:pt idx="7">
                  <c:v>6.74</c:v>
                </c:pt>
                <c:pt idx="8">
                  <c:v>#N/A</c:v>
                </c:pt>
                <c:pt idx="9">
                  <c:v>6.2</c:v>
                </c:pt>
              </c:numCache>
            </c:numRef>
          </c:val>
          <c:extLst>
            <c:ext xmlns:c16="http://schemas.microsoft.com/office/drawing/2014/chart" uri="{C3380CC4-5D6E-409C-BE32-E72D297353CC}">
              <c16:uniqueId val="{00000008-88F5-4761-B7C3-9503678A358C}"/>
            </c:ext>
          </c:extLst>
        </c:ser>
        <c:ser>
          <c:idx val="9"/>
          <c:order val="9"/>
          <c:tx>
            <c:strRef>
              <c:f>データシート!$A$36</c:f>
              <c:strCache>
                <c:ptCount val="1"/>
                <c:pt idx="0">
                  <c:v>下水道事業会計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30.37</c:v>
                </c:pt>
                <c:pt idx="2">
                  <c:v>#N/A</c:v>
                </c:pt>
                <c:pt idx="3">
                  <c:v>33.35</c:v>
                </c:pt>
                <c:pt idx="4">
                  <c:v>#N/A</c:v>
                </c:pt>
                <c:pt idx="5">
                  <c:v>34.68</c:v>
                </c:pt>
                <c:pt idx="6">
                  <c:v>#N/A</c:v>
                </c:pt>
                <c:pt idx="7">
                  <c:v>35.299999999999997</c:v>
                </c:pt>
                <c:pt idx="8">
                  <c:v>#N/A</c:v>
                </c:pt>
                <c:pt idx="9">
                  <c:v>36.590000000000003</c:v>
                </c:pt>
              </c:numCache>
            </c:numRef>
          </c:val>
          <c:extLst>
            <c:ext xmlns:c16="http://schemas.microsoft.com/office/drawing/2014/chart" uri="{C3380CC4-5D6E-409C-BE32-E72D297353CC}">
              <c16:uniqueId val="{00000009-88F5-4761-B7C3-9503678A358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1897</c:v>
                </c:pt>
                <c:pt idx="5">
                  <c:v>1475</c:v>
                </c:pt>
                <c:pt idx="8">
                  <c:v>1576</c:v>
                </c:pt>
                <c:pt idx="11">
                  <c:v>1832</c:v>
                </c:pt>
                <c:pt idx="14">
                  <c:v>1473</c:v>
                </c:pt>
              </c:numCache>
            </c:numRef>
          </c:val>
          <c:extLst>
            <c:ext xmlns:c16="http://schemas.microsoft.com/office/drawing/2014/chart" uri="{C3380CC4-5D6E-409C-BE32-E72D297353CC}">
              <c16:uniqueId val="{00000000-4AC8-4D6A-8BAE-5F7F16C1936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AC8-4D6A-8BAE-5F7F16C1936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392</c:v>
                </c:pt>
                <c:pt idx="3">
                  <c:v>612</c:v>
                </c:pt>
                <c:pt idx="6">
                  <c:v>461</c:v>
                </c:pt>
                <c:pt idx="9">
                  <c:v>182</c:v>
                </c:pt>
                <c:pt idx="12">
                  <c:v>798</c:v>
                </c:pt>
              </c:numCache>
            </c:numRef>
          </c:val>
          <c:extLst>
            <c:ext xmlns:c16="http://schemas.microsoft.com/office/drawing/2014/chart" uri="{C3380CC4-5D6E-409C-BE32-E72D297353CC}">
              <c16:uniqueId val="{00000002-4AC8-4D6A-8BAE-5F7F16C1936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22</c:v>
                </c:pt>
                <c:pt idx="3">
                  <c:v>1</c:v>
                </c:pt>
                <c:pt idx="6">
                  <c:v>1</c:v>
                </c:pt>
                <c:pt idx="9">
                  <c:v>1</c:v>
                </c:pt>
                <c:pt idx="12">
                  <c:v>1</c:v>
                </c:pt>
              </c:numCache>
            </c:numRef>
          </c:val>
          <c:extLst>
            <c:ext xmlns:c16="http://schemas.microsoft.com/office/drawing/2014/chart" uri="{C3380CC4-5D6E-409C-BE32-E72D297353CC}">
              <c16:uniqueId val="{00000003-4AC8-4D6A-8BAE-5F7F16C1936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43</c:v>
                </c:pt>
                <c:pt idx="3">
                  <c:v>39</c:v>
                </c:pt>
                <c:pt idx="6">
                  <c:v>35</c:v>
                </c:pt>
                <c:pt idx="9">
                  <c:v>27</c:v>
                </c:pt>
                <c:pt idx="12">
                  <c:v>22</c:v>
                </c:pt>
              </c:numCache>
            </c:numRef>
          </c:val>
          <c:extLst>
            <c:ext xmlns:c16="http://schemas.microsoft.com/office/drawing/2014/chart" uri="{C3380CC4-5D6E-409C-BE32-E72D297353CC}">
              <c16:uniqueId val="{00000004-4AC8-4D6A-8BAE-5F7F16C1936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AC8-4D6A-8BAE-5F7F16C1936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AC8-4D6A-8BAE-5F7F16C1936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1995</c:v>
                </c:pt>
                <c:pt idx="3">
                  <c:v>1919</c:v>
                </c:pt>
                <c:pt idx="6">
                  <c:v>2193</c:v>
                </c:pt>
                <c:pt idx="9">
                  <c:v>2084</c:v>
                </c:pt>
                <c:pt idx="12">
                  <c:v>1875</c:v>
                </c:pt>
              </c:numCache>
            </c:numRef>
          </c:val>
          <c:extLst>
            <c:ext xmlns:c16="http://schemas.microsoft.com/office/drawing/2014/chart" uri="{C3380CC4-5D6E-409C-BE32-E72D297353CC}">
              <c16:uniqueId val="{00000007-4AC8-4D6A-8BAE-5F7F16C1936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555</c:v>
                </c:pt>
                <c:pt idx="2">
                  <c:v>#N/A</c:v>
                </c:pt>
                <c:pt idx="3">
                  <c:v>#N/A</c:v>
                </c:pt>
                <c:pt idx="4">
                  <c:v>1096</c:v>
                </c:pt>
                <c:pt idx="5">
                  <c:v>#N/A</c:v>
                </c:pt>
                <c:pt idx="6">
                  <c:v>#N/A</c:v>
                </c:pt>
                <c:pt idx="7">
                  <c:v>1114</c:v>
                </c:pt>
                <c:pt idx="8">
                  <c:v>#N/A</c:v>
                </c:pt>
                <c:pt idx="9">
                  <c:v>#N/A</c:v>
                </c:pt>
                <c:pt idx="10">
                  <c:v>462</c:v>
                </c:pt>
                <c:pt idx="11">
                  <c:v>#N/A</c:v>
                </c:pt>
                <c:pt idx="12">
                  <c:v>#N/A</c:v>
                </c:pt>
                <c:pt idx="13">
                  <c:v>1223</c:v>
                </c:pt>
                <c:pt idx="14">
                  <c:v>#N/A</c:v>
                </c:pt>
              </c:numCache>
            </c:numRef>
          </c:val>
          <c:smooth val="0"/>
          <c:extLst>
            <c:ext xmlns:c16="http://schemas.microsoft.com/office/drawing/2014/chart" uri="{C3380CC4-5D6E-409C-BE32-E72D297353CC}">
              <c16:uniqueId val="{00000008-4AC8-4D6A-8BAE-5F7F16C1936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9039</c:v>
                </c:pt>
                <c:pt idx="5">
                  <c:v>8049</c:v>
                </c:pt>
                <c:pt idx="8">
                  <c:v>6975</c:v>
                </c:pt>
                <c:pt idx="11">
                  <c:v>5909</c:v>
                </c:pt>
                <c:pt idx="14">
                  <c:v>5126</c:v>
                </c:pt>
              </c:numCache>
            </c:numRef>
          </c:val>
          <c:extLst>
            <c:ext xmlns:c16="http://schemas.microsoft.com/office/drawing/2014/chart" uri="{C3380CC4-5D6E-409C-BE32-E72D297353CC}">
              <c16:uniqueId val="{00000000-02B0-4241-AEE7-4ABA797645E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1987</c:v>
                </c:pt>
                <c:pt idx="5">
                  <c:v>2807</c:v>
                </c:pt>
                <c:pt idx="8">
                  <c:v>3054</c:v>
                </c:pt>
                <c:pt idx="11">
                  <c:v>3286</c:v>
                </c:pt>
                <c:pt idx="14">
                  <c:v>3948</c:v>
                </c:pt>
              </c:numCache>
            </c:numRef>
          </c:val>
          <c:extLst>
            <c:ext xmlns:c16="http://schemas.microsoft.com/office/drawing/2014/chart" uri="{C3380CC4-5D6E-409C-BE32-E72D297353CC}">
              <c16:uniqueId val="{00000001-02B0-4241-AEE7-4ABA797645E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20228</c:v>
                </c:pt>
                <c:pt idx="5">
                  <c:v>18798</c:v>
                </c:pt>
                <c:pt idx="8">
                  <c:v>18287</c:v>
                </c:pt>
                <c:pt idx="11">
                  <c:v>19976</c:v>
                </c:pt>
                <c:pt idx="14">
                  <c:v>21314</c:v>
                </c:pt>
              </c:numCache>
            </c:numRef>
          </c:val>
          <c:extLst>
            <c:ext xmlns:c16="http://schemas.microsoft.com/office/drawing/2014/chart" uri="{C3380CC4-5D6E-409C-BE32-E72D297353CC}">
              <c16:uniqueId val="{00000002-02B0-4241-AEE7-4ABA797645E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02B0-4241-AEE7-4ABA797645E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02B0-4241-AEE7-4ABA797645E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2B0-4241-AEE7-4ABA797645E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2520</c:v>
                </c:pt>
                <c:pt idx="3">
                  <c:v>2576</c:v>
                </c:pt>
                <c:pt idx="6">
                  <c:v>2696</c:v>
                </c:pt>
                <c:pt idx="9">
                  <c:v>2571</c:v>
                </c:pt>
                <c:pt idx="12">
                  <c:v>2648</c:v>
                </c:pt>
              </c:numCache>
            </c:numRef>
          </c:val>
          <c:extLst>
            <c:ext xmlns:c16="http://schemas.microsoft.com/office/drawing/2014/chart" uri="{C3380CC4-5D6E-409C-BE32-E72D297353CC}">
              <c16:uniqueId val="{00000006-02B0-4241-AEE7-4ABA797645E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11</c:v>
                </c:pt>
                <c:pt idx="3">
                  <c:v>9</c:v>
                </c:pt>
                <c:pt idx="6">
                  <c:v>7</c:v>
                </c:pt>
                <c:pt idx="9">
                  <c:v>6</c:v>
                </c:pt>
                <c:pt idx="12">
                  <c:v>5</c:v>
                </c:pt>
              </c:numCache>
            </c:numRef>
          </c:val>
          <c:extLst>
            <c:ext xmlns:c16="http://schemas.microsoft.com/office/drawing/2014/chart" uri="{C3380CC4-5D6E-409C-BE32-E72D297353CC}">
              <c16:uniqueId val="{00000007-02B0-4241-AEE7-4ABA797645E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159</c:v>
                </c:pt>
                <c:pt idx="3">
                  <c:v>144</c:v>
                </c:pt>
                <c:pt idx="6">
                  <c:v>123</c:v>
                </c:pt>
                <c:pt idx="9">
                  <c:v>97</c:v>
                </c:pt>
                <c:pt idx="12">
                  <c:v>73</c:v>
                </c:pt>
              </c:numCache>
            </c:numRef>
          </c:val>
          <c:extLst>
            <c:ext xmlns:c16="http://schemas.microsoft.com/office/drawing/2014/chart" uri="{C3380CC4-5D6E-409C-BE32-E72D297353CC}">
              <c16:uniqueId val="{00000008-02B0-4241-AEE7-4ABA797645E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1342</c:v>
                </c:pt>
                <c:pt idx="3">
                  <c:v>960</c:v>
                </c:pt>
                <c:pt idx="6">
                  <c:v>583</c:v>
                </c:pt>
                <c:pt idx="9">
                  <c:v>468</c:v>
                </c:pt>
                <c:pt idx="12">
                  <c:v>367</c:v>
                </c:pt>
              </c:numCache>
            </c:numRef>
          </c:val>
          <c:extLst>
            <c:ext xmlns:c16="http://schemas.microsoft.com/office/drawing/2014/chart" uri="{C3380CC4-5D6E-409C-BE32-E72D297353CC}">
              <c16:uniqueId val="{00000009-02B0-4241-AEE7-4ABA797645E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14043</c:v>
                </c:pt>
                <c:pt idx="3">
                  <c:v>15561</c:v>
                </c:pt>
                <c:pt idx="6">
                  <c:v>16038</c:v>
                </c:pt>
                <c:pt idx="9">
                  <c:v>14277</c:v>
                </c:pt>
                <c:pt idx="12">
                  <c:v>12981</c:v>
                </c:pt>
              </c:numCache>
            </c:numRef>
          </c:val>
          <c:extLst>
            <c:ext xmlns:c16="http://schemas.microsoft.com/office/drawing/2014/chart" uri="{C3380CC4-5D6E-409C-BE32-E72D297353CC}">
              <c16:uniqueId val="{0000000A-02B0-4241-AEE7-4ABA797645E4}"/>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02B0-4241-AEE7-4ABA797645E4}"/>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3976</c:v>
                </c:pt>
                <c:pt idx="1">
                  <c:v>4380</c:v>
                </c:pt>
                <c:pt idx="2">
                  <c:v>5338</c:v>
                </c:pt>
              </c:numCache>
            </c:numRef>
          </c:val>
          <c:extLst>
            <c:ext xmlns:c16="http://schemas.microsoft.com/office/drawing/2014/chart" uri="{C3380CC4-5D6E-409C-BE32-E72D297353CC}">
              <c16:uniqueId val="{00000000-B717-4C83-AF87-3AEA3FEFFE88}"/>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B717-4C83-AF87-3AEA3FEFFE88}"/>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13390</c:v>
                </c:pt>
                <c:pt idx="1">
                  <c:v>14346</c:v>
                </c:pt>
                <c:pt idx="2">
                  <c:v>14304</c:v>
                </c:pt>
              </c:numCache>
            </c:numRef>
          </c:val>
          <c:extLst>
            <c:ext xmlns:c16="http://schemas.microsoft.com/office/drawing/2014/chart" uri="{C3380CC4-5D6E-409C-BE32-E72D297353CC}">
              <c16:uniqueId val="{00000002-B717-4C83-AF87-3AEA3FEFFE88}"/>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過去の借入の償還が進み元利償還金の額は減少したが、債務負担行為に基づく支出額が増加したことにより、実質公債費比率の分子が増加した。これにより単年度の実質公債費率は前年度より増加したが、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ヵ年平均では同値となった。</a:t>
          </a:r>
        </a:p>
        <a:p>
          <a:r>
            <a:rPr kumimoji="1" lang="ja-JP" altLang="en-US" sz="1400">
              <a:latin typeface="ＭＳ ゴシック" pitchFamily="49" charset="-128"/>
              <a:ea typeface="ＭＳ ゴシック" pitchFamily="49" charset="-128"/>
            </a:rPr>
            <a:t>　多摩ニュータウン整備期に借り入れた債務の償還が進んでいるものの、今後は大型公共施設の更新に係る地方債の発行が増えるため、元利償還金は増加する見込みである。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　減債基金を廃止し、減債基金の残高を財政調整基金へ積み立てたため、平成</a:t>
          </a:r>
          <a:r>
            <a:rPr kumimoji="1" lang="en-US" altLang="ja-JP" sz="1000">
              <a:latin typeface="ＭＳ ゴシック" pitchFamily="49" charset="-128"/>
              <a:ea typeface="ＭＳ ゴシック" pitchFamily="49" charset="-128"/>
            </a:rPr>
            <a:t>25</a:t>
          </a:r>
          <a:r>
            <a:rPr kumimoji="1" lang="ja-JP" altLang="en-US" sz="1000">
              <a:latin typeface="ＭＳ ゴシック" pitchFamily="49" charset="-128"/>
              <a:ea typeface="ＭＳ ゴシック" pitchFamily="49" charset="-128"/>
            </a:rPr>
            <a:t>年度末以降残高</a:t>
          </a:r>
          <a:r>
            <a:rPr kumimoji="1" lang="en-US" altLang="ja-JP" sz="1000">
              <a:latin typeface="ＭＳ ゴシック" pitchFamily="49" charset="-128"/>
              <a:ea typeface="ＭＳ ゴシック" pitchFamily="49" charset="-128"/>
            </a:rPr>
            <a:t>0</a:t>
          </a:r>
          <a:r>
            <a:rPr kumimoji="1" lang="ja-JP" altLang="en-US" sz="1000">
              <a:latin typeface="ＭＳ ゴシック" pitchFamily="49" charset="-128"/>
              <a:ea typeface="ＭＳ ゴシック" pitchFamily="49" charset="-128"/>
            </a:rPr>
            <a:t>のままである。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将来負担額については、新規借入より償還額が多く地方債残高が減少した。</a:t>
          </a:r>
        </a:p>
        <a:p>
          <a:r>
            <a:rPr kumimoji="1" lang="ja-JP" altLang="en-US" sz="1400">
              <a:latin typeface="ＭＳ ゴシック" pitchFamily="49" charset="-128"/>
              <a:ea typeface="ＭＳ ゴシック" pitchFamily="49" charset="-128"/>
            </a:rPr>
            <a:t>　多摩ニュータウン整備に係る債務負担行為の解消がさらに進んだこと等により、債務負担行為に基づく支出予定額も減少している。</a:t>
          </a:r>
        </a:p>
        <a:p>
          <a:r>
            <a:rPr kumimoji="1" lang="ja-JP" altLang="en-US" sz="1400">
              <a:latin typeface="ＭＳ ゴシック" pitchFamily="49" charset="-128"/>
              <a:ea typeface="ＭＳ ゴシック" pitchFamily="49" charset="-128"/>
            </a:rPr>
            <a:t>　充当可能財源等については、財政調整基金の取り崩しが減少したことにより充当可能基金が増加している。</a:t>
          </a:r>
        </a:p>
        <a:p>
          <a:r>
            <a:rPr kumimoji="1" lang="ja-JP" altLang="en-US" sz="1400">
              <a:latin typeface="ＭＳ ゴシック" pitchFamily="49" charset="-128"/>
              <a:ea typeface="ＭＳ ゴシック" pitchFamily="49" charset="-128"/>
            </a:rPr>
            <a:t>　多くの施設で更新時期が間近に迫っており、更新に伴い、地方債の発行が増加していく見込みである。計画的に積み立ててきた基金の活用を図る等、過度に地方債に依存することがないよう、行財政運営を行っ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東京都多摩市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・基金全体は、令和６年度末残高は約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19,642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百万円となっており、令和５年度比で約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916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・これは、多摩中央公園改修整備・運営事業に係る都市計画基金の取りくずし</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百万円を行った一方で、財政調整基金に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百万円、今後の大規模改修事業を見据えて庁舎増改築基金に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百万円、公共建築物等整備保全基金に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百万円の積立を行ったことが主な要因である。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７年２月に改定の「多摩市基金の活用等方針」に基づき、計画的に活用、積み立てを行う。特に、令和１０年以降に、市役所本庁舎、給食センター、第三小学校、総合福祉センター等大型公共施設の更新が見込まれており、計画的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・都市計画基金・・・・・・・・・市の都市計画事業の財源を積み立てるため。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・公共建築物等整備保全基金・・・多摩市の公共建築物、道路、橋りょう等の施設の整備及び老朽化に伴う更新、改修、維持保全等に要する資金に充てるため。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・庁舎増改築基金・・・・・・・・市役所庁舎増改築の財源を積み立てるため。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・みどりと地球温暖化等対策基金・森林の整備、促進、木材の利用の促進並びにみどりの保全及び育成により、将来にわたり豊かな自然を保全するため。（令和４年度よりみどりの基金から変更）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・福祉基金・・・・・・・・・・・温かい心のかようまちづくりをめざして、多様な社会福祉の市民需要に対応するため。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・いきいきＴＡＭＡ基金・・・・・市民が互いに支え合い一人ひとりが生き生きとくらせるまちづくりに必要な財源とするため。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その他特定目的基金は、約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百万円の減となった。主な要因は、多摩中央公園改修整備・運営事業等に都市計画基金の取りくずしを行ったことが主な要因である。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・公共建築物等整備保全基金：今後の公共施設などの大規模改修等を見据え、執行段階での工夫等で生み出した財源等を約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・庁舎増改築基金：後年の新庁舎整備に向けて、約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・「多摩市基金の活用等方針」とその後の方針改定に基づき、様々な課題に対応するため計画的に積み立てていく。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・令和６年度末残高は、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5,338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百万円となっており、令和５年度比で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958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百万円の増額となり、目標額としている約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割程度）を維持した。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・物価高騰対応等により取崩しを行ったが、執行段階での工夫・精査により生み出した財源を年度末に積み立てを行った。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・「多摩市基金の活用等方針」とその後の方針改定に基づき、様々な課題に対応するため計画的に積み立てていく。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・各年度末時点で、約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割程度）の確保を図るため、毎年度の決算剰余金積立（</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以上）のほか、契約差金等の活用により他の基金に優先して財源確保を図り、災害への備えの視点を含めた総合的な財源調整機能を維持するものとする。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・廃止済</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債の償還財源を確保し健全な財政運営に資することを目的に設置された基金である。しかし、活用実績が少なく硬直傾向にあり、また、市債残高が確実に減少していることなどから「多摩市基金の見直し方針」に基づき、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年度に廃止し、残高を財政調整基金へ積み立てた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148,084
144,415
21.01
65,793,069
63,603,322
2,107,853
33,981,019
12,980,905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昭和</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年度以降は、財政力指数が</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を超え、普通交付税の不交付団体となっている。</a:t>
          </a:r>
        </a:p>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近年は</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前後を推移しており、令和６年度は定額減税減収補てん特例交付金や株式等譲渡所得割交付金等の増加により、</a:t>
          </a:r>
          <a:r>
            <a:rPr kumimoji="1" lang="ja-JP" altLang="en-US" sz="1300">
              <a:latin typeface="ＭＳ Ｐゴシック" panose="020B0600070205080204" pitchFamily="50" charset="-128"/>
              <a:ea typeface="ＭＳ Ｐゴシック" panose="020B0600070205080204" pitchFamily="50" charset="-128"/>
            </a:rPr>
            <a:t>単年度指標が前年度から増加し、これに伴い３年平均の財政力指数も前年度から</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ポイント上昇した。</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140607</xdr:rowOff>
    </xdr:from>
    <xdr:to>
      <xdr:col>23</xdr:col>
      <xdr:colOff>133350</xdr:colOff>
      <xdr:row>45</xdr:row>
      <xdr:rowOff>10885</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312807"/>
          <a:ext cx="0" cy="14133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154412</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98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10885</xdr:rowOff>
    </xdr:from>
    <xdr:to>
      <xdr:col>24</xdr:col>
      <xdr:colOff>12700</xdr:colOff>
      <xdr:row>45</xdr:row>
      <xdr:rowOff>10885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26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55534</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605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140607</xdr:rowOff>
    </xdr:from>
    <xdr:to>
      <xdr:col>24</xdr:col>
      <xdr:colOff>12700</xdr:colOff>
      <xdr:row>36</xdr:row>
      <xdr:rowOff>140607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31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39007</xdr:rowOff>
    </xdr:from>
    <xdr:to>
      <xdr:col>23</xdr:col>
      <xdr:colOff>133350</xdr:colOff>
      <xdr:row>38</xdr:row>
      <xdr:rowOff>90715</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flipV="1">
          <a:off x="4114800" y="6554107"/>
          <a:ext cx="838200" cy="51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135362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1648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163285</xdr:rowOff>
    </xdr:from>
    <xdr:to>
      <xdr:col>23</xdr:col>
      <xdr:colOff>184150</xdr:colOff>
      <xdr:row>42</xdr:row>
      <xdr:rowOff>93435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90715</xdr:rowOff>
    </xdr:from>
    <xdr:to>
      <xdr:col>19</xdr:col>
      <xdr:colOff>133350</xdr:colOff>
      <xdr:row>38</xdr:row>
      <xdr:rowOff>90715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66058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9072</xdr:rowOff>
    </xdr:from>
    <xdr:to>
      <xdr:col>19</xdr:col>
      <xdr:colOff>184150</xdr:colOff>
      <xdr:row>42</xdr:row>
      <xdr:rowOff>110672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209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95449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7296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90715</xdr:rowOff>
    </xdr:from>
    <xdr:to>
      <xdr:col>15</xdr:col>
      <xdr:colOff>82550</xdr:colOff>
      <xdr:row>38</xdr:row>
      <xdr:rowOff>90715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66058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163285</xdr:rowOff>
    </xdr:from>
    <xdr:to>
      <xdr:col>15</xdr:col>
      <xdr:colOff>133350</xdr:colOff>
      <xdr:row>42</xdr:row>
      <xdr:rowOff>93435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92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78212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279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73478</xdr:rowOff>
    </xdr:from>
    <xdr:to>
      <xdr:col>11</xdr:col>
      <xdr:colOff>31750</xdr:colOff>
      <xdr:row>38</xdr:row>
      <xdr:rowOff>90715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6588578"/>
          <a:ext cx="8890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128815</xdr:rowOff>
    </xdr:from>
    <xdr:to>
      <xdr:col>11</xdr:col>
      <xdr:colOff>82550</xdr:colOff>
      <xdr:row>42</xdr:row>
      <xdr:rowOff>58965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58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43742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94343</xdr:rowOff>
    </xdr:from>
    <xdr:to>
      <xdr:col>7</xdr:col>
      <xdr:colOff>31750</xdr:colOff>
      <xdr:row>42</xdr:row>
      <xdr:rowOff>24493</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23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9270</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210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159657</xdr:rowOff>
    </xdr:from>
    <xdr:to>
      <xdr:col>23</xdr:col>
      <xdr:colOff>184150</xdr:colOff>
      <xdr:row>38</xdr:row>
      <xdr:rowOff>89807</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503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4734</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34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39915</xdr:rowOff>
    </xdr:from>
    <xdr:to>
      <xdr:col>19</xdr:col>
      <xdr:colOff>184150</xdr:colOff>
      <xdr:row>38</xdr:row>
      <xdr:rowOff>141515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151691</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3238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39915</xdr:rowOff>
    </xdr:from>
    <xdr:to>
      <xdr:col>15</xdr:col>
      <xdr:colOff>133350</xdr:colOff>
      <xdr:row>38</xdr:row>
      <xdr:rowOff>141515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151691</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39915</xdr:rowOff>
    </xdr:from>
    <xdr:to>
      <xdr:col>11</xdr:col>
      <xdr:colOff>82550</xdr:colOff>
      <xdr:row>38</xdr:row>
      <xdr:rowOff>141515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555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151691</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323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22678</xdr:rowOff>
    </xdr:from>
    <xdr:to>
      <xdr:col>7</xdr:col>
      <xdr:colOff>31750</xdr:colOff>
      <xdr:row>38</xdr:row>
      <xdr:rowOff>124278</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537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134455</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30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ポイント上昇し、</a:t>
          </a:r>
          <a:r>
            <a:rPr kumimoji="1" lang="en-US" altLang="ja-JP" sz="1300">
              <a:latin typeface="ＭＳ Ｐゴシック" panose="020B0600070205080204" pitchFamily="50" charset="-128"/>
              <a:ea typeface="ＭＳ Ｐゴシック" panose="020B0600070205080204" pitchFamily="50" charset="-128"/>
            </a:rPr>
            <a:t>90.4%</a:t>
          </a:r>
          <a:r>
            <a:rPr kumimoji="1" lang="ja-JP" altLang="en-US" sz="1300">
              <a:latin typeface="ＭＳ Ｐゴシック" panose="020B0600070205080204" pitchFamily="50" charset="-128"/>
              <a:ea typeface="ＭＳ Ｐゴシック" panose="020B0600070205080204" pitchFamily="50" charset="-128"/>
            </a:rPr>
            <a:t>となった。減収補てん特例交付金や株式等譲渡所得割交付金の増加により経常一般財源総額は増加したものの、それ以上に経常的経費充当一般財源において、人件費や物件費等に対する額が増加したことが主な上昇要因である。</a:t>
          </a:r>
        </a:p>
        <a:p>
          <a:r>
            <a:rPr kumimoji="1" lang="ja-JP" altLang="en-US" sz="1300">
              <a:latin typeface="ＭＳ Ｐゴシック" panose="020B0600070205080204" pitchFamily="50" charset="-128"/>
              <a:ea typeface="ＭＳ Ｐゴシック" panose="020B0600070205080204" pitchFamily="50" charset="-128"/>
            </a:rPr>
            <a:t>　限られた予算と人材で持続可能な市政運営を行うため、事業の有効性や手法を一から見直し、</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の推進や公民連携の積極的な導入など、既存概念にとらわれず効率性の向上、経常経費の削減を図っていく。</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30480</xdr:rowOff>
    </xdr:from>
    <xdr:to>
      <xdr:col>23</xdr:col>
      <xdr:colOff>133350</xdr:colOff>
      <xdr:row>66</xdr:row>
      <xdr:rowOff>122767</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9974580"/>
          <a:ext cx="0" cy="14638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94844</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410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122767</xdr:rowOff>
    </xdr:from>
    <xdr:to>
      <xdr:col>24</xdr:col>
      <xdr:colOff>12700</xdr:colOff>
      <xdr:row>66</xdr:row>
      <xdr:rowOff>122767</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4384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116857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71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30480</xdr:rowOff>
    </xdr:from>
    <xdr:to>
      <xdr:col>24</xdr:col>
      <xdr:colOff>12700</xdr:colOff>
      <xdr:row>58</xdr:row>
      <xdr:rowOff>30480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997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59</xdr:row>
      <xdr:rowOff>100330</xdr:rowOff>
    </xdr:from>
    <xdr:to>
      <xdr:col>23</xdr:col>
      <xdr:colOff>133350</xdr:colOff>
      <xdr:row>60</xdr:row>
      <xdr:rowOff>138006</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4114800" y="10215880"/>
          <a:ext cx="838200" cy="20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54204</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068410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82127</xdr:rowOff>
    </xdr:from>
    <xdr:to>
      <xdr:col>23</xdr:col>
      <xdr:colOff>184150</xdr:colOff>
      <xdr:row>63</xdr:row>
      <xdr:rowOff>12277</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0712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59</xdr:row>
      <xdr:rowOff>52070</xdr:rowOff>
    </xdr:from>
    <xdr:to>
      <xdr:col>19</xdr:col>
      <xdr:colOff>133350</xdr:colOff>
      <xdr:row>59</xdr:row>
      <xdr:rowOff>100330</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0167620"/>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33867</xdr:rowOff>
    </xdr:from>
    <xdr:to>
      <xdr:col>19</xdr:col>
      <xdr:colOff>184150</xdr:colOff>
      <xdr:row>62</xdr:row>
      <xdr:rowOff>135467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066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120244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07501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86783</xdr:rowOff>
    </xdr:from>
    <xdr:to>
      <xdr:col>15</xdr:col>
      <xdr:colOff>82550</xdr:colOff>
      <xdr:row>59</xdr:row>
      <xdr:rowOff>52070</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0030883"/>
          <a:ext cx="8890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100754</xdr:rowOff>
    </xdr:from>
    <xdr:to>
      <xdr:col>15</xdr:col>
      <xdr:colOff>133350</xdr:colOff>
      <xdr:row>62</xdr:row>
      <xdr:rowOff>30904</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0559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15681</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645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58</xdr:row>
      <xdr:rowOff>86783</xdr:rowOff>
    </xdr:from>
    <xdr:to>
      <xdr:col>11</xdr:col>
      <xdr:colOff>31750</xdr:colOff>
      <xdr:row>59</xdr:row>
      <xdr:rowOff>60113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0030883"/>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60</xdr:row>
      <xdr:rowOff>22860</xdr:rowOff>
    </xdr:from>
    <xdr:to>
      <xdr:col>11</xdr:col>
      <xdr:colOff>82550</xdr:colOff>
      <xdr:row>60</xdr:row>
      <xdr:rowOff>124460</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030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109237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39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25823</xdr:rowOff>
    </xdr:from>
    <xdr:to>
      <xdr:col>7</xdr:col>
      <xdr:colOff>31750</xdr:colOff>
      <xdr:row>62</xdr:row>
      <xdr:rowOff>127423</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112200</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07421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60</xdr:row>
      <xdr:rowOff>87206</xdr:rowOff>
    </xdr:from>
    <xdr:to>
      <xdr:col>23</xdr:col>
      <xdr:colOff>184150</xdr:colOff>
      <xdr:row>61</xdr:row>
      <xdr:rowOff>17356</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0374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59</xdr:row>
      <xdr:rowOff>103733</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021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59</xdr:row>
      <xdr:rowOff>49530</xdr:rowOff>
    </xdr:from>
    <xdr:to>
      <xdr:col>19</xdr:col>
      <xdr:colOff>184150</xdr:colOff>
      <xdr:row>59</xdr:row>
      <xdr:rowOff>151130</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0165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161307</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9933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1270</xdr:rowOff>
    </xdr:from>
    <xdr:to>
      <xdr:col>15</xdr:col>
      <xdr:colOff>133350</xdr:colOff>
      <xdr:row>59</xdr:row>
      <xdr:rowOff>102870</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011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113047</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988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58</xdr:row>
      <xdr:rowOff>35983</xdr:rowOff>
    </xdr:from>
    <xdr:to>
      <xdr:col>11</xdr:col>
      <xdr:colOff>82550</xdr:colOff>
      <xdr:row>58</xdr:row>
      <xdr:rowOff>137583</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998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56</xdr:row>
      <xdr:rowOff>147760</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97489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59</xdr:row>
      <xdr:rowOff>9313</xdr:rowOff>
    </xdr:from>
    <xdr:to>
      <xdr:col>7</xdr:col>
      <xdr:colOff>31750</xdr:colOff>
      <xdr:row>59</xdr:row>
      <xdr:rowOff>110913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01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57</xdr:row>
      <xdr:rowOff>121090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989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[145,518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公共施設の量や水準が高いため、運営にかかる経費がかかること、民間委託を積極的に活用していることから、物件費が高くなっている。</a:t>
          </a:r>
        </a:p>
        <a:p>
          <a:r>
            <a:rPr kumimoji="1" lang="ja-JP" altLang="en-US" sz="1300">
              <a:latin typeface="ＭＳ Ｐゴシック" panose="020B0600070205080204" pitchFamily="50" charset="-128"/>
              <a:ea typeface="ＭＳ Ｐゴシック" panose="020B0600070205080204" pitchFamily="50" charset="-128"/>
            </a:rPr>
            <a:t>　令和６年度は、物価高騰等により委託料、使用料、消耗品費、光熱水費などの物件費が全体的に増加した。また、人件費も給与改定や会計年度任用職員への勤勉手当の支給開始等により増加した。今後も、持続可能な市政運営を維持するため「新生ＴＡＭＡ・行財政刷新プログラム」の取り組みを着実に実行するなど、経常経費の削減や運営方法の転換、職員の適正配置などにより改善を図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124227</xdr:rowOff>
    </xdr:from>
    <xdr:to>
      <xdr:col>23</xdr:col>
      <xdr:colOff>133350</xdr:colOff>
      <xdr:row>88</xdr:row>
      <xdr:rowOff>136429</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40227"/>
          <a:ext cx="0" cy="13838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108506</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196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136429</xdr:rowOff>
    </xdr:from>
    <xdr:to>
      <xdr:col>24</xdr:col>
      <xdr:colOff>12700</xdr:colOff>
      <xdr:row>88</xdr:row>
      <xdr:rowOff>136429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2240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39154</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83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124227</xdr:rowOff>
    </xdr:from>
    <xdr:to>
      <xdr:col>24</xdr:col>
      <xdr:colOff>12700</xdr:colOff>
      <xdr:row>80</xdr:row>
      <xdr:rowOff>124227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40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83274</xdr:rowOff>
    </xdr:from>
    <xdr:to>
      <xdr:col>23</xdr:col>
      <xdr:colOff>133350</xdr:colOff>
      <xdr:row>84</xdr:row>
      <xdr:rowOff>143117</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85074"/>
          <a:ext cx="838200" cy="59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18288</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486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1761</xdr:rowOff>
    </xdr:from>
    <xdr:to>
      <xdr:col>23</xdr:col>
      <xdr:colOff>184150</xdr:colOff>
      <xdr:row>84</xdr:row>
      <xdr:rowOff>103361</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0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84</xdr:row>
      <xdr:rowOff>83274</xdr:rowOff>
    </xdr:from>
    <xdr:to>
      <xdr:col>19</xdr:col>
      <xdr:colOff>133350</xdr:colOff>
      <xdr:row>85</xdr:row>
      <xdr:rowOff>65089</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485074"/>
          <a:ext cx="889000" cy="15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60230</xdr:rowOff>
    </xdr:from>
    <xdr:to>
      <xdr:col>19</xdr:col>
      <xdr:colOff>184150</xdr:colOff>
      <xdr:row>83</xdr:row>
      <xdr:rowOff>161830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90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557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5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84</xdr:row>
      <xdr:rowOff>81705</xdr:rowOff>
    </xdr:from>
    <xdr:to>
      <xdr:col>15</xdr:col>
      <xdr:colOff>82550</xdr:colOff>
      <xdr:row>85</xdr:row>
      <xdr:rowOff>65089</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483505"/>
          <a:ext cx="889000" cy="154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82510</xdr:rowOff>
    </xdr:from>
    <xdr:to>
      <xdr:col>15</xdr:col>
      <xdr:colOff>133350</xdr:colOff>
      <xdr:row>84</xdr:row>
      <xdr:rowOff>12660</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12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22837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081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25</xdr:rowOff>
    </xdr:from>
    <xdr:to>
      <xdr:col>11</xdr:col>
      <xdr:colOff>31750</xdr:colOff>
      <xdr:row>84</xdr:row>
      <xdr:rowOff>81705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401825"/>
          <a:ext cx="889000" cy="81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20307</xdr:rowOff>
    </xdr:from>
    <xdr:to>
      <xdr:col>11</xdr:col>
      <xdr:colOff>82550</xdr:colOff>
      <xdr:row>83</xdr:row>
      <xdr:rowOff>121907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250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132084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19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89984</xdr:rowOff>
    </xdr:from>
    <xdr:to>
      <xdr:col>7</xdr:col>
      <xdr:colOff>31750</xdr:colOff>
      <xdr:row>83</xdr:row>
      <xdr:rowOff>20134</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48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30311</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17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92317</xdr:rowOff>
    </xdr:from>
    <xdr:to>
      <xdr:col>23</xdr:col>
      <xdr:colOff>184150</xdr:colOff>
      <xdr:row>85</xdr:row>
      <xdr:rowOff>22467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494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64394</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66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32474</xdr:rowOff>
    </xdr:from>
    <xdr:to>
      <xdr:col>19</xdr:col>
      <xdr:colOff>184150</xdr:colOff>
      <xdr:row>84</xdr:row>
      <xdr:rowOff>134074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3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118851</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5206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141,054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14289</xdr:rowOff>
    </xdr:from>
    <xdr:to>
      <xdr:col>15</xdr:col>
      <xdr:colOff>133350</xdr:colOff>
      <xdr:row>85</xdr:row>
      <xdr:rowOff>115889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58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85</xdr:row>
      <xdr:rowOff>100666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673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84</xdr:row>
      <xdr:rowOff>30905</xdr:rowOff>
    </xdr:from>
    <xdr:to>
      <xdr:col>11</xdr:col>
      <xdr:colOff>82550</xdr:colOff>
      <xdr:row>84</xdr:row>
      <xdr:rowOff>132505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43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117282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519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120675</xdr:rowOff>
    </xdr:from>
    <xdr:to>
      <xdr:col>7</xdr:col>
      <xdr:colOff>31750</xdr:colOff>
      <xdr:row>84</xdr:row>
      <xdr:rowOff>50825</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351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35602</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437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ここに多摩市の給料表については、平成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年度より東京都の給料表に準拠している。近年は、 経験年数の短い職員が増えていること等により、ラスパイレス指数の数値はほぼ横ばい傾向にある。今後も東京都や国等の動向を踏まえ、給与水準の適正化に努めていく。 </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44450</xdr:rowOff>
    </xdr:from>
    <xdr:to>
      <xdr:col>81</xdr:col>
      <xdr:colOff>44450</xdr:colOff>
      <xdr:row>90</xdr:row>
      <xdr:rowOff>39159</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60450"/>
          <a:ext cx="0" cy="170920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11236</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441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39159</xdr:rowOff>
    </xdr:from>
    <xdr:to>
      <xdr:col>81</xdr:col>
      <xdr:colOff>133350</xdr:colOff>
      <xdr:row>90</xdr:row>
      <xdr:rowOff>39159</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469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130827</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44450</xdr:rowOff>
    </xdr:from>
    <xdr:to>
      <xdr:col>81</xdr:col>
      <xdr:colOff>133350</xdr:colOff>
      <xdr:row>80</xdr:row>
      <xdr:rowOff>44450</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161925</xdr:rowOff>
    </xdr:from>
    <xdr:to>
      <xdr:col>81</xdr:col>
      <xdr:colOff>44450</xdr:colOff>
      <xdr:row>87</xdr:row>
      <xdr:rowOff>30691</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4906625"/>
          <a:ext cx="8382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138236</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4003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121709</xdr:rowOff>
    </xdr:from>
    <xdr:to>
      <xdr:col>81</xdr:col>
      <xdr:colOff>95250</xdr:colOff>
      <xdr:row>86</xdr:row>
      <xdr:rowOff>51859</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30691</xdr:rowOff>
    </xdr:from>
    <xdr:to>
      <xdr:col>77</xdr:col>
      <xdr:colOff>44450</xdr:colOff>
      <xdr:row>87</xdr:row>
      <xdr:rowOff>30691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494684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121709</xdr:rowOff>
    </xdr:from>
    <xdr:to>
      <xdr:col>77</xdr:col>
      <xdr:colOff>95250</xdr:colOff>
      <xdr:row>86</xdr:row>
      <xdr:rowOff>51859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94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62036</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638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30691</xdr:rowOff>
    </xdr:from>
    <xdr:to>
      <xdr:col>72</xdr:col>
      <xdr:colOff>203200</xdr:colOff>
      <xdr:row>87</xdr:row>
      <xdr:rowOff>50800</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4946841"/>
          <a:ext cx="8890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161925</xdr:rowOff>
    </xdr:from>
    <xdr:to>
      <xdr:col>73</xdr:col>
      <xdr:colOff>44450</xdr:colOff>
      <xdr:row>86</xdr:row>
      <xdr:rowOff>92075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102252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5040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91016</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flipV="1">
          <a:off x="13512800" y="1496695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10584</xdr:rowOff>
    </xdr:from>
    <xdr:to>
      <xdr:col>68</xdr:col>
      <xdr:colOff>203200</xdr:colOff>
      <xdr:row>86</xdr:row>
      <xdr:rowOff>112184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122361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524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131234</xdr:rowOff>
    </xdr:from>
    <xdr:to>
      <xdr:col>64</xdr:col>
      <xdr:colOff>152400</xdr:colOff>
      <xdr:row>87</xdr:row>
      <xdr:rowOff>61384</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87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71561</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644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111125</xdr:rowOff>
    </xdr:from>
    <xdr:to>
      <xdr:col>81</xdr:col>
      <xdr:colOff>95250</xdr:colOff>
      <xdr:row>87</xdr:row>
      <xdr:rowOff>41275</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485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83202</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482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151341</xdr:rowOff>
    </xdr:from>
    <xdr:to>
      <xdr:col>77</xdr:col>
      <xdr:colOff>95250</xdr:colOff>
      <xdr:row>87</xdr:row>
      <xdr:rowOff>81491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66268</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4982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151341</xdr:rowOff>
    </xdr:from>
    <xdr:to>
      <xdr:col>73</xdr:col>
      <xdr:colOff>44450</xdr:colOff>
      <xdr:row>87</xdr:row>
      <xdr:rowOff>81491</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48960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66268</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4982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40216</xdr:rowOff>
    </xdr:from>
    <xdr:to>
      <xdr:col>64</xdr:col>
      <xdr:colOff>152400</xdr:colOff>
      <xdr:row>87</xdr:row>
      <xdr:rowOff>141816</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4956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126593</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042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平成２６年３月に「定員適正化計画」を策定し、行政運営の効率化による職員数の 削減を目指し、取り組みを行ってきたが、職員数の削減はほぼ限界に達しており、これ 以上の削減は難しい状況にある。 令和５年３月に職員の定年引上げを踏まえて計画の改定を行い、今後においては、情勢変化への臨機応変な対応や高度化する行政課題に的確な対応をするため、必要な行財政 改革を行っていくと共に、限られた人財の力を組織の力としていく体制を作り、より効 果的・効率的な人員配置を行い、定員の適正管理に努めていく。 </a:t>
          </a: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130493</xdr:rowOff>
    </xdr:from>
    <xdr:to>
      <xdr:col>81</xdr:col>
      <xdr:colOff>44450</xdr:colOff>
      <xdr:row>67</xdr:row>
      <xdr:rowOff>156421</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46043"/>
          <a:ext cx="0" cy="13975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128498</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615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156421</xdr:rowOff>
    </xdr:from>
    <xdr:to>
      <xdr:col>81</xdr:col>
      <xdr:colOff>133350</xdr:colOff>
      <xdr:row>67</xdr:row>
      <xdr:rowOff>156421</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643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45420</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130493</xdr:rowOff>
    </xdr:from>
    <xdr:to>
      <xdr:col>81</xdr:col>
      <xdr:colOff>133350</xdr:colOff>
      <xdr:row>59</xdr:row>
      <xdr:rowOff>130493</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460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212</xdr:rowOff>
    </xdr:from>
    <xdr:to>
      <xdr:col>81</xdr:col>
      <xdr:colOff>44450</xdr:colOff>
      <xdr:row>62</xdr:row>
      <xdr:rowOff>12277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630112"/>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142681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772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170604</xdr:rowOff>
    </xdr:from>
    <xdr:to>
      <xdr:col>81</xdr:col>
      <xdr:colOff>95250</xdr:colOff>
      <xdr:row>63</xdr:row>
      <xdr:rowOff>100754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80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12277</xdr:rowOff>
    </xdr:from>
    <xdr:to>
      <xdr:col>77</xdr:col>
      <xdr:colOff>44450</xdr:colOff>
      <xdr:row>62</xdr:row>
      <xdr:rowOff>26353</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642177"/>
          <a:ext cx="889000" cy="14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158538</xdr:rowOff>
    </xdr:from>
    <xdr:to>
      <xdr:col>77</xdr:col>
      <xdr:colOff>95250</xdr:colOff>
      <xdr:row>63</xdr:row>
      <xdr:rowOff>88688</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788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73465</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874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20320</xdr:rowOff>
    </xdr:from>
    <xdr:to>
      <xdr:col>72</xdr:col>
      <xdr:colOff>203200</xdr:colOff>
      <xdr:row>62</xdr:row>
      <xdr:rowOff>26353</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50220"/>
          <a:ext cx="889000" cy="6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146473</xdr:rowOff>
    </xdr:from>
    <xdr:to>
      <xdr:col>73</xdr:col>
      <xdr:colOff>44450</xdr:colOff>
      <xdr:row>63</xdr:row>
      <xdr:rowOff>76623</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77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61400</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862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14288</xdr:rowOff>
    </xdr:from>
    <xdr:to>
      <xdr:col>68</xdr:col>
      <xdr:colOff>152400</xdr:colOff>
      <xdr:row>62</xdr:row>
      <xdr:rowOff>20320</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3512800" y="1064418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134408</xdr:rowOff>
    </xdr:from>
    <xdr:to>
      <xdr:col>68</xdr:col>
      <xdr:colOff>203200</xdr:colOff>
      <xdr:row>63</xdr:row>
      <xdr:rowOff>64558</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764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49335</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85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126365</xdr:rowOff>
    </xdr:from>
    <xdr:to>
      <xdr:col>64</xdr:col>
      <xdr:colOff>152400</xdr:colOff>
      <xdr:row>63</xdr:row>
      <xdr:rowOff>56515</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75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41292</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842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120862</xdr:rowOff>
    </xdr:from>
    <xdr:to>
      <xdr:col>81</xdr:col>
      <xdr:colOff>95250</xdr:colOff>
      <xdr:row>62</xdr:row>
      <xdr:rowOff>51012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79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137389</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424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132927</xdr:rowOff>
    </xdr:from>
    <xdr:to>
      <xdr:col>77</xdr:col>
      <xdr:colOff>95250</xdr:colOff>
      <xdr:row>62</xdr:row>
      <xdr:rowOff>63077</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9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73254</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3602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147003</xdr:rowOff>
    </xdr:from>
    <xdr:to>
      <xdr:col>73</xdr:col>
      <xdr:colOff>44450</xdr:colOff>
      <xdr:row>62</xdr:row>
      <xdr:rowOff>77153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60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87330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743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140970</xdr:rowOff>
    </xdr:from>
    <xdr:to>
      <xdr:col>68</xdr:col>
      <xdr:colOff>203200</xdr:colOff>
      <xdr:row>62</xdr:row>
      <xdr:rowOff>71120</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9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81297</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6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134938</xdr:rowOff>
    </xdr:from>
    <xdr:to>
      <xdr:col>64</xdr:col>
      <xdr:colOff>152400</xdr:colOff>
      <xdr:row>62</xdr:row>
      <xdr:rowOff>65088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93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75265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62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年度は、地方債・債務負担ともに減少しているが、どちらも微減のため類似団体内平均値を下回り、昨年同様</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％を維持している。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今後、大型公共施設の更新に係る起債額が増加する見込みだが、緊急性、住民ニーズを的確に把握した事業の選択や基金等の活用により、起債に大きく頼ることのない財政運営に努める。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9" name="公債費負担の状況グラフ枠">
          <a:extLst>
            <a:ext uri="{FF2B5EF4-FFF2-40B4-BE49-F238E27FC236}">
              <a16:creationId xmlns:a16="http://schemas.microsoft.com/office/drawing/2014/main" id="{00000000-0008-0000-0300-00007B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31448</xdr:rowOff>
    </xdr:from>
    <xdr:to>
      <xdr:col>81</xdr:col>
      <xdr:colOff>44450</xdr:colOff>
      <xdr:row>44</xdr:row>
      <xdr:rowOff>107648</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7018000" y="6203648"/>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79725</xdr:rowOff>
    </xdr:from>
    <xdr:ext cx="762000" cy="259045"/>
    <xdr:sp macro="" textlink="">
      <xdr:nvSpPr>
        <xdr:cNvPr id="381" name="公債費負担の状況最小値テキスト">
          <a:extLst>
            <a:ext uri="{FF2B5EF4-FFF2-40B4-BE49-F238E27FC236}">
              <a16:creationId xmlns:a16="http://schemas.microsoft.com/office/drawing/2014/main" id="{00000000-0008-0000-0300-00007D010000}"/>
            </a:ext>
          </a:extLst>
        </xdr:cNvPr>
        <xdr:cNvSpPr txBox="1"/>
      </xdr:nvSpPr>
      <xdr:spPr>
        <a:xfrm>
          <a:off x="17106900" y="762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107648</xdr:rowOff>
    </xdr:from>
    <xdr:to>
      <xdr:col>81</xdr:col>
      <xdr:colOff>133350</xdr:colOff>
      <xdr:row>44</xdr:row>
      <xdr:rowOff>107648</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6929100" y="76514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117825</xdr:rowOff>
    </xdr:from>
    <xdr:ext cx="762000" cy="259045"/>
    <xdr:sp macro="" textlink="">
      <xdr:nvSpPr>
        <xdr:cNvPr id="383" name="公債費負担の状況最大値テキスト">
          <a:extLst>
            <a:ext uri="{FF2B5EF4-FFF2-40B4-BE49-F238E27FC236}">
              <a16:creationId xmlns:a16="http://schemas.microsoft.com/office/drawing/2014/main" id="{00000000-0008-0000-0300-00007F010000}"/>
            </a:ext>
          </a:extLst>
        </xdr:cNvPr>
        <xdr:cNvSpPr txBox="1"/>
      </xdr:nvSpPr>
      <xdr:spPr>
        <a:xfrm>
          <a:off x="17106900" y="594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31448</xdr:rowOff>
    </xdr:from>
    <xdr:to>
      <xdr:col>81</xdr:col>
      <xdr:colOff>133350</xdr:colOff>
      <xdr:row>36</xdr:row>
      <xdr:rowOff>31448</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6203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114602</xdr:rowOff>
    </xdr:from>
    <xdr:to>
      <xdr:col>81</xdr:col>
      <xdr:colOff>44450</xdr:colOff>
      <xdr:row>39</xdr:row>
      <xdr:rowOff>114602</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a:off x="16179800" y="68011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71258</xdr:rowOff>
    </xdr:from>
    <xdr:ext cx="762000" cy="259045"/>
    <xdr:sp macro="" textlink="">
      <xdr:nvSpPr>
        <xdr:cNvPr id="386" name="公債費負担の状況平均値テキスト">
          <a:extLst>
            <a:ext uri="{FF2B5EF4-FFF2-40B4-BE49-F238E27FC236}">
              <a16:creationId xmlns:a16="http://schemas.microsoft.com/office/drawing/2014/main" id="{00000000-0008-0000-0300-000082010000}"/>
            </a:ext>
          </a:extLst>
        </xdr:cNvPr>
        <xdr:cNvSpPr txBox="1"/>
      </xdr:nvSpPr>
      <xdr:spPr>
        <a:xfrm>
          <a:off x="17106900" y="692925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99181</xdr:rowOff>
    </xdr:from>
    <xdr:to>
      <xdr:col>81</xdr:col>
      <xdr:colOff>95250</xdr:colOff>
      <xdr:row>41</xdr:row>
      <xdr:rowOff>29331</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69672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114602</xdr:rowOff>
    </xdr:from>
    <xdr:to>
      <xdr:col>77</xdr:col>
      <xdr:colOff>44450</xdr:colOff>
      <xdr:row>39</xdr:row>
      <xdr:rowOff>126093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5290800" y="68011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99181</xdr:rowOff>
    </xdr:from>
    <xdr:to>
      <xdr:col>77</xdr:col>
      <xdr:colOff>95250</xdr:colOff>
      <xdr:row>41</xdr:row>
      <xdr:rowOff>29331</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129000" y="6957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14108</xdr:rowOff>
    </xdr:from>
    <xdr:ext cx="7366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798800" y="70435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114602</xdr:rowOff>
    </xdr:from>
    <xdr:to>
      <xdr:col>72</xdr:col>
      <xdr:colOff>203200</xdr:colOff>
      <xdr:row>39</xdr:row>
      <xdr:rowOff>126093</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a:off x="14401800" y="68011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87691</xdr:rowOff>
    </xdr:from>
    <xdr:to>
      <xdr:col>73</xdr:col>
      <xdr:colOff>44450</xdr:colOff>
      <xdr:row>41</xdr:row>
      <xdr:rowOff>17841</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5240000" y="69456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2618</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909800" y="7032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11188</xdr:rowOff>
    </xdr:from>
    <xdr:to>
      <xdr:col>68</xdr:col>
      <xdr:colOff>152400</xdr:colOff>
      <xdr:row>39</xdr:row>
      <xdr:rowOff>114602</xdr:rowOff>
    </xdr:to>
    <xdr:cxnSp macro="">
      <xdr:nvCxnSpPr>
        <xdr:cNvPr id="394" name="直線コネクタ 393">
          <a:extLst>
            <a:ext uri="{FF2B5EF4-FFF2-40B4-BE49-F238E27FC236}">
              <a16:creationId xmlns:a16="http://schemas.microsoft.com/office/drawing/2014/main" id="{00000000-0008-0000-0300-00008A010000}"/>
            </a:ext>
          </a:extLst>
        </xdr:cNvPr>
        <xdr:cNvCxnSpPr/>
      </xdr:nvCxnSpPr>
      <xdr:spPr>
        <a:xfrm>
          <a:off x="13512800" y="6697738"/>
          <a:ext cx="889000" cy="103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76200</xdr:rowOff>
    </xdr:from>
    <xdr:to>
      <xdr:col>68</xdr:col>
      <xdr:colOff>203200</xdr:colOff>
      <xdr:row>41</xdr:row>
      <xdr:rowOff>6350</xdr:rowOff>
    </xdr:to>
    <xdr:sp macro="" textlink="">
      <xdr:nvSpPr>
        <xdr:cNvPr id="395" name="フローチャート: 判断 394">
          <a:extLst>
            <a:ext uri="{FF2B5EF4-FFF2-40B4-BE49-F238E27FC236}">
              <a16:creationId xmlns:a16="http://schemas.microsoft.com/office/drawing/2014/main" id="{00000000-0008-0000-0300-00008B010000}"/>
            </a:ext>
          </a:extLst>
        </xdr:cNvPr>
        <xdr:cNvSpPr/>
      </xdr:nvSpPr>
      <xdr:spPr>
        <a:xfrm>
          <a:off x="14351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162577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4020800" y="702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41728</xdr:rowOff>
    </xdr:from>
    <xdr:to>
      <xdr:col>64</xdr:col>
      <xdr:colOff>152400</xdr:colOff>
      <xdr:row>40</xdr:row>
      <xdr:rowOff>143328</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3462000" y="689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128105</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131800" y="6986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63802</xdr:rowOff>
    </xdr:from>
    <xdr:to>
      <xdr:col>81</xdr:col>
      <xdr:colOff>95250</xdr:colOff>
      <xdr:row>39</xdr:row>
      <xdr:rowOff>165402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69672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80329</xdr:rowOff>
    </xdr:from>
    <xdr:ext cx="762000" cy="259045"/>
    <xdr:sp macro="" textlink="">
      <xdr:nvSpPr>
        <xdr:cNvPr id="405" name="公債費負担の状況該当値テキスト">
          <a:extLst>
            <a:ext uri="{FF2B5EF4-FFF2-40B4-BE49-F238E27FC236}">
              <a16:creationId xmlns:a16="http://schemas.microsoft.com/office/drawing/2014/main" id="{00000000-0008-0000-0300-000095010000}"/>
            </a:ext>
          </a:extLst>
        </xdr:cNvPr>
        <xdr:cNvSpPr txBox="1"/>
      </xdr:nvSpPr>
      <xdr:spPr>
        <a:xfrm>
          <a:off x="17106900" y="6595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63802</xdr:rowOff>
    </xdr:from>
    <xdr:to>
      <xdr:col>77</xdr:col>
      <xdr:colOff>95250</xdr:colOff>
      <xdr:row>39</xdr:row>
      <xdr:rowOff>165402</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129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4129</xdr:rowOff>
    </xdr:from>
    <xdr:ext cx="7366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5798800" y="6519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75293</xdr:rowOff>
    </xdr:from>
    <xdr:to>
      <xdr:col>73</xdr:col>
      <xdr:colOff>44450</xdr:colOff>
      <xdr:row>40</xdr:row>
      <xdr:rowOff>5443</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5240000" y="676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15620</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4909800" y="653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63802</xdr:rowOff>
    </xdr:from>
    <xdr:to>
      <xdr:col>68</xdr:col>
      <xdr:colOff>203200</xdr:colOff>
      <xdr:row>39</xdr:row>
      <xdr:rowOff>165402</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4351000" y="67503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4129</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020800" y="6519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131838</xdr:rowOff>
    </xdr:from>
    <xdr:to>
      <xdr:col>64</xdr:col>
      <xdr:colOff>152400</xdr:colOff>
      <xdr:row>39</xdr:row>
      <xdr:rowOff>61988</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3462000" y="6646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72165</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3131800" y="6415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将来負担額</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17,419,277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千円に対し、控除される充当可能財源等が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29,170,504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千円となり、将来負担比率は生じていない。</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前年度と比較して、新規借入より償還額が多く地方債残高が減少したことで将来負担額が減少した。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また、都市計画税を充当していた地方債の償還が終わったことで都市計画基金への積み立てが増えたため、充当可能基金が増加した。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8981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13214"/>
          <a:ext cx="0" cy="16391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152508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924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8981</xdr:rowOff>
    </xdr:from>
    <xdr:to>
      <xdr:col>81</xdr:col>
      <xdr:colOff>133350</xdr:colOff>
      <xdr:row>23</xdr:row>
      <xdr:rowOff>8981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52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9" name="将来負担の状況平均値テキスト">
          <a:extLst>
            <a:ext uri="{FF2B5EF4-FFF2-40B4-BE49-F238E27FC236}">
              <a16:creationId xmlns:a16="http://schemas.microsoft.com/office/drawing/2014/main" id="{00000000-0008-0000-0300-0000C1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100784</xdr:rowOff>
    </xdr:from>
    <xdr:to>
      <xdr:col>64</xdr:col>
      <xdr:colOff>152400</xdr:colOff>
      <xdr:row>14</xdr:row>
      <xdr:rowOff>30934</xdr:rowOff>
    </xdr:to>
    <xdr:sp macro="" textlink="">
      <xdr:nvSpPr>
        <xdr:cNvPr id="457" name="フローチャート: 判断 456">
          <a:extLst>
            <a:ext uri="{FF2B5EF4-FFF2-40B4-BE49-F238E27FC236}">
              <a16:creationId xmlns:a16="http://schemas.microsoft.com/office/drawing/2014/main" id="{00000000-0008-0000-0300-0000C9010000}"/>
            </a:ext>
          </a:extLst>
        </xdr:cNvPr>
        <xdr:cNvSpPr/>
      </xdr:nvSpPr>
      <xdr:spPr>
        <a:xfrm>
          <a:off x="13462000" y="2329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41111</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3131800" y="2098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148,084
144,415
21.01
65,793,069
63,603,322
2,107,853
33,981,019
12,980,905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令和６年度は、前年度から</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ポイント上昇したが、東京都平均および全国平均を上回っている。給与改定や会計年度任用職員への勤勉手当の支給開始等により人件費は伸びているものの、これを上回る市税収入の伸びが主な要因である。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引き続き、東京都や国等の動向を踏まえ、給与水準の適正化に取り組んでいく。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127000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13400"/>
          <a:ext cx="0" cy="12801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41927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56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127000</xdr:rowOff>
    </xdr:from>
    <xdr:to>
      <xdr:col>24</xdr:col>
      <xdr:colOff>114300</xdr:colOff>
      <xdr:row>32</xdr:row>
      <xdr:rowOff>127000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13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35</xdr:row>
      <xdr:rowOff>92710</xdr:rowOff>
    </xdr:from>
    <xdr:to>
      <xdr:col>24</xdr:col>
      <xdr:colOff>25400</xdr:colOff>
      <xdr:row>36</xdr:row>
      <xdr:rowOff>12700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093460"/>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139717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311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92710</xdr:rowOff>
    </xdr:from>
    <xdr:to>
      <xdr:col>19</xdr:col>
      <xdr:colOff>187325</xdr:colOff>
      <xdr:row>35</xdr:row>
      <xdr:rowOff>123190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09346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13987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123190</xdr:rowOff>
    </xdr:from>
    <xdr:to>
      <xdr:col>15</xdr:col>
      <xdr:colOff>98425</xdr:colOff>
      <xdr:row>36</xdr:row>
      <xdr:rowOff>12700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12394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106680</xdr:rowOff>
    </xdr:from>
    <xdr:to>
      <xdr:col>15</xdr:col>
      <xdr:colOff>149225</xdr:colOff>
      <xdr:row>37</xdr:row>
      <xdr:rowOff>36830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21607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12700</xdr:rowOff>
    </xdr:from>
    <xdr:to>
      <xdr:col>11</xdr:col>
      <xdr:colOff>9525</xdr:colOff>
      <xdr:row>36</xdr:row>
      <xdr:rowOff>66040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8490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162577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34290</xdr:rowOff>
    </xdr:from>
    <xdr:to>
      <xdr:col>6</xdr:col>
      <xdr:colOff>171450</xdr:colOff>
      <xdr:row>37</xdr:row>
      <xdr:rowOff>135890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77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120667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64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133350</xdr:rowOff>
    </xdr:from>
    <xdr:to>
      <xdr:col>24</xdr:col>
      <xdr:colOff>76200</xdr:colOff>
      <xdr:row>36</xdr:row>
      <xdr:rowOff>63500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149877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41910</xdr:rowOff>
    </xdr:from>
    <xdr:to>
      <xdr:col>20</xdr:col>
      <xdr:colOff>38100</xdr:colOff>
      <xdr:row>35</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153687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5811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72390</xdr:rowOff>
    </xdr:from>
    <xdr:to>
      <xdr:col>15</xdr:col>
      <xdr:colOff>149225</xdr:colOff>
      <xdr:row>36</xdr:row>
      <xdr:rowOff>2540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073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12717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584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133350</xdr:rowOff>
    </xdr:from>
    <xdr:to>
      <xdr:col>11</xdr:col>
      <xdr:colOff>60325</xdr:colOff>
      <xdr:row>36</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73677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590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15240</xdr:rowOff>
    </xdr:from>
    <xdr:to>
      <xdr:col>6</xdr:col>
      <xdr:colOff>171450</xdr:colOff>
      <xdr:row>36</xdr:row>
      <xdr:rowOff>116840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127017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多摩ニュータウンの開発により高い水準で整備した公共施設が多く、その維持管理や運営のため類似団体に比べ、物件費が高くなっている。また、近年は民間委託化などにより委託料が増加傾向にある。</a:t>
          </a:r>
        </a:p>
        <a:p>
          <a:r>
            <a:rPr kumimoji="1" lang="ja-JP" altLang="en-US" sz="1300">
              <a:latin typeface="ＭＳ Ｐゴシック" panose="020B0600070205080204" pitchFamily="50" charset="-128"/>
              <a:ea typeface="ＭＳ Ｐゴシック" panose="020B0600070205080204" pitchFamily="50" charset="-128"/>
            </a:rPr>
            <a:t>　令和６年度は、前年度より</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ポイント悪化している。物価高騰等によるものが主な要因である。事業手法等の見直しを進め、経常経費の削減を図る。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a:extLst>
            <a:ext uri="{FF2B5EF4-FFF2-40B4-BE49-F238E27FC236}">
              <a16:creationId xmlns:a16="http://schemas.microsoft.com/office/drawing/2014/main" id="{00000000-0008-0000-0400-000077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60706</xdr:rowOff>
    </xdr:from>
    <xdr:to>
      <xdr:col>82</xdr:col>
      <xdr:colOff>107950</xdr:colOff>
      <xdr:row>21</xdr:row>
      <xdr:rowOff>78994</xdr:rowOff>
    </xdr:to>
    <xdr:cxnSp macro="">
      <xdr:nvCxnSpPr>
        <xdr:cNvPr id="120" name="直線コネクタ 119">
          <a:extLst>
            <a:ext uri="{FF2B5EF4-FFF2-40B4-BE49-F238E27FC236}">
              <a16:creationId xmlns:a16="http://schemas.microsoft.com/office/drawing/2014/main" id="{00000000-0008-0000-0400-000078000000}"/>
            </a:ext>
          </a:extLst>
        </xdr:cNvPr>
        <xdr:cNvCxnSpPr/>
      </xdr:nvCxnSpPr>
      <xdr:spPr>
        <a:xfrm flipV="1">
          <a:off x="16510000" y="2289556"/>
          <a:ext cx="0" cy="13898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51071</xdr:rowOff>
    </xdr:from>
    <xdr:ext cx="762000" cy="259045"/>
    <xdr:sp macro="" textlink="">
      <xdr:nvSpPr>
        <xdr:cNvPr id="121" name="物件費最小値テキスト">
          <a:extLst>
            <a:ext uri="{FF2B5EF4-FFF2-40B4-BE49-F238E27FC236}">
              <a16:creationId xmlns:a16="http://schemas.microsoft.com/office/drawing/2014/main" id="{00000000-0008-0000-0400-000079000000}"/>
            </a:ext>
          </a:extLst>
        </xdr:cNvPr>
        <xdr:cNvSpPr txBox="1"/>
      </xdr:nvSpPr>
      <xdr:spPr>
        <a:xfrm>
          <a:off x="16598900" y="3651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78994</xdr:rowOff>
    </xdr:from>
    <xdr:to>
      <xdr:col>82</xdr:col>
      <xdr:colOff>196850</xdr:colOff>
      <xdr:row>21</xdr:row>
      <xdr:rowOff>78994</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a:off x="16421100" y="3679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147083</xdr:rowOff>
    </xdr:from>
    <xdr:ext cx="762000" cy="259045"/>
    <xdr:sp macro="" textlink="">
      <xdr:nvSpPr>
        <xdr:cNvPr id="123" name="物件費最大値テキスト">
          <a:extLst>
            <a:ext uri="{FF2B5EF4-FFF2-40B4-BE49-F238E27FC236}">
              <a16:creationId xmlns:a16="http://schemas.microsoft.com/office/drawing/2014/main" id="{00000000-0008-0000-0400-00007B000000}"/>
            </a:ext>
          </a:extLst>
        </xdr:cNvPr>
        <xdr:cNvSpPr txBox="1"/>
      </xdr:nvSpPr>
      <xdr:spPr>
        <a:xfrm>
          <a:off x="16598900" y="2033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60706</xdr:rowOff>
    </xdr:from>
    <xdr:to>
      <xdr:col>82</xdr:col>
      <xdr:colOff>196850</xdr:colOff>
      <xdr:row>13</xdr:row>
      <xdr:rowOff>60706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22895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20</xdr:row>
      <xdr:rowOff>159004</xdr:rowOff>
    </xdr:from>
    <xdr:to>
      <xdr:col>82</xdr:col>
      <xdr:colOff>107950</xdr:colOff>
      <xdr:row>21</xdr:row>
      <xdr:rowOff>78994</xdr:rowOff>
    </xdr:to>
    <xdr:cxnSp macro="">
      <xdr:nvCxnSpPr>
        <xdr:cNvPr id="125" name="直線コネクタ 124">
          <a:extLst>
            <a:ext uri="{FF2B5EF4-FFF2-40B4-BE49-F238E27FC236}">
              <a16:creationId xmlns:a16="http://schemas.microsoft.com/office/drawing/2014/main" id="{00000000-0008-0000-0400-00007D000000}"/>
            </a:ext>
          </a:extLst>
        </xdr:cNvPr>
        <xdr:cNvCxnSpPr/>
      </xdr:nvCxnSpPr>
      <xdr:spPr>
        <a:xfrm>
          <a:off x="15671800" y="3588004"/>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53865</xdr:rowOff>
    </xdr:from>
    <xdr:ext cx="762000" cy="259045"/>
    <xdr:sp macro="" textlink="">
      <xdr:nvSpPr>
        <xdr:cNvPr id="126" name="物件費平均値テキスト">
          <a:extLst>
            <a:ext uri="{FF2B5EF4-FFF2-40B4-BE49-F238E27FC236}">
              <a16:creationId xmlns:a16="http://schemas.microsoft.com/office/drawing/2014/main" id="{00000000-0008-0000-0400-00007E000000}"/>
            </a:ext>
          </a:extLst>
        </xdr:cNvPr>
        <xdr:cNvSpPr txBox="1"/>
      </xdr:nvSpPr>
      <xdr:spPr>
        <a:xfrm>
          <a:off x="16598900" y="27970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37338</xdr:rowOff>
    </xdr:from>
    <xdr:to>
      <xdr:col>82</xdr:col>
      <xdr:colOff>158750</xdr:colOff>
      <xdr:row>17</xdr:row>
      <xdr:rowOff>138938</xdr:rowOff>
    </xdr:to>
    <xdr:sp macro="" textlink="">
      <xdr:nvSpPr>
        <xdr:cNvPr id="127" name="フローチャート: 判断 126">
          <a:extLst>
            <a:ext uri="{FF2B5EF4-FFF2-40B4-BE49-F238E27FC236}">
              <a16:creationId xmlns:a16="http://schemas.microsoft.com/office/drawing/2014/main" id="{00000000-0008-0000-0400-00007F000000}"/>
            </a:ext>
          </a:extLst>
        </xdr:cNvPr>
        <xdr:cNvSpPr/>
      </xdr:nvSpPr>
      <xdr:spPr>
        <a:xfrm>
          <a:off x="164592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159004</xdr:rowOff>
    </xdr:from>
    <xdr:to>
      <xdr:col>78</xdr:col>
      <xdr:colOff>69850</xdr:colOff>
      <xdr:row>21</xdr:row>
      <xdr:rowOff>14986</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flipV="1">
          <a:off x="14782800" y="3588004"/>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163068</xdr:rowOff>
    </xdr:from>
    <xdr:to>
      <xdr:col>78</xdr:col>
      <xdr:colOff>120650</xdr:colOff>
      <xdr:row>17</xdr:row>
      <xdr:rowOff>93218</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5621000" y="2906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103395</xdr:rowOff>
    </xdr:from>
    <xdr:ext cx="736600" cy="259045"/>
    <xdr:sp macro="" textlink="">
      <xdr:nvSpPr>
        <xdr:cNvPr id="130" name="テキスト ボックス 129">
          <a:extLst>
            <a:ext uri="{FF2B5EF4-FFF2-40B4-BE49-F238E27FC236}">
              <a16:creationId xmlns:a16="http://schemas.microsoft.com/office/drawing/2014/main" id="{00000000-0008-0000-0400-000082000000}"/>
            </a:ext>
          </a:extLst>
        </xdr:cNvPr>
        <xdr:cNvSpPr txBox="1"/>
      </xdr:nvSpPr>
      <xdr:spPr>
        <a:xfrm>
          <a:off x="15290800" y="26751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156718</xdr:rowOff>
    </xdr:from>
    <xdr:to>
      <xdr:col>73</xdr:col>
      <xdr:colOff>180975</xdr:colOff>
      <xdr:row>21</xdr:row>
      <xdr:rowOff>14986</xdr:rowOff>
    </xdr:to>
    <xdr:cxnSp macro="">
      <xdr:nvCxnSpPr>
        <xdr:cNvPr id="131" name="直線コネクタ 130">
          <a:extLst>
            <a:ext uri="{FF2B5EF4-FFF2-40B4-BE49-F238E27FC236}">
              <a16:creationId xmlns:a16="http://schemas.microsoft.com/office/drawing/2014/main" id="{00000000-0008-0000-0400-000083000000}"/>
            </a:ext>
          </a:extLst>
        </xdr:cNvPr>
        <xdr:cNvCxnSpPr/>
      </xdr:nvCxnSpPr>
      <xdr:spPr>
        <a:xfrm>
          <a:off x="13893800" y="3414268"/>
          <a:ext cx="889000" cy="201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135636</xdr:rowOff>
    </xdr:from>
    <xdr:to>
      <xdr:col>74</xdr:col>
      <xdr:colOff>31750</xdr:colOff>
      <xdr:row>17</xdr:row>
      <xdr:rowOff>65786</xdr:rowOff>
    </xdr:to>
    <xdr:sp macro="" textlink="">
      <xdr:nvSpPr>
        <xdr:cNvPr id="132" name="フローチャート: 判断 131">
          <a:extLst>
            <a:ext uri="{FF2B5EF4-FFF2-40B4-BE49-F238E27FC236}">
              <a16:creationId xmlns:a16="http://schemas.microsoft.com/office/drawing/2014/main" id="{00000000-0008-0000-0400-000084000000}"/>
            </a:ext>
          </a:extLst>
        </xdr:cNvPr>
        <xdr:cNvSpPr/>
      </xdr:nvSpPr>
      <xdr:spPr>
        <a:xfrm>
          <a:off x="14732000" y="2878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75963</xdr:rowOff>
    </xdr:from>
    <xdr:ext cx="762000" cy="259045"/>
    <xdr:sp macro="" textlink="">
      <xdr:nvSpPr>
        <xdr:cNvPr id="133" name="テキスト ボックス 132">
          <a:extLst>
            <a:ext uri="{FF2B5EF4-FFF2-40B4-BE49-F238E27FC236}">
              <a16:creationId xmlns:a16="http://schemas.microsoft.com/office/drawing/2014/main" id="{00000000-0008-0000-0400-000085000000}"/>
            </a:ext>
          </a:extLst>
        </xdr:cNvPr>
        <xdr:cNvSpPr txBox="1"/>
      </xdr:nvSpPr>
      <xdr:spPr>
        <a:xfrm>
          <a:off x="14401800" y="2647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19</xdr:row>
      <xdr:rowOff>156718</xdr:rowOff>
    </xdr:from>
    <xdr:to>
      <xdr:col>69</xdr:col>
      <xdr:colOff>92075</xdr:colOff>
      <xdr:row>20</xdr:row>
      <xdr:rowOff>30988</xdr:rowOff>
    </xdr:to>
    <xdr:cxnSp macro="">
      <xdr:nvCxnSpPr>
        <xdr:cNvPr id="134" name="直線コネクタ 133">
          <a:extLst>
            <a:ext uri="{FF2B5EF4-FFF2-40B4-BE49-F238E27FC236}">
              <a16:creationId xmlns:a16="http://schemas.microsoft.com/office/drawing/2014/main" id="{00000000-0008-0000-0400-000086000000}"/>
            </a:ext>
          </a:extLst>
        </xdr:cNvPr>
        <xdr:cNvCxnSpPr/>
      </xdr:nvCxnSpPr>
      <xdr:spPr>
        <a:xfrm flipV="1">
          <a:off x="13004800" y="341426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35052</xdr:rowOff>
    </xdr:from>
    <xdr:to>
      <xdr:col>69</xdr:col>
      <xdr:colOff>142875</xdr:colOff>
      <xdr:row>16</xdr:row>
      <xdr:rowOff>136652</xdr:rowOff>
    </xdr:to>
    <xdr:sp macro="" textlink="">
      <xdr:nvSpPr>
        <xdr:cNvPr id="135" name="フローチャート: 判断 134">
          <a:extLst>
            <a:ext uri="{FF2B5EF4-FFF2-40B4-BE49-F238E27FC236}">
              <a16:creationId xmlns:a16="http://schemas.microsoft.com/office/drawing/2014/main" id="{00000000-0008-0000-0400-000087000000}"/>
            </a:ext>
          </a:extLst>
        </xdr:cNvPr>
        <xdr:cNvSpPr/>
      </xdr:nvSpPr>
      <xdr:spPr>
        <a:xfrm>
          <a:off x="13843000" y="2778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146829</xdr:rowOff>
    </xdr:from>
    <xdr:ext cx="762000" cy="259045"/>
    <xdr:sp macro="" textlink="">
      <xdr:nvSpPr>
        <xdr:cNvPr id="136" name="テキスト ボックス 135">
          <a:extLst>
            <a:ext uri="{FF2B5EF4-FFF2-40B4-BE49-F238E27FC236}">
              <a16:creationId xmlns:a16="http://schemas.microsoft.com/office/drawing/2014/main" id="{00000000-0008-0000-0400-000088000000}"/>
            </a:ext>
          </a:extLst>
        </xdr:cNvPr>
        <xdr:cNvSpPr txBox="1"/>
      </xdr:nvSpPr>
      <xdr:spPr>
        <a:xfrm>
          <a:off x="13512800" y="2547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99060</xdr:rowOff>
    </xdr:from>
    <xdr:to>
      <xdr:col>65</xdr:col>
      <xdr:colOff>53975</xdr:colOff>
      <xdr:row>17</xdr:row>
      <xdr:rowOff>29210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2954000" y="284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39387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2623800" y="261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21</xdr:row>
      <xdr:rowOff>28194</xdr:rowOff>
    </xdr:from>
    <xdr:to>
      <xdr:col>82</xdr:col>
      <xdr:colOff>158750</xdr:colOff>
      <xdr:row>21</xdr:row>
      <xdr:rowOff>129794</xdr:rowOff>
    </xdr:to>
    <xdr:sp macro="" textlink="">
      <xdr:nvSpPr>
        <xdr:cNvPr id="144" name="楕円 143">
          <a:extLst>
            <a:ext uri="{FF2B5EF4-FFF2-40B4-BE49-F238E27FC236}">
              <a16:creationId xmlns:a16="http://schemas.microsoft.com/office/drawing/2014/main" id="{00000000-0008-0000-0400-000090000000}"/>
            </a:ext>
          </a:extLst>
        </xdr:cNvPr>
        <xdr:cNvSpPr/>
      </xdr:nvSpPr>
      <xdr:spPr>
        <a:xfrm>
          <a:off x="16459200" y="362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108221</xdr:rowOff>
    </xdr:from>
    <xdr:ext cx="762000" cy="259045"/>
    <xdr:sp macro="" textlink="">
      <xdr:nvSpPr>
        <xdr:cNvPr id="145" name="物件費該当値テキスト">
          <a:extLst>
            <a:ext uri="{FF2B5EF4-FFF2-40B4-BE49-F238E27FC236}">
              <a16:creationId xmlns:a16="http://schemas.microsoft.com/office/drawing/2014/main" id="{00000000-0008-0000-0400-000091000000}"/>
            </a:ext>
          </a:extLst>
        </xdr:cNvPr>
        <xdr:cNvSpPr txBox="1"/>
      </xdr:nvSpPr>
      <xdr:spPr>
        <a:xfrm>
          <a:off x="16598900" y="3537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20</xdr:row>
      <xdr:rowOff>108204</xdr:rowOff>
    </xdr:from>
    <xdr:to>
      <xdr:col>78</xdr:col>
      <xdr:colOff>120650</xdr:colOff>
      <xdr:row>21</xdr:row>
      <xdr:rowOff>38354</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5621000" y="3537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21</xdr:row>
      <xdr:rowOff>23131</xdr:rowOff>
    </xdr:from>
    <xdr:ext cx="7366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5290800" y="36235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20</xdr:row>
      <xdr:rowOff>135636</xdr:rowOff>
    </xdr:from>
    <xdr:to>
      <xdr:col>74</xdr:col>
      <xdr:colOff>31750</xdr:colOff>
      <xdr:row>21</xdr:row>
      <xdr:rowOff>65786</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4732000" y="35646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21</xdr:row>
      <xdr:rowOff>50563</xdr:rowOff>
    </xdr:from>
    <xdr:ext cx="7620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4401800" y="3651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105918</xdr:rowOff>
    </xdr:from>
    <xdr:to>
      <xdr:col>69</xdr:col>
      <xdr:colOff>142875</xdr:colOff>
      <xdr:row>20</xdr:row>
      <xdr:rowOff>36068</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3843000" y="3363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20</xdr:row>
      <xdr:rowOff>20845</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512800" y="3449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151638</xdr:rowOff>
    </xdr:from>
    <xdr:to>
      <xdr:col>65</xdr:col>
      <xdr:colOff>53975</xdr:colOff>
      <xdr:row>20</xdr:row>
      <xdr:rowOff>81788</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2954000" y="3409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66565</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2623800" y="349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令和６年度は、前年度より</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上昇したが、東京都平均および全国平均を依然として上回っている。しかし、障害福祉サービス費をはじめとする障害者福祉費や生活保護費等の扶助費の歳出額は年々伸びてきており、今後もこの傾向が続く見込みである。</a:t>
          </a:r>
        </a:p>
      </xdr:txBody>
    </xdr:sp>
    <xdr:clientData/>
  </xdr:twoCellAnchor>
  <xdr:oneCellAnchor>
    <xdr:from>
      <xdr:col>3</xdr:col>
      <xdr:colOff>123825</xdr:colOff>
      <xdr:row>49</xdr:row>
      <xdr:rowOff>107950</xdr:rowOff>
    </xdr:from>
    <xdr:ext cx="298543" cy="225703"/>
    <xdr:sp macro="" textlink="">
      <xdr:nvSpPr>
        <xdr:cNvPr id="165" name="テキスト ボックス 164">
          <a:extLst>
            <a:ext uri="{FF2B5EF4-FFF2-40B4-BE49-F238E27FC236}">
              <a16:creationId xmlns:a16="http://schemas.microsoft.com/office/drawing/2014/main" id="{00000000-0008-0000-0400-0000A5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a:extLst>
            <a:ext uri="{FF2B5EF4-FFF2-40B4-BE49-F238E27FC236}">
              <a16:creationId xmlns:a16="http://schemas.microsoft.com/office/drawing/2014/main" id="{00000000-0008-0000-0400-0000A6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58420</xdr:rowOff>
    </xdr:from>
    <xdr:to>
      <xdr:col>24</xdr:col>
      <xdr:colOff>25400</xdr:colOff>
      <xdr:row>61</xdr:row>
      <xdr:rowOff>146050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316720"/>
          <a:ext cx="0" cy="12877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118127</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576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146050</xdr:rowOff>
    </xdr:from>
    <xdr:to>
      <xdr:col>24</xdr:col>
      <xdr:colOff>114300</xdr:colOff>
      <xdr:row>61</xdr:row>
      <xdr:rowOff>146050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604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144797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906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58420</xdr:rowOff>
    </xdr:from>
    <xdr:to>
      <xdr:col>24</xdr:col>
      <xdr:colOff>114300</xdr:colOff>
      <xdr:row>54</xdr:row>
      <xdr:rowOff>58420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316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88900</xdr:rowOff>
    </xdr:from>
    <xdr:to>
      <xdr:col>24</xdr:col>
      <xdr:colOff>25400</xdr:colOff>
      <xdr:row>56</xdr:row>
      <xdr:rowOff>111760</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69010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6367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7790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34290</xdr:rowOff>
    </xdr:from>
    <xdr:to>
      <xdr:col>24</xdr:col>
      <xdr:colOff>76200</xdr:colOff>
      <xdr:row>57</xdr:row>
      <xdr:rowOff>135890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50800</xdr:rowOff>
    </xdr:from>
    <xdr:to>
      <xdr:col>19</xdr:col>
      <xdr:colOff>187325</xdr:colOff>
      <xdr:row>56</xdr:row>
      <xdr:rowOff>88900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652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19050</xdr:rowOff>
    </xdr:from>
    <xdr:to>
      <xdr:col>20</xdr:col>
      <xdr:colOff>38100</xdr:colOff>
      <xdr:row>57</xdr:row>
      <xdr:rowOff>120650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105427</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878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50800</xdr:rowOff>
    </xdr:from>
    <xdr:to>
      <xdr:col>15</xdr:col>
      <xdr:colOff>98425</xdr:colOff>
      <xdr:row>56</xdr:row>
      <xdr:rowOff>73660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flipV="1">
          <a:off x="2209800" y="96520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129540</xdr:rowOff>
    </xdr:from>
    <xdr:to>
      <xdr:col>15</xdr:col>
      <xdr:colOff>149225</xdr:colOff>
      <xdr:row>57</xdr:row>
      <xdr:rowOff>59690</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730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44467</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817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66040</xdr:rowOff>
    </xdr:from>
    <xdr:to>
      <xdr:col>11</xdr:col>
      <xdr:colOff>9525</xdr:colOff>
      <xdr:row>56</xdr:row>
      <xdr:rowOff>73660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66724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91440</xdr:rowOff>
    </xdr:from>
    <xdr:to>
      <xdr:col>11</xdr:col>
      <xdr:colOff>60325</xdr:colOff>
      <xdr:row>57</xdr:row>
      <xdr:rowOff>21590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6367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91440</xdr:rowOff>
    </xdr:from>
    <xdr:to>
      <xdr:col>6</xdr:col>
      <xdr:colOff>171450</xdr:colOff>
      <xdr:row>57</xdr:row>
      <xdr:rowOff>21590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69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6367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779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60960</xdr:rowOff>
    </xdr:from>
    <xdr:to>
      <xdr:col>24</xdr:col>
      <xdr:colOff>76200</xdr:colOff>
      <xdr:row>56</xdr:row>
      <xdr:rowOff>162560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662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77487</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38100</xdr:rowOff>
    </xdr:from>
    <xdr:to>
      <xdr:col>20</xdr:col>
      <xdr:colOff>38100</xdr:colOff>
      <xdr:row>56</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149877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40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0</xdr:rowOff>
    </xdr:from>
    <xdr:to>
      <xdr:col>15</xdr:col>
      <xdr:colOff>149225</xdr:colOff>
      <xdr:row>56</xdr:row>
      <xdr:rowOff>101600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111777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22860</xdr:rowOff>
    </xdr:from>
    <xdr:to>
      <xdr:col>11</xdr:col>
      <xdr:colOff>60325</xdr:colOff>
      <xdr:row>56</xdr:row>
      <xdr:rowOff>124460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134637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392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15240</xdr:rowOff>
    </xdr:from>
    <xdr:to>
      <xdr:col>6</xdr:col>
      <xdr:colOff>171450</xdr:colOff>
      <xdr:row>56</xdr:row>
      <xdr:rowOff>116840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616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127017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38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a:t>
          </a:r>
          <a:r>
            <a:rPr kumimoji="1" lang="ja-JP" altLang="en-US" sz="1300">
              <a:latin typeface="ＭＳ Ｐゴシック" panose="020B0600070205080204" pitchFamily="50" charset="-128"/>
              <a:ea typeface="ＭＳ Ｐゴシック" panose="020B0600070205080204" pitchFamily="50" charset="-128"/>
            </a:rPr>
            <a:t>その他に係る経常収支比率は、前年度と横ばいであり、東京都平均は下回り、全国平均は上回っている。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年度は下水道特別会計への繰出金が下水道事業会計への移行に伴い補助費になったことなどで数値が改善したが、平成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年度以降は各特別会計への繰出金が高齢化等により増加したことで、経常経費充当一般財源が増加し、令和３年度及び令和６年度を除き数値が悪化している。</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4535</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8938985"/>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148062</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35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4535</xdr:rowOff>
    </xdr:from>
    <xdr:to>
      <xdr:col>82</xdr:col>
      <xdr:colOff>196850</xdr:colOff>
      <xdr:row>61</xdr:row>
      <xdr:rowOff>4535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462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121557</xdr:rowOff>
    </xdr:from>
    <xdr:to>
      <xdr:col>82</xdr:col>
      <xdr:colOff>107950</xdr:colOff>
      <xdr:row>56</xdr:row>
      <xdr:rowOff>121557</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5671800" y="9722757"/>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56243</xdr:rowOff>
    </xdr:from>
    <xdr:to>
      <xdr:col>78</xdr:col>
      <xdr:colOff>69850</xdr:colOff>
      <xdr:row>56</xdr:row>
      <xdr:rowOff>121557</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96574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29935</xdr:rowOff>
    </xdr:from>
    <xdr:to>
      <xdr:col>78</xdr:col>
      <xdr:colOff>120650</xdr:colOff>
      <xdr:row>57</xdr:row>
      <xdr:rowOff>131535</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9802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116312</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8889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23585</xdr:rowOff>
    </xdr:from>
    <xdr:to>
      <xdr:col>73</xdr:col>
      <xdr:colOff>180975</xdr:colOff>
      <xdr:row>56</xdr:row>
      <xdr:rowOff>56243</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6247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157843</xdr:rowOff>
    </xdr:from>
    <xdr:to>
      <xdr:col>74</xdr:col>
      <xdr:colOff>31750</xdr:colOff>
      <xdr:row>57</xdr:row>
      <xdr:rowOff>87993</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72770</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845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23585</xdr:rowOff>
    </xdr:from>
    <xdr:to>
      <xdr:col>69</xdr:col>
      <xdr:colOff>92075</xdr:colOff>
      <xdr:row>56</xdr:row>
      <xdr:rowOff>45357</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624785"/>
          <a:ext cx="889000" cy="21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81643</xdr:rowOff>
    </xdr:from>
    <xdr:to>
      <xdr:col>69</xdr:col>
      <xdr:colOff>142875</xdr:colOff>
      <xdr:row>57</xdr:row>
      <xdr:rowOff>11793</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682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168020</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769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19050</xdr:rowOff>
    </xdr:from>
    <xdr:to>
      <xdr:col>65</xdr:col>
      <xdr:colOff>53975</xdr:colOff>
      <xdr:row>57</xdr:row>
      <xdr:rowOff>120650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105427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87284</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517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70757</xdr:rowOff>
    </xdr:from>
    <xdr:to>
      <xdr:col>78</xdr:col>
      <xdr:colOff>120650</xdr:colOff>
      <xdr:row>57</xdr:row>
      <xdr:rowOff>907</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671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11084</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440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5443</xdr:rowOff>
    </xdr:from>
    <xdr:to>
      <xdr:col>74</xdr:col>
      <xdr:colOff>31750</xdr:colOff>
      <xdr:row>56</xdr:row>
      <xdr:rowOff>107043</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606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117220</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375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144235</xdr:rowOff>
    </xdr:from>
    <xdr:to>
      <xdr:col>69</xdr:col>
      <xdr:colOff>142875</xdr:colOff>
      <xdr:row>56</xdr:row>
      <xdr:rowOff>74385</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573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84562</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342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166007</xdr:rowOff>
    </xdr:from>
    <xdr:to>
      <xdr:col>65</xdr:col>
      <xdr:colOff>53975</xdr:colOff>
      <xdr:row>56</xdr:row>
      <xdr:rowOff>96157</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106334</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悪化している。補助費等の多くは消防やごみなどの負担金や、下水道事業会計への繰出金といった、安全で衛生的な市民生活に不可欠な支出が占めており、それ以外の補助金も、公益性が高く、短期間で大幅に削減するのは難しいが見直しに努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32</xdr:row>
      <xdr:rowOff>131572</xdr:rowOff>
    </xdr:from>
    <xdr:to>
      <xdr:col>82</xdr:col>
      <xdr:colOff>107950</xdr:colOff>
      <xdr:row>41</xdr:row>
      <xdr:rowOff>170434</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17972"/>
          <a:ext cx="0" cy="15819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142511</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171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170434</xdr:rowOff>
    </xdr:from>
    <xdr:to>
      <xdr:col>82</xdr:col>
      <xdr:colOff>196850</xdr:colOff>
      <xdr:row>41</xdr:row>
      <xdr:rowOff>170434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99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46499</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361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32</xdr:row>
      <xdr:rowOff>131572</xdr:rowOff>
    </xdr:from>
    <xdr:to>
      <xdr:col>82</xdr:col>
      <xdr:colOff>196850</xdr:colOff>
      <xdr:row>32</xdr:row>
      <xdr:rowOff>131572</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17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149860</xdr:rowOff>
    </xdr:from>
    <xdr:to>
      <xdr:col>82</xdr:col>
      <xdr:colOff>107950</xdr:colOff>
      <xdr:row>37</xdr:row>
      <xdr:rowOff>51562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6322060"/>
          <a:ext cx="8382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33291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60340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104140</xdr:rowOff>
    </xdr:from>
    <xdr:to>
      <xdr:col>78</xdr:col>
      <xdr:colOff>69850</xdr:colOff>
      <xdr:row>36</xdr:row>
      <xdr:rowOff>149860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4782800" y="6276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16764</xdr:rowOff>
    </xdr:from>
    <xdr:to>
      <xdr:col>78</xdr:col>
      <xdr:colOff>120650</xdr:colOff>
      <xdr:row>36</xdr:row>
      <xdr:rowOff>118364</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128541</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104140</xdr:rowOff>
    </xdr:from>
    <xdr:to>
      <xdr:col>73</xdr:col>
      <xdr:colOff>180975</xdr:colOff>
      <xdr:row>36</xdr:row>
      <xdr:rowOff>149860</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3893800" y="6276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169926</xdr:rowOff>
    </xdr:from>
    <xdr:to>
      <xdr:col>74</xdr:col>
      <xdr:colOff>31750</xdr:colOff>
      <xdr:row>36</xdr:row>
      <xdr:rowOff>100076</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170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110253</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5939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149860</xdr:rowOff>
    </xdr:from>
    <xdr:to>
      <xdr:col>69</xdr:col>
      <xdr:colOff>92075</xdr:colOff>
      <xdr:row>36</xdr:row>
      <xdr:rowOff>159004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004800" y="6322060"/>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160782</xdr:rowOff>
    </xdr:from>
    <xdr:to>
      <xdr:col>69</xdr:col>
      <xdr:colOff>142875</xdr:colOff>
      <xdr:row>36</xdr:row>
      <xdr:rowOff>90932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6161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25908</xdr:rowOff>
    </xdr:from>
    <xdr:to>
      <xdr:col>65</xdr:col>
      <xdr:colOff>53975</xdr:colOff>
      <xdr:row>36</xdr:row>
      <xdr:rowOff>127508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137685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596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762</xdr:rowOff>
    </xdr:from>
    <xdr:to>
      <xdr:col>82</xdr:col>
      <xdr:colOff>158750</xdr:colOff>
      <xdr:row>37</xdr:row>
      <xdr:rowOff>102362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36</xdr:row>
      <xdr:rowOff>144289</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36</xdr:row>
      <xdr:rowOff>99060</xdr:rowOff>
    </xdr:from>
    <xdr:to>
      <xdr:col>78</xdr:col>
      <xdr:colOff>120650</xdr:colOff>
      <xdr:row>37</xdr:row>
      <xdr:rowOff>29210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13987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6357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53340</xdr:rowOff>
    </xdr:from>
    <xdr:to>
      <xdr:col>74</xdr:col>
      <xdr:colOff>31750</xdr:colOff>
      <xdr:row>36</xdr:row>
      <xdr:rowOff>154940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139717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6311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99060</xdr:rowOff>
    </xdr:from>
    <xdr:to>
      <xdr:col>69</xdr:col>
      <xdr:colOff>142875</xdr:colOff>
      <xdr:row>37</xdr:row>
      <xdr:rowOff>29210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13987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108204</xdr:rowOff>
    </xdr:from>
    <xdr:to>
      <xdr:col>65</xdr:col>
      <xdr:colOff>53975</xdr:colOff>
      <xdr:row>37</xdr:row>
      <xdr:rowOff>38354</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6280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23131</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多摩ニュータウン整備期に借り入れた大規模な債務の償還が進んでいることに加え、新規の地方債の発行抑制などにより、依然として低い水準にあり、前年度に比べて</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％減少した。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今後数年は同水準で推移するものの、大型公共施設の更新に係る起債の償還が始まると、公債費の割合は上昇する見込みである。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1" name="公債費グラフ枠">
          <a:extLst>
            <a:ext uri="{FF2B5EF4-FFF2-40B4-BE49-F238E27FC236}">
              <a16:creationId xmlns:a16="http://schemas.microsoft.com/office/drawing/2014/main" id="{00000000-0008-0000-0400-000069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33274</xdr:rowOff>
    </xdr:from>
    <xdr:to>
      <xdr:col>24</xdr:col>
      <xdr:colOff>25400</xdr:colOff>
      <xdr:row>81</xdr:row>
      <xdr:rowOff>115570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4826000" y="12549124"/>
          <a:ext cx="0" cy="14538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87647</xdr:rowOff>
    </xdr:from>
    <xdr:ext cx="762000" cy="259045"/>
    <xdr:sp macro="" textlink="">
      <xdr:nvSpPr>
        <xdr:cNvPr id="363" name="公債費最小値テキスト">
          <a:extLst>
            <a:ext uri="{FF2B5EF4-FFF2-40B4-BE49-F238E27FC236}">
              <a16:creationId xmlns:a16="http://schemas.microsoft.com/office/drawing/2014/main" id="{00000000-0008-0000-0400-00006B010000}"/>
            </a:ext>
          </a:extLst>
        </xdr:cNvPr>
        <xdr:cNvSpPr txBox="1"/>
      </xdr:nvSpPr>
      <xdr:spPr>
        <a:xfrm>
          <a:off x="4914900" y="13975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115570</xdr:rowOff>
    </xdr:from>
    <xdr:to>
      <xdr:col>24</xdr:col>
      <xdr:colOff>114300</xdr:colOff>
      <xdr:row>81</xdr:row>
      <xdr:rowOff>115570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a:off x="4737100" y="1400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119651</xdr:rowOff>
    </xdr:from>
    <xdr:ext cx="762000" cy="259045"/>
    <xdr:sp macro="" textlink="">
      <xdr:nvSpPr>
        <xdr:cNvPr id="365" name="公債費最大値テキスト">
          <a:extLst>
            <a:ext uri="{FF2B5EF4-FFF2-40B4-BE49-F238E27FC236}">
              <a16:creationId xmlns:a16="http://schemas.microsoft.com/office/drawing/2014/main" id="{00000000-0008-0000-0400-00006D010000}"/>
            </a:ext>
          </a:extLst>
        </xdr:cNvPr>
        <xdr:cNvSpPr txBox="1"/>
      </xdr:nvSpPr>
      <xdr:spPr>
        <a:xfrm>
          <a:off x="4914900" y="1229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33274</xdr:rowOff>
    </xdr:from>
    <xdr:to>
      <xdr:col>24</xdr:col>
      <xdr:colOff>114300</xdr:colOff>
      <xdr:row>73</xdr:row>
      <xdr:rowOff>33274</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2549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97282</xdr:rowOff>
    </xdr:from>
    <xdr:to>
      <xdr:col>24</xdr:col>
      <xdr:colOff>25400</xdr:colOff>
      <xdr:row>73</xdr:row>
      <xdr:rowOff>161290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987800" y="12613132"/>
          <a:ext cx="8382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27703</xdr:rowOff>
    </xdr:from>
    <xdr:ext cx="762000" cy="259045"/>
    <xdr:sp macro="" textlink="">
      <xdr:nvSpPr>
        <xdr:cNvPr id="368" name="公債費平均値テキスト">
          <a:extLst>
            <a:ext uri="{FF2B5EF4-FFF2-40B4-BE49-F238E27FC236}">
              <a16:creationId xmlns:a16="http://schemas.microsoft.com/office/drawing/2014/main" id="{00000000-0008-0000-0400-000070010000}"/>
            </a:ext>
          </a:extLst>
        </xdr:cNvPr>
        <xdr:cNvSpPr txBox="1"/>
      </xdr:nvSpPr>
      <xdr:spPr>
        <a:xfrm>
          <a:off x="4914900" y="13229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55626</xdr:rowOff>
    </xdr:from>
    <xdr:to>
      <xdr:col>24</xdr:col>
      <xdr:colOff>76200</xdr:colOff>
      <xdr:row>77</xdr:row>
      <xdr:rowOff>157226</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47752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161290</xdr:rowOff>
    </xdr:from>
    <xdr:to>
      <xdr:col>19</xdr:col>
      <xdr:colOff>187325</xdr:colOff>
      <xdr:row>74</xdr:row>
      <xdr:rowOff>17272</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3098800" y="12677140"/>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137922</xdr:rowOff>
    </xdr:from>
    <xdr:to>
      <xdr:col>20</xdr:col>
      <xdr:colOff>38100</xdr:colOff>
      <xdr:row>78</xdr:row>
      <xdr:rowOff>68072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937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52849</xdr:rowOff>
    </xdr:from>
    <xdr:ext cx="7366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3606800" y="13425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115570</xdr:rowOff>
    </xdr:from>
    <xdr:to>
      <xdr:col>15</xdr:col>
      <xdr:colOff>98425</xdr:colOff>
      <xdr:row>74</xdr:row>
      <xdr:rowOff>17272</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2209800" y="12631420"/>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165354</xdr:rowOff>
    </xdr:from>
    <xdr:to>
      <xdr:col>15</xdr:col>
      <xdr:colOff>149225</xdr:colOff>
      <xdr:row>78</xdr:row>
      <xdr:rowOff>95504</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3048000" y="13367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80281</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2717800" y="134533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115570</xdr:rowOff>
    </xdr:from>
    <xdr:to>
      <xdr:col>11</xdr:col>
      <xdr:colOff>9525</xdr:colOff>
      <xdr:row>73</xdr:row>
      <xdr:rowOff>152146</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flipV="1">
          <a:off x="1320800" y="126314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137922</xdr:rowOff>
    </xdr:from>
    <xdr:to>
      <xdr:col>11</xdr:col>
      <xdr:colOff>60325</xdr:colOff>
      <xdr:row>78</xdr:row>
      <xdr:rowOff>68072</xdr:rowOff>
    </xdr:to>
    <xdr:sp macro="" textlink="">
      <xdr:nvSpPr>
        <xdr:cNvPr id="377" name="フローチャート: 判断 376">
          <a:extLst>
            <a:ext uri="{FF2B5EF4-FFF2-40B4-BE49-F238E27FC236}">
              <a16:creationId xmlns:a16="http://schemas.microsoft.com/office/drawing/2014/main" id="{00000000-0008-0000-0400-000079010000}"/>
            </a:ext>
          </a:extLst>
        </xdr:cNvPr>
        <xdr:cNvSpPr/>
      </xdr:nvSpPr>
      <xdr:spPr>
        <a:xfrm>
          <a:off x="2159000" y="1333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52849</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1828800" y="13425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78</xdr:row>
      <xdr:rowOff>12192</xdr:rowOff>
    </xdr:from>
    <xdr:to>
      <xdr:col>6</xdr:col>
      <xdr:colOff>171450</xdr:colOff>
      <xdr:row>78</xdr:row>
      <xdr:rowOff>113792</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270000" y="13385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98569</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939800" y="13471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46482</xdr:rowOff>
    </xdr:from>
    <xdr:to>
      <xdr:col>24</xdr:col>
      <xdr:colOff>76200</xdr:colOff>
      <xdr:row>73</xdr:row>
      <xdr:rowOff>148082</xdr:rowOff>
    </xdr:to>
    <xdr:sp macro="" textlink="">
      <xdr:nvSpPr>
        <xdr:cNvPr id="386" name="楕円 385">
          <a:extLst>
            <a:ext uri="{FF2B5EF4-FFF2-40B4-BE49-F238E27FC236}">
              <a16:creationId xmlns:a16="http://schemas.microsoft.com/office/drawing/2014/main" id="{00000000-0008-0000-0400-000082010000}"/>
            </a:ext>
          </a:extLst>
        </xdr:cNvPr>
        <xdr:cNvSpPr/>
      </xdr:nvSpPr>
      <xdr:spPr>
        <a:xfrm>
          <a:off x="4775200" y="1256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126509</xdr:rowOff>
    </xdr:from>
    <xdr:ext cx="762000" cy="259045"/>
    <xdr:sp macro="" textlink="">
      <xdr:nvSpPr>
        <xdr:cNvPr id="387" name="公債費該当値テキスト">
          <a:extLst>
            <a:ext uri="{FF2B5EF4-FFF2-40B4-BE49-F238E27FC236}">
              <a16:creationId xmlns:a16="http://schemas.microsoft.com/office/drawing/2014/main" id="{00000000-0008-0000-0400-000083010000}"/>
            </a:ext>
          </a:extLst>
        </xdr:cNvPr>
        <xdr:cNvSpPr txBox="1"/>
      </xdr:nvSpPr>
      <xdr:spPr>
        <a:xfrm>
          <a:off x="4914900" y="1247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110490</xdr:rowOff>
    </xdr:from>
    <xdr:to>
      <xdr:col>20</xdr:col>
      <xdr:colOff>38100</xdr:colOff>
      <xdr:row>74</xdr:row>
      <xdr:rowOff>40640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3937000" y="12626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50817</xdr:rowOff>
    </xdr:from>
    <xdr:ext cx="7366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3606800" y="12395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137922</xdr:rowOff>
    </xdr:from>
    <xdr:to>
      <xdr:col>15</xdr:col>
      <xdr:colOff>149225</xdr:colOff>
      <xdr:row>74</xdr:row>
      <xdr:rowOff>68072</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048000" y="12653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78249</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2717800" y="12422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64770</xdr:rowOff>
    </xdr:from>
    <xdr:to>
      <xdr:col>11</xdr:col>
      <xdr:colOff>60325</xdr:colOff>
      <xdr:row>73</xdr:row>
      <xdr:rowOff>166370</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159000" y="12580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5097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828800" y="1234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101346</xdr:rowOff>
    </xdr:from>
    <xdr:to>
      <xdr:col>6</xdr:col>
      <xdr:colOff>171450</xdr:colOff>
      <xdr:row>74</xdr:row>
      <xdr:rowOff>31496</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270000" y="12617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72</xdr:row>
      <xdr:rowOff>41673</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939800" y="12386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ポイント上昇し、類似団体内平均値と東京都平均を上回った。主な要因は人件費と物件費の増である。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多摩市のように都市基盤の整備が進むと、新たな施設建設などが減る反面、維持費用が増大するため、物件費の経常収支比率が高い傾向となる。引き続き、経常経費の削減や、公共施設の総量の適正化を進め、経常収支比率の改善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8" name="直線コネクタ 407">
          <a:extLst>
            <a:ext uri="{FF2B5EF4-FFF2-40B4-BE49-F238E27FC236}">
              <a16:creationId xmlns:a16="http://schemas.microsoft.com/office/drawing/2014/main" id="{00000000-0008-0000-0400-000098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a:extLst>
            <a:ext uri="{FF2B5EF4-FFF2-40B4-BE49-F238E27FC236}">
              <a16:creationId xmlns:a16="http://schemas.microsoft.com/office/drawing/2014/main" id="{00000000-0008-0000-0400-0000A6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39370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6510000" y="12608560"/>
          <a:ext cx="0" cy="1318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11447</xdr:rowOff>
    </xdr:from>
    <xdr:ext cx="762000" cy="259045"/>
    <xdr:sp macro="" textlink="">
      <xdr:nvSpPr>
        <xdr:cNvPr id="424" name="公債費以外最小値テキスト">
          <a:extLst>
            <a:ext uri="{FF2B5EF4-FFF2-40B4-BE49-F238E27FC236}">
              <a16:creationId xmlns:a16="http://schemas.microsoft.com/office/drawing/2014/main" id="{00000000-0008-0000-0400-0000A8010000}"/>
            </a:ext>
          </a:extLst>
        </xdr:cNvPr>
        <xdr:cNvSpPr txBox="1"/>
      </xdr:nvSpPr>
      <xdr:spPr>
        <a:xfrm>
          <a:off x="16598900" y="13898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39370</xdr:rowOff>
    </xdr:from>
    <xdr:to>
      <xdr:col>82</xdr:col>
      <xdr:colOff>196850</xdr:colOff>
      <xdr:row>81</xdr:row>
      <xdr:rowOff>39370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3926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6" name="公債費以外最大値テキスト">
          <a:extLst>
            <a:ext uri="{FF2B5EF4-FFF2-40B4-BE49-F238E27FC236}">
              <a16:creationId xmlns:a16="http://schemas.microsoft.com/office/drawing/2014/main" id="{00000000-0008-0000-0400-0000AA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35561</xdr:rowOff>
    </xdr:from>
    <xdr:to>
      <xdr:col>82</xdr:col>
      <xdr:colOff>107950</xdr:colOff>
      <xdr:row>79</xdr:row>
      <xdr:rowOff>115570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5671800" y="13408661"/>
          <a:ext cx="838200" cy="251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165116</xdr:rowOff>
    </xdr:from>
    <xdr:ext cx="762000" cy="259045"/>
    <xdr:sp macro="" textlink="">
      <xdr:nvSpPr>
        <xdr:cNvPr id="429" name="公債費以外平均値テキスト">
          <a:extLst>
            <a:ext uri="{FF2B5EF4-FFF2-40B4-BE49-F238E27FC236}">
              <a16:creationId xmlns:a16="http://schemas.microsoft.com/office/drawing/2014/main" id="{00000000-0008-0000-0400-0000AD010000}"/>
            </a:ext>
          </a:extLst>
        </xdr:cNvPr>
        <xdr:cNvSpPr txBox="1"/>
      </xdr:nvSpPr>
      <xdr:spPr>
        <a:xfrm>
          <a:off x="16598900" y="131953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148589</xdr:rowOff>
    </xdr:from>
    <xdr:to>
      <xdr:col>82</xdr:col>
      <xdr:colOff>158750</xdr:colOff>
      <xdr:row>78</xdr:row>
      <xdr:rowOff>78739</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6459200" y="1335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138430</xdr:rowOff>
    </xdr:from>
    <xdr:to>
      <xdr:col>78</xdr:col>
      <xdr:colOff>69850</xdr:colOff>
      <xdr:row>78</xdr:row>
      <xdr:rowOff>35561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4782800" y="13340080"/>
          <a:ext cx="8890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34289</xdr:rowOff>
    </xdr:from>
    <xdr:to>
      <xdr:col>78</xdr:col>
      <xdr:colOff>120650</xdr:colOff>
      <xdr:row>77</xdr:row>
      <xdr:rowOff>135889</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5621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146066</xdr:rowOff>
    </xdr:from>
    <xdr:ext cx="7366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5290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69850</xdr:rowOff>
    </xdr:from>
    <xdr:to>
      <xdr:col>73</xdr:col>
      <xdr:colOff>180975</xdr:colOff>
      <xdr:row>77</xdr:row>
      <xdr:rowOff>138430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893800" y="132715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83820</xdr:rowOff>
    </xdr:from>
    <xdr:to>
      <xdr:col>74</xdr:col>
      <xdr:colOff>31750</xdr:colOff>
      <xdr:row>77</xdr:row>
      <xdr:rowOff>13970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4732000" y="131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24147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4401800" y="1288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69850</xdr:rowOff>
    </xdr:from>
    <xdr:to>
      <xdr:col>69</xdr:col>
      <xdr:colOff>92075</xdr:colOff>
      <xdr:row>78</xdr:row>
      <xdr:rowOff>5080</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flipV="1">
          <a:off x="13004800" y="1327150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41910</xdr:rowOff>
    </xdr:from>
    <xdr:to>
      <xdr:col>69</xdr:col>
      <xdr:colOff>142875</xdr:colOff>
      <xdr:row>75</xdr:row>
      <xdr:rowOff>143510</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3843000" y="1290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153687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3512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160020</xdr:rowOff>
    </xdr:from>
    <xdr:to>
      <xdr:col>65</xdr:col>
      <xdr:colOff>53975</xdr:colOff>
      <xdr:row>77</xdr:row>
      <xdr:rowOff>90170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2954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100347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623800" y="1295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64770</xdr:rowOff>
    </xdr:from>
    <xdr:to>
      <xdr:col>82</xdr:col>
      <xdr:colOff>158750</xdr:colOff>
      <xdr:row>79</xdr:row>
      <xdr:rowOff>166370</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6459200" y="13609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36847</xdr:rowOff>
    </xdr:from>
    <xdr:ext cx="762000" cy="259045"/>
    <xdr:sp macro="" textlink="">
      <xdr:nvSpPr>
        <xdr:cNvPr id="448" name="公債費以外該当値テキスト">
          <a:extLst>
            <a:ext uri="{FF2B5EF4-FFF2-40B4-BE49-F238E27FC236}">
              <a16:creationId xmlns:a16="http://schemas.microsoft.com/office/drawing/2014/main" id="{00000000-0008-0000-0400-0000C0010000}"/>
            </a:ext>
          </a:extLst>
        </xdr:cNvPr>
        <xdr:cNvSpPr txBox="1"/>
      </xdr:nvSpPr>
      <xdr:spPr>
        <a:xfrm>
          <a:off x="16598900" y="1358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156211</xdr:rowOff>
    </xdr:from>
    <xdr:to>
      <xdr:col>78</xdr:col>
      <xdr:colOff>120650</xdr:colOff>
      <xdr:row>78</xdr:row>
      <xdr:rowOff>86361</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5621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71138</xdr:rowOff>
    </xdr:from>
    <xdr:ext cx="7366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5290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87630</xdr:rowOff>
    </xdr:from>
    <xdr:to>
      <xdr:col>74</xdr:col>
      <xdr:colOff>31750</xdr:colOff>
      <xdr:row>78</xdr:row>
      <xdr:rowOff>17780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4732000" y="1328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2557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4401800" y="13375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19050</xdr:rowOff>
    </xdr:from>
    <xdr:to>
      <xdr:col>69</xdr:col>
      <xdr:colOff>142875</xdr:colOff>
      <xdr:row>77</xdr:row>
      <xdr:rowOff>120650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3843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105427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3512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125730</xdr:rowOff>
    </xdr:from>
    <xdr:to>
      <xdr:col>65</xdr:col>
      <xdr:colOff>53975</xdr:colOff>
      <xdr:row>78</xdr:row>
      <xdr:rowOff>55880</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2954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40657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2623800" y="13413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164948</xdr:rowOff>
    </xdr:from>
    <xdr:to>
      <xdr:col>29</xdr:col>
      <xdr:colOff>127000</xdr:colOff>
      <xdr:row>19</xdr:row>
      <xdr:rowOff>7157</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69973"/>
          <a:ext cx="0" cy="104235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150684</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4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52,791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7157</xdr:rowOff>
    </xdr:from>
    <xdr:to>
      <xdr:col>30</xdr:col>
      <xdr:colOff>25400</xdr:colOff>
      <xdr:row>19</xdr:row>
      <xdr:rowOff>7157</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233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79875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2013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164948</xdr:rowOff>
    </xdr:from>
    <xdr:to>
      <xdr:col>30</xdr:col>
      <xdr:colOff>25400</xdr:colOff>
      <xdr:row>12</xdr:row>
      <xdr:rowOff>164948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6997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7290</xdr:rowOff>
    </xdr:from>
    <xdr:to>
      <xdr:col>29</xdr:col>
      <xdr:colOff>127000</xdr:colOff>
      <xdr:row>18</xdr:row>
      <xdr:rowOff>93339</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141015"/>
          <a:ext cx="647700" cy="860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83374</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027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66847</xdr:rowOff>
    </xdr:from>
    <xdr:to>
      <xdr:col>29</xdr:col>
      <xdr:colOff>177800</xdr:colOff>
      <xdr:row>16</xdr:row>
      <xdr:rowOff>168447</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8576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93339</xdr:rowOff>
    </xdr:from>
    <xdr:to>
      <xdr:col>26</xdr:col>
      <xdr:colOff>50800</xdr:colOff>
      <xdr:row>18</xdr:row>
      <xdr:rowOff>107569</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27064"/>
          <a:ext cx="698500" cy="1423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166745</xdr:rowOff>
    </xdr:from>
    <xdr:to>
      <xdr:col>26</xdr:col>
      <xdr:colOff>101600</xdr:colOff>
      <xdr:row>17</xdr:row>
      <xdr:rowOff>96895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575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107072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26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94710</xdr:rowOff>
    </xdr:from>
    <xdr:to>
      <xdr:col>22</xdr:col>
      <xdr:colOff>114300</xdr:colOff>
      <xdr:row>18</xdr:row>
      <xdr:rowOff>107569</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3228435"/>
          <a:ext cx="698500" cy="1285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30404</xdr:rowOff>
    </xdr:from>
    <xdr:to>
      <xdr:col>22</xdr:col>
      <xdr:colOff>165100</xdr:colOff>
      <xdr:row>17</xdr:row>
      <xdr:rowOff>132004</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926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142181</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15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88462</xdr:rowOff>
    </xdr:from>
    <xdr:to>
      <xdr:col>18</xdr:col>
      <xdr:colOff>177800</xdr:colOff>
      <xdr:row>18</xdr:row>
      <xdr:rowOff>94710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2908300" y="3222187"/>
          <a:ext cx="698500" cy="62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39262</xdr:rowOff>
    </xdr:from>
    <xdr:to>
      <xdr:col>19</xdr:col>
      <xdr:colOff>38100</xdr:colOff>
      <xdr:row>17</xdr:row>
      <xdr:rowOff>140862</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15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151039</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0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59017</xdr:rowOff>
    </xdr:from>
    <xdr:to>
      <xdr:col>15</xdr:col>
      <xdr:colOff>101600</xdr:colOff>
      <xdr:row>17</xdr:row>
      <xdr:rowOff>160617</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2129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170794</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7901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127940</xdr:rowOff>
    </xdr:from>
    <xdr:to>
      <xdr:col>29</xdr:col>
      <xdr:colOff>177800</xdr:colOff>
      <xdr:row>18</xdr:row>
      <xdr:rowOff>58090</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090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100017</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062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42539</xdr:rowOff>
    </xdr:from>
    <xdr:to>
      <xdr:col>26</xdr:col>
      <xdr:colOff>101600</xdr:colOff>
      <xdr:row>18</xdr:row>
      <xdr:rowOff>144138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176264"/>
          <a:ext cx="101600" cy="101599"/>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128915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2626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56769</xdr:rowOff>
    </xdr:from>
    <xdr:to>
      <xdr:col>22</xdr:col>
      <xdr:colOff>165100</xdr:colOff>
      <xdr:row>18</xdr:row>
      <xdr:rowOff>158369</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19049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143146</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276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43910</xdr:rowOff>
    </xdr:from>
    <xdr:to>
      <xdr:col>19</xdr:col>
      <xdr:colOff>38100</xdr:colOff>
      <xdr:row>18</xdr:row>
      <xdr:rowOff>145510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1776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130287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264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37662</xdr:rowOff>
    </xdr:from>
    <xdr:to>
      <xdr:col>15</xdr:col>
      <xdr:colOff>101600</xdr:colOff>
      <xdr:row>18</xdr:row>
      <xdr:rowOff>139262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171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124039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2577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90272</xdr:rowOff>
    </xdr:from>
    <xdr:to>
      <xdr:col>29</xdr:col>
      <xdr:colOff>127000</xdr:colOff>
      <xdr:row>37</xdr:row>
      <xdr:rowOff>177559</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14822"/>
          <a:ext cx="0" cy="128743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149636</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74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177559</xdr:rowOff>
    </xdr:from>
    <xdr:to>
      <xdr:col>30</xdr:col>
      <xdr:colOff>25400</xdr:colOff>
      <xdr:row>37</xdr:row>
      <xdr:rowOff>177559</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022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5199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758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90272</xdr:rowOff>
    </xdr:from>
    <xdr:to>
      <xdr:col>30</xdr:col>
      <xdr:colOff>25400</xdr:colOff>
      <xdr:row>33</xdr:row>
      <xdr:rowOff>90272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1482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250634</xdr:rowOff>
    </xdr:from>
    <xdr:to>
      <xdr:col>29</xdr:col>
      <xdr:colOff>127000</xdr:colOff>
      <xdr:row>36</xdr:row>
      <xdr:rowOff>103150</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60984"/>
          <a:ext cx="647700" cy="1954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325290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592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137313</xdr:rowOff>
    </xdr:from>
    <xdr:to>
      <xdr:col>29</xdr:col>
      <xdr:colOff>177800</xdr:colOff>
      <xdr:row>35</xdr:row>
      <xdr:rowOff>238913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476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279209</xdr:rowOff>
    </xdr:from>
    <xdr:to>
      <xdr:col>26</xdr:col>
      <xdr:colOff>50800</xdr:colOff>
      <xdr:row>36</xdr:row>
      <xdr:rowOff>103150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889559"/>
          <a:ext cx="698500" cy="16684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143256</xdr:rowOff>
    </xdr:from>
    <xdr:to>
      <xdr:col>26</xdr:col>
      <xdr:colOff>101600</xdr:colOff>
      <xdr:row>35</xdr:row>
      <xdr:rowOff>244856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536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255033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522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279209</xdr:rowOff>
    </xdr:from>
    <xdr:to>
      <xdr:col>22</xdr:col>
      <xdr:colOff>114300</xdr:colOff>
      <xdr:row>35</xdr:row>
      <xdr:rowOff>281724</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889559"/>
          <a:ext cx="698500" cy="25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148437</xdr:rowOff>
    </xdr:from>
    <xdr:to>
      <xdr:col>22</xdr:col>
      <xdr:colOff>165100</xdr:colOff>
      <xdr:row>35</xdr:row>
      <xdr:rowOff>250037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5878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260214</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52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281724</xdr:rowOff>
    </xdr:from>
    <xdr:to>
      <xdr:col>18</xdr:col>
      <xdr:colOff>177800</xdr:colOff>
      <xdr:row>36</xdr:row>
      <xdr:rowOff>80061</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6892074"/>
          <a:ext cx="698500" cy="1412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166574</xdr:rowOff>
    </xdr:from>
    <xdr:to>
      <xdr:col>19</xdr:col>
      <xdr:colOff>38100</xdr:colOff>
      <xdr:row>35</xdr:row>
      <xdr:rowOff>268174</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769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278351</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45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220866</xdr:rowOff>
    </xdr:from>
    <xdr:to>
      <xdr:col>15</xdr:col>
      <xdr:colOff>101600</xdr:colOff>
      <xdr:row>35</xdr:row>
      <xdr:rowOff>322466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3121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332643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600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199834</xdr:rowOff>
    </xdr:from>
    <xdr:to>
      <xdr:col>29</xdr:col>
      <xdr:colOff>177800</xdr:colOff>
      <xdr:row>35</xdr:row>
      <xdr:rowOff>301434</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810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171911</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782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52350</xdr:rowOff>
    </xdr:from>
    <xdr:to>
      <xdr:col>26</xdr:col>
      <xdr:colOff>101600</xdr:colOff>
      <xdr:row>36</xdr:row>
      <xdr:rowOff>153950</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70056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138727</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91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228409</xdr:rowOff>
    </xdr:from>
    <xdr:to>
      <xdr:col>22</xdr:col>
      <xdr:colOff>165100</xdr:colOff>
      <xdr:row>35</xdr:row>
      <xdr:rowOff>330009</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38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314786</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925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230924</xdr:rowOff>
    </xdr:from>
    <xdr:to>
      <xdr:col>19</xdr:col>
      <xdr:colOff>38100</xdr:colOff>
      <xdr:row>35</xdr:row>
      <xdr:rowOff>332524</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8412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317301</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927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29261</xdr:rowOff>
    </xdr:from>
    <xdr:to>
      <xdr:col>15</xdr:col>
      <xdr:colOff>101600</xdr:colOff>
      <xdr:row>36</xdr:row>
      <xdr:rowOff>130861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825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115638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0688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148,084
144,415
21.01
65,793,069
63,603,322
2,107,853
33,981,019
12,980,905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168927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54627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111777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a:extLst>
            <a:ext uri="{FF2B5EF4-FFF2-40B4-BE49-F238E27FC236}">
              <a16:creationId xmlns:a16="http://schemas.microsoft.com/office/drawing/2014/main" id="{00000000-0008-0000-06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146764</xdr:rowOff>
    </xdr:from>
    <xdr:to>
      <xdr:col>24</xdr:col>
      <xdr:colOff>62865</xdr:colOff>
      <xdr:row>38</xdr:row>
      <xdr:rowOff>85339</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flipV="1">
          <a:off x="4633595" y="5290264"/>
          <a:ext cx="1270" cy="13101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89166</xdr:rowOff>
    </xdr:from>
    <xdr:ext cx="534377" cy="259045"/>
    <xdr:sp macro="" textlink="">
      <xdr:nvSpPr>
        <xdr:cNvPr id="55" name="人件費最小値テキスト">
          <a:extLst>
            <a:ext uri="{FF2B5EF4-FFF2-40B4-BE49-F238E27FC236}">
              <a16:creationId xmlns:a16="http://schemas.microsoft.com/office/drawing/2014/main" id="{00000000-0008-0000-0600-000037000000}"/>
            </a:ext>
          </a:extLst>
        </xdr:cNvPr>
        <xdr:cNvSpPr txBox="1"/>
      </xdr:nvSpPr>
      <xdr:spPr>
        <a:xfrm>
          <a:off x="4686300" y="6604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85339</xdr:rowOff>
    </xdr:from>
    <xdr:to>
      <xdr:col>24</xdr:col>
      <xdr:colOff>152400</xdr:colOff>
      <xdr:row>38</xdr:row>
      <xdr:rowOff>85339</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a:off x="4546600" y="6600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93441</xdr:rowOff>
    </xdr:from>
    <xdr:ext cx="534377" cy="259045"/>
    <xdr:sp macro="" textlink="">
      <xdr:nvSpPr>
        <xdr:cNvPr id="57" name="人件費最大値テキスト">
          <a:extLst>
            <a:ext uri="{FF2B5EF4-FFF2-40B4-BE49-F238E27FC236}">
              <a16:creationId xmlns:a16="http://schemas.microsoft.com/office/drawing/2014/main" id="{00000000-0008-0000-0600-000039000000}"/>
            </a:ext>
          </a:extLst>
        </xdr:cNvPr>
        <xdr:cNvSpPr txBox="1"/>
      </xdr:nvSpPr>
      <xdr:spPr>
        <a:xfrm>
          <a:off x="4686300" y="506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146764</xdr:rowOff>
    </xdr:from>
    <xdr:to>
      <xdr:col>24</xdr:col>
      <xdr:colOff>152400</xdr:colOff>
      <xdr:row>30</xdr:row>
      <xdr:rowOff>146764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5290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18816</xdr:rowOff>
    </xdr:from>
    <xdr:to>
      <xdr:col>24</xdr:col>
      <xdr:colOff>63500</xdr:colOff>
      <xdr:row>36</xdr:row>
      <xdr:rowOff>126830</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flipV="1">
          <a:off x="3797300" y="6191016"/>
          <a:ext cx="838200" cy="1080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151234</xdr:rowOff>
    </xdr:from>
    <xdr:ext cx="534377" cy="259045"/>
    <xdr:sp macro="" textlink="">
      <xdr:nvSpPr>
        <xdr:cNvPr id="60" name="人件費平均値テキスト">
          <a:extLst>
            <a:ext uri="{FF2B5EF4-FFF2-40B4-BE49-F238E27FC236}">
              <a16:creationId xmlns:a16="http://schemas.microsoft.com/office/drawing/2014/main" id="{00000000-0008-0000-0600-00003C000000}"/>
            </a:ext>
          </a:extLst>
        </xdr:cNvPr>
        <xdr:cNvSpPr txBox="1"/>
      </xdr:nvSpPr>
      <xdr:spPr>
        <a:xfrm>
          <a:off x="4686300" y="58090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128357</xdr:rowOff>
    </xdr:from>
    <xdr:to>
      <xdr:col>24</xdr:col>
      <xdr:colOff>114300</xdr:colOff>
      <xdr:row>35</xdr:row>
      <xdr:rowOff>58507</xdr:rowOff>
    </xdr:to>
    <xdr:sp macro="" textlink="">
      <xdr:nvSpPr>
        <xdr:cNvPr id="61" name="フローチャート: 判断 60">
          <a:extLst>
            <a:ext uri="{FF2B5EF4-FFF2-40B4-BE49-F238E27FC236}">
              <a16:creationId xmlns:a16="http://schemas.microsoft.com/office/drawing/2014/main" id="{00000000-0008-0000-0600-00003D000000}"/>
            </a:ext>
          </a:extLst>
        </xdr:cNvPr>
        <xdr:cNvSpPr/>
      </xdr:nvSpPr>
      <xdr:spPr>
        <a:xfrm>
          <a:off x="4584700" y="5957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126830</xdr:rowOff>
    </xdr:from>
    <xdr:to>
      <xdr:col>19</xdr:col>
      <xdr:colOff>177800</xdr:colOff>
      <xdr:row>36</xdr:row>
      <xdr:rowOff>151862</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2908300" y="6299030"/>
          <a:ext cx="889000" cy="25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73813</xdr:rowOff>
    </xdr:from>
    <xdr:to>
      <xdr:col>20</xdr:col>
      <xdr:colOff>38100</xdr:colOff>
      <xdr:row>36</xdr:row>
      <xdr:rowOff>3963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3746500" y="6074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20490</xdr:rowOff>
    </xdr:from>
    <xdr:ext cx="534377" cy="259045"/>
    <xdr:sp macro="" textlink="">
      <xdr:nvSpPr>
        <xdr:cNvPr id="64" name="テキスト ボックス 63">
          <a:extLst>
            <a:ext uri="{FF2B5EF4-FFF2-40B4-BE49-F238E27FC236}">
              <a16:creationId xmlns:a16="http://schemas.microsoft.com/office/drawing/2014/main" id="{00000000-0008-0000-0600-000040000000}"/>
            </a:ext>
          </a:extLst>
        </xdr:cNvPr>
        <xdr:cNvSpPr txBox="1"/>
      </xdr:nvSpPr>
      <xdr:spPr>
        <a:xfrm>
          <a:off x="3530111" y="5849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138374</xdr:rowOff>
    </xdr:from>
    <xdr:to>
      <xdr:col>15</xdr:col>
      <xdr:colOff>50800</xdr:colOff>
      <xdr:row>36</xdr:row>
      <xdr:rowOff>151862</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a:off x="2019300" y="6310574"/>
          <a:ext cx="889000" cy="134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91780</xdr:rowOff>
    </xdr:from>
    <xdr:to>
      <xdr:col>15</xdr:col>
      <xdr:colOff>101600</xdr:colOff>
      <xdr:row>36</xdr:row>
      <xdr:rowOff>21930</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2857500" y="609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38457</xdr:rowOff>
    </xdr:from>
    <xdr:ext cx="534377"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2641111" y="5867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127950</xdr:rowOff>
    </xdr:from>
    <xdr:to>
      <xdr:col>10</xdr:col>
      <xdr:colOff>114300</xdr:colOff>
      <xdr:row>36</xdr:row>
      <xdr:rowOff>138374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1130300" y="6300150"/>
          <a:ext cx="889000" cy="10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99850</xdr:rowOff>
    </xdr:from>
    <xdr:to>
      <xdr:col>10</xdr:col>
      <xdr:colOff>165100</xdr:colOff>
      <xdr:row>36</xdr:row>
      <xdr:rowOff>30000</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1968500" y="610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46527</xdr:rowOff>
    </xdr:from>
    <xdr:ext cx="534377"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1752111" y="5875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116698</xdr:rowOff>
    </xdr:from>
    <xdr:to>
      <xdr:col>6</xdr:col>
      <xdr:colOff>38100</xdr:colOff>
      <xdr:row>36</xdr:row>
      <xdr:rowOff>46848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079500" y="6117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34</xdr:row>
      <xdr:rowOff>63375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863111" y="5892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139466</xdr:rowOff>
    </xdr:from>
    <xdr:to>
      <xdr:col>24</xdr:col>
      <xdr:colOff>114300</xdr:colOff>
      <xdr:row>36</xdr:row>
      <xdr:rowOff>69616</xdr:rowOff>
    </xdr:to>
    <xdr:sp macro="" textlink="">
      <xdr:nvSpPr>
        <xdr:cNvPr id="78" name="楕円 77">
          <a:extLst>
            <a:ext uri="{FF2B5EF4-FFF2-40B4-BE49-F238E27FC236}">
              <a16:creationId xmlns:a16="http://schemas.microsoft.com/office/drawing/2014/main" id="{00000000-0008-0000-0600-00004E000000}"/>
            </a:ext>
          </a:extLst>
        </xdr:cNvPr>
        <xdr:cNvSpPr/>
      </xdr:nvSpPr>
      <xdr:spPr>
        <a:xfrm>
          <a:off x="4584700" y="6140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117893</xdr:rowOff>
    </xdr:from>
    <xdr:ext cx="534377" cy="259045"/>
    <xdr:sp macro="" textlink="">
      <xdr:nvSpPr>
        <xdr:cNvPr id="79" name="人件費該当値テキスト">
          <a:extLst>
            <a:ext uri="{FF2B5EF4-FFF2-40B4-BE49-F238E27FC236}">
              <a16:creationId xmlns:a16="http://schemas.microsoft.com/office/drawing/2014/main" id="{00000000-0008-0000-0600-00004F000000}"/>
            </a:ext>
          </a:extLst>
        </xdr:cNvPr>
        <xdr:cNvSpPr txBox="1"/>
      </xdr:nvSpPr>
      <xdr:spPr>
        <a:xfrm>
          <a:off x="4686300" y="6118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76030</xdr:rowOff>
    </xdr:from>
    <xdr:to>
      <xdr:col>20</xdr:col>
      <xdr:colOff>38100</xdr:colOff>
      <xdr:row>37</xdr:row>
      <xdr:rowOff>6180</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3746500" y="624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168757</xdr:rowOff>
    </xdr:from>
    <xdr:ext cx="534377"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3530111" y="634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101062</xdr:rowOff>
    </xdr:from>
    <xdr:to>
      <xdr:col>15</xdr:col>
      <xdr:colOff>101600</xdr:colOff>
      <xdr:row>37</xdr:row>
      <xdr:rowOff>31212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2857500" y="6273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22339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2641111" y="6365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87574</xdr:rowOff>
    </xdr:from>
    <xdr:to>
      <xdr:col>10</xdr:col>
      <xdr:colOff>165100</xdr:colOff>
      <xdr:row>37</xdr:row>
      <xdr:rowOff>17724</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1968500" y="6259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8851</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1752111" y="635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77150</xdr:rowOff>
    </xdr:from>
    <xdr:to>
      <xdr:col>6</xdr:col>
      <xdr:colOff>38100</xdr:colOff>
      <xdr:row>37</xdr:row>
      <xdr:rowOff>7300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079500" y="624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169877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863111" y="634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6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6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6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168291</xdr:rowOff>
    </xdr:from>
    <xdr:to>
      <xdr:col>24</xdr:col>
      <xdr:colOff>62865</xdr:colOff>
      <xdr:row>59</xdr:row>
      <xdr:rowOff>26396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740791"/>
          <a:ext cx="1270" cy="1401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30223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145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26396</xdr:rowOff>
    </xdr:from>
    <xdr:to>
      <xdr:col>24</xdr:col>
      <xdr:colOff>152400</xdr:colOff>
      <xdr:row>59</xdr:row>
      <xdr:rowOff>26396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14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114968</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5160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130,249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168291</xdr:rowOff>
    </xdr:from>
    <xdr:to>
      <xdr:col>24</xdr:col>
      <xdr:colOff>152400</xdr:colOff>
      <xdr:row>50</xdr:row>
      <xdr:rowOff>168291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740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51313</xdr:rowOff>
    </xdr:from>
    <xdr:to>
      <xdr:col>24</xdr:col>
      <xdr:colOff>63500</xdr:colOff>
      <xdr:row>55</xdr:row>
      <xdr:rowOff>53861</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481063"/>
          <a:ext cx="838200" cy="25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73026</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6742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94599</xdr:rowOff>
    </xdr:from>
    <xdr:to>
      <xdr:col>24</xdr:col>
      <xdr:colOff>114300</xdr:colOff>
      <xdr:row>57</xdr:row>
      <xdr:rowOff>24749</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95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18787</xdr:rowOff>
    </xdr:from>
    <xdr:to>
      <xdr:col>19</xdr:col>
      <xdr:colOff>177800</xdr:colOff>
      <xdr:row>55</xdr:row>
      <xdr:rowOff>53861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2908300" y="9277087"/>
          <a:ext cx="889000" cy="206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154900</xdr:rowOff>
    </xdr:from>
    <xdr:to>
      <xdr:col>20</xdr:col>
      <xdr:colOff>38100</xdr:colOff>
      <xdr:row>57</xdr:row>
      <xdr:rowOff>85050</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75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76177</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848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18787</xdr:rowOff>
    </xdr:from>
    <xdr:to>
      <xdr:col>15</xdr:col>
      <xdr:colOff>50800</xdr:colOff>
      <xdr:row>55</xdr:row>
      <xdr:rowOff>49223</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277087"/>
          <a:ext cx="889000" cy="201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96411</xdr:rowOff>
    </xdr:from>
    <xdr:to>
      <xdr:col>15</xdr:col>
      <xdr:colOff>101600</xdr:colOff>
      <xdr:row>57</xdr:row>
      <xdr:rowOff>26561</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17688</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9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49223</xdr:rowOff>
    </xdr:from>
    <xdr:to>
      <xdr:col>10</xdr:col>
      <xdr:colOff>114300</xdr:colOff>
      <xdr:row>55</xdr:row>
      <xdr:rowOff>153318</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478973"/>
          <a:ext cx="889000" cy="10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162966</xdr:rowOff>
    </xdr:from>
    <xdr:to>
      <xdr:col>10</xdr:col>
      <xdr:colOff>165100</xdr:colOff>
      <xdr:row>57</xdr:row>
      <xdr:rowOff>93116</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7641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84243</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856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97521</xdr:rowOff>
    </xdr:from>
    <xdr:to>
      <xdr:col>6</xdr:col>
      <xdr:colOff>38100</xdr:colOff>
      <xdr:row>58</xdr:row>
      <xdr:rowOff>27671</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87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18798</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962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513</xdr:rowOff>
    </xdr:from>
    <xdr:to>
      <xdr:col>24</xdr:col>
      <xdr:colOff>114300</xdr:colOff>
      <xdr:row>55</xdr:row>
      <xdr:rowOff>102113</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430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23390</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281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3061</xdr:rowOff>
    </xdr:from>
    <xdr:to>
      <xdr:col>20</xdr:col>
      <xdr:colOff>38100</xdr:colOff>
      <xdr:row>55</xdr:row>
      <xdr:rowOff>104661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432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121188</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208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84,757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139437</xdr:rowOff>
    </xdr:from>
    <xdr:to>
      <xdr:col>15</xdr:col>
      <xdr:colOff>101600</xdr:colOff>
      <xdr:row>54</xdr:row>
      <xdr:rowOff>69587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226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52</xdr:row>
      <xdr:rowOff>86114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0015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169873</xdr:rowOff>
    </xdr:from>
    <xdr:to>
      <xdr:col>10</xdr:col>
      <xdr:colOff>165100</xdr:colOff>
      <xdr:row>55</xdr:row>
      <xdr:rowOff>100023</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428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53</xdr:row>
      <xdr:rowOff>116550</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2034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102518</xdr:rowOff>
    </xdr:from>
    <xdr:to>
      <xdr:col>6</xdr:col>
      <xdr:colOff>38100</xdr:colOff>
      <xdr:row>56</xdr:row>
      <xdr:rowOff>32668</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53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49195</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30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91580</xdr:rowOff>
    </xdr:from>
    <xdr:to>
      <xdr:col>24</xdr:col>
      <xdr:colOff>62865</xdr:colOff>
      <xdr:row>77</xdr:row>
      <xdr:rowOff>152502</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093080"/>
          <a:ext cx="1270" cy="1261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156329</xdr:rowOff>
    </xdr:from>
    <xdr:ext cx="378565"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3579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152502</xdr:rowOff>
    </xdr:from>
    <xdr:to>
      <xdr:col>24</xdr:col>
      <xdr:colOff>152400</xdr:colOff>
      <xdr:row>77</xdr:row>
      <xdr:rowOff>152502</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354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38257</xdr:rowOff>
    </xdr:from>
    <xdr:ext cx="534377"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1868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91580</xdr:rowOff>
    </xdr:from>
    <xdr:to>
      <xdr:col>24</xdr:col>
      <xdr:colOff>152400</xdr:colOff>
      <xdr:row>70</xdr:row>
      <xdr:rowOff>91580</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093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40660</xdr:rowOff>
    </xdr:from>
    <xdr:to>
      <xdr:col>24</xdr:col>
      <xdr:colOff>63500</xdr:colOff>
      <xdr:row>77</xdr:row>
      <xdr:rowOff>46489</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3797300" y="13242310"/>
          <a:ext cx="838200" cy="5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92289</xdr:rowOff>
    </xdr:from>
    <xdr:ext cx="469744"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29510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69411</xdr:rowOff>
    </xdr:from>
    <xdr:to>
      <xdr:col>24</xdr:col>
      <xdr:colOff>114300</xdr:colOff>
      <xdr:row>76</xdr:row>
      <xdr:rowOff>171011</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099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46489</xdr:rowOff>
    </xdr:from>
    <xdr:to>
      <xdr:col>19</xdr:col>
      <xdr:colOff>177800</xdr:colOff>
      <xdr:row>77</xdr:row>
      <xdr:rowOff>73292</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248139"/>
          <a:ext cx="889000" cy="26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83241</xdr:rowOff>
    </xdr:from>
    <xdr:to>
      <xdr:col>20</xdr:col>
      <xdr:colOff>38100</xdr:colOff>
      <xdr:row>77</xdr:row>
      <xdr:rowOff>13391</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113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29919</xdr:rowOff>
    </xdr:from>
    <xdr:ext cx="469744"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62428" y="12888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65176</xdr:rowOff>
    </xdr:from>
    <xdr:to>
      <xdr:col>15</xdr:col>
      <xdr:colOff>50800</xdr:colOff>
      <xdr:row>77</xdr:row>
      <xdr:rowOff>73292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266826"/>
          <a:ext cx="889000" cy="8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91415</xdr:rowOff>
    </xdr:from>
    <xdr:to>
      <xdr:col>15</xdr:col>
      <xdr:colOff>101600</xdr:colOff>
      <xdr:row>77</xdr:row>
      <xdr:rowOff>21565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121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38092</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73428" y="12896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65176</xdr:rowOff>
    </xdr:from>
    <xdr:to>
      <xdr:col>10</xdr:col>
      <xdr:colOff>114300</xdr:colOff>
      <xdr:row>77</xdr:row>
      <xdr:rowOff>66320</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266826"/>
          <a:ext cx="8890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95244</xdr:rowOff>
    </xdr:from>
    <xdr:to>
      <xdr:col>10</xdr:col>
      <xdr:colOff>165100</xdr:colOff>
      <xdr:row>77</xdr:row>
      <xdr:rowOff>25394</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125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41921</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84428" y="12900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112903</xdr:rowOff>
    </xdr:from>
    <xdr:to>
      <xdr:col>6</xdr:col>
      <xdr:colOff>38100</xdr:colOff>
      <xdr:row>77</xdr:row>
      <xdr:rowOff>43053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143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59580</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95428" y="12918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161310</xdr:rowOff>
    </xdr:from>
    <xdr:to>
      <xdr:col>24</xdr:col>
      <xdr:colOff>114300</xdr:colOff>
      <xdr:row>77</xdr:row>
      <xdr:rowOff>91460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191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76237</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10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167139</xdr:rowOff>
    </xdr:from>
    <xdr:to>
      <xdr:col>20</xdr:col>
      <xdr:colOff>38100</xdr:colOff>
      <xdr:row>77</xdr:row>
      <xdr:rowOff>97289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197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88416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29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22492</xdr:rowOff>
    </xdr:from>
    <xdr:to>
      <xdr:col>15</xdr:col>
      <xdr:colOff>101600</xdr:colOff>
      <xdr:row>77</xdr:row>
      <xdr:rowOff>124092</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22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115219</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316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14376</xdr:rowOff>
    </xdr:from>
    <xdr:to>
      <xdr:col>10</xdr:col>
      <xdr:colOff>165100</xdr:colOff>
      <xdr:row>77</xdr:row>
      <xdr:rowOff>115976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216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107103</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84428" y="13308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15520</xdr:rowOff>
    </xdr:from>
    <xdr:to>
      <xdr:col>6</xdr:col>
      <xdr:colOff>38100</xdr:colOff>
      <xdr:row>77</xdr:row>
      <xdr:rowOff>117120</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21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108247</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309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1" name="テキスト ボックス 210">
          <a:extLst>
            <a:ext uri="{FF2B5EF4-FFF2-40B4-BE49-F238E27FC236}">
              <a16:creationId xmlns:a16="http://schemas.microsoft.com/office/drawing/2014/main" id="{00000000-0008-0000-0600-0000D3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2" name="直線コネクタ 211">
          <a:extLst>
            <a:ext uri="{FF2B5EF4-FFF2-40B4-BE49-F238E27FC236}">
              <a16:creationId xmlns:a16="http://schemas.microsoft.com/office/drawing/2014/main" id="{00000000-0008-0000-0600-0000D4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97</xdr:row>
      <xdr:rowOff>168927</xdr:rowOff>
    </xdr:from>
    <xdr:ext cx="595419" cy="259045"/>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166581" y="16799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a:extLst>
            <a:ext uri="{FF2B5EF4-FFF2-40B4-BE49-F238E27FC236}">
              <a16:creationId xmlns:a16="http://schemas.microsoft.com/office/drawing/2014/main" id="{00000000-0008-0000-0600-0000DE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83172</xdr:rowOff>
    </xdr:from>
    <xdr:to>
      <xdr:col>24</xdr:col>
      <xdr:colOff>62865</xdr:colOff>
      <xdr:row>99</xdr:row>
      <xdr:rowOff>8072</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flipV="1">
          <a:off x="4633595" y="15513672"/>
          <a:ext cx="1270" cy="1467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11899</xdr:rowOff>
    </xdr:from>
    <xdr:ext cx="534377" cy="259045"/>
    <xdr:sp macro="" textlink="">
      <xdr:nvSpPr>
        <xdr:cNvPr id="224" name="扶助費最小値テキスト">
          <a:extLst>
            <a:ext uri="{FF2B5EF4-FFF2-40B4-BE49-F238E27FC236}">
              <a16:creationId xmlns:a16="http://schemas.microsoft.com/office/drawing/2014/main" id="{00000000-0008-0000-0600-0000E0000000}"/>
            </a:ext>
          </a:extLst>
        </xdr:cNvPr>
        <xdr:cNvSpPr txBox="1"/>
      </xdr:nvSpPr>
      <xdr:spPr>
        <a:xfrm>
          <a:off x="4686300" y="16985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95,645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8072</xdr:rowOff>
    </xdr:from>
    <xdr:to>
      <xdr:col>24</xdr:col>
      <xdr:colOff>152400</xdr:colOff>
      <xdr:row>99</xdr:row>
      <xdr:rowOff>8072</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4546600" y="169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29849</xdr:rowOff>
    </xdr:from>
    <xdr:ext cx="599010" cy="259045"/>
    <xdr:sp macro="" textlink="">
      <xdr:nvSpPr>
        <xdr:cNvPr id="226" name="扶助費最大値テキスト">
          <a:extLst>
            <a:ext uri="{FF2B5EF4-FFF2-40B4-BE49-F238E27FC236}">
              <a16:creationId xmlns:a16="http://schemas.microsoft.com/office/drawing/2014/main" id="{00000000-0008-0000-0600-0000E2000000}"/>
            </a:ext>
          </a:extLst>
        </xdr:cNvPr>
        <xdr:cNvSpPr txBox="1"/>
      </xdr:nvSpPr>
      <xdr:spPr>
        <a:xfrm>
          <a:off x="4686300" y="152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83172</xdr:rowOff>
    </xdr:from>
    <xdr:to>
      <xdr:col>24</xdr:col>
      <xdr:colOff>152400</xdr:colOff>
      <xdr:row>90</xdr:row>
      <xdr:rowOff>83172</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a:off x="4546600" y="15513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28646</xdr:rowOff>
    </xdr:from>
    <xdr:to>
      <xdr:col>24</xdr:col>
      <xdr:colOff>63500</xdr:colOff>
      <xdr:row>97</xdr:row>
      <xdr:rowOff>53133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3797300" y="16659296"/>
          <a:ext cx="838200" cy="24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38789</xdr:rowOff>
    </xdr:from>
    <xdr:ext cx="599010" cy="259045"/>
    <xdr:sp macro="" textlink="">
      <xdr:nvSpPr>
        <xdr:cNvPr id="229" name="扶助費平均値テキスト">
          <a:extLst>
            <a:ext uri="{FF2B5EF4-FFF2-40B4-BE49-F238E27FC236}">
              <a16:creationId xmlns:a16="http://schemas.microsoft.com/office/drawing/2014/main" id="{00000000-0008-0000-0600-0000E5000000}"/>
            </a:ext>
          </a:extLst>
        </xdr:cNvPr>
        <xdr:cNvSpPr txBox="1"/>
      </xdr:nvSpPr>
      <xdr:spPr>
        <a:xfrm>
          <a:off x="4686300" y="1632653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145,482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15912</xdr:rowOff>
    </xdr:from>
    <xdr:to>
      <xdr:col>24</xdr:col>
      <xdr:colOff>114300</xdr:colOff>
      <xdr:row>96</xdr:row>
      <xdr:rowOff>117512</xdr:rowOff>
    </xdr:to>
    <xdr:sp macro="" textlink="">
      <xdr:nvSpPr>
        <xdr:cNvPr id="230" name="フローチャート: 判断 229">
          <a:extLst>
            <a:ext uri="{FF2B5EF4-FFF2-40B4-BE49-F238E27FC236}">
              <a16:creationId xmlns:a16="http://schemas.microsoft.com/office/drawing/2014/main" id="{00000000-0008-0000-0600-0000E6000000}"/>
            </a:ext>
          </a:extLst>
        </xdr:cNvPr>
        <xdr:cNvSpPr/>
      </xdr:nvSpPr>
      <xdr:spPr>
        <a:xfrm>
          <a:off x="4584700" y="16475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53133</xdr:rowOff>
    </xdr:from>
    <xdr:to>
      <xdr:col>19</xdr:col>
      <xdr:colOff>177800</xdr:colOff>
      <xdr:row>97</xdr:row>
      <xdr:rowOff>142287</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2908300" y="16683783"/>
          <a:ext cx="889000" cy="89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89202</xdr:rowOff>
    </xdr:from>
    <xdr:to>
      <xdr:col>20</xdr:col>
      <xdr:colOff>38100</xdr:colOff>
      <xdr:row>97</xdr:row>
      <xdr:rowOff>19352</xdr:rowOff>
    </xdr:to>
    <xdr:sp macro="" textlink="">
      <xdr:nvSpPr>
        <xdr:cNvPr id="232" name="フローチャート: 判断 231">
          <a:extLst>
            <a:ext uri="{FF2B5EF4-FFF2-40B4-BE49-F238E27FC236}">
              <a16:creationId xmlns:a16="http://schemas.microsoft.com/office/drawing/2014/main" id="{00000000-0008-0000-0600-0000E8000000}"/>
            </a:ext>
          </a:extLst>
        </xdr:cNvPr>
        <xdr:cNvSpPr/>
      </xdr:nvSpPr>
      <xdr:spPr>
        <a:xfrm>
          <a:off x="3746500" y="16548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35879</xdr:rowOff>
    </xdr:from>
    <xdr:ext cx="599010"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3497795" y="16323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33429</xdr:rowOff>
    </xdr:from>
    <xdr:to>
      <xdr:col>15</xdr:col>
      <xdr:colOff>50800</xdr:colOff>
      <xdr:row>97</xdr:row>
      <xdr:rowOff>142287</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a:off x="2019300" y="16664079"/>
          <a:ext cx="889000" cy="10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2059</xdr:rowOff>
    </xdr:from>
    <xdr:to>
      <xdr:col>15</xdr:col>
      <xdr:colOff>101600</xdr:colOff>
      <xdr:row>97</xdr:row>
      <xdr:rowOff>103659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2857500" y="1663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120186</xdr:rowOff>
    </xdr:from>
    <xdr:ext cx="599010" cy="259045"/>
    <xdr:sp macro="" textlink="">
      <xdr:nvSpPr>
        <xdr:cNvPr id="236" name="テキスト ボックス 235">
          <a:extLst>
            <a:ext uri="{FF2B5EF4-FFF2-40B4-BE49-F238E27FC236}">
              <a16:creationId xmlns:a16="http://schemas.microsoft.com/office/drawing/2014/main" id="{00000000-0008-0000-0600-0000EC000000}"/>
            </a:ext>
          </a:extLst>
        </xdr:cNvPr>
        <xdr:cNvSpPr txBox="1"/>
      </xdr:nvSpPr>
      <xdr:spPr>
        <a:xfrm>
          <a:off x="2608795" y="16407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33429</xdr:rowOff>
    </xdr:from>
    <xdr:to>
      <xdr:col>10</xdr:col>
      <xdr:colOff>114300</xdr:colOff>
      <xdr:row>98</xdr:row>
      <xdr:rowOff>65825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flipV="1">
          <a:off x="1130300" y="16664079"/>
          <a:ext cx="889000" cy="20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77415</xdr:rowOff>
    </xdr:from>
    <xdr:to>
      <xdr:col>10</xdr:col>
      <xdr:colOff>165100</xdr:colOff>
      <xdr:row>97</xdr:row>
      <xdr:rowOff>7565</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1968500" y="16536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24092</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1719795" y="16311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5525</xdr:rowOff>
    </xdr:from>
    <xdr:to>
      <xdr:col>6</xdr:col>
      <xdr:colOff>38100</xdr:colOff>
      <xdr:row>98</xdr:row>
      <xdr:rowOff>107125</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1079500" y="1680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123652</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830795" y="16582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149296</xdr:rowOff>
    </xdr:from>
    <xdr:to>
      <xdr:col>24</xdr:col>
      <xdr:colOff>114300</xdr:colOff>
      <xdr:row>97</xdr:row>
      <xdr:rowOff>79446</xdr:rowOff>
    </xdr:to>
    <xdr:sp macro="" textlink="">
      <xdr:nvSpPr>
        <xdr:cNvPr id="247" name="楕円 246">
          <a:extLst>
            <a:ext uri="{FF2B5EF4-FFF2-40B4-BE49-F238E27FC236}">
              <a16:creationId xmlns:a16="http://schemas.microsoft.com/office/drawing/2014/main" id="{00000000-0008-0000-0600-0000F7000000}"/>
            </a:ext>
          </a:extLst>
        </xdr:cNvPr>
        <xdr:cNvSpPr/>
      </xdr:nvSpPr>
      <xdr:spPr>
        <a:xfrm>
          <a:off x="4584700" y="16608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127723</xdr:rowOff>
    </xdr:from>
    <xdr:ext cx="599010" cy="259045"/>
    <xdr:sp macro="" textlink="">
      <xdr:nvSpPr>
        <xdr:cNvPr id="248" name="扶助費該当値テキスト">
          <a:extLst>
            <a:ext uri="{FF2B5EF4-FFF2-40B4-BE49-F238E27FC236}">
              <a16:creationId xmlns:a16="http://schemas.microsoft.com/office/drawing/2014/main" id="{00000000-0008-0000-0600-0000F8000000}"/>
            </a:ext>
          </a:extLst>
        </xdr:cNvPr>
        <xdr:cNvSpPr txBox="1"/>
      </xdr:nvSpPr>
      <xdr:spPr>
        <a:xfrm>
          <a:off x="4686300" y="16586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130,895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2333</xdr:rowOff>
    </xdr:from>
    <xdr:to>
      <xdr:col>20</xdr:col>
      <xdr:colOff>38100</xdr:colOff>
      <xdr:row>97</xdr:row>
      <xdr:rowOff>103933</xdr:rowOff>
    </xdr:to>
    <xdr:sp macro="" textlink="">
      <xdr:nvSpPr>
        <xdr:cNvPr id="249" name="楕円 248">
          <a:extLst>
            <a:ext uri="{FF2B5EF4-FFF2-40B4-BE49-F238E27FC236}">
              <a16:creationId xmlns:a16="http://schemas.microsoft.com/office/drawing/2014/main" id="{00000000-0008-0000-0600-0000F9000000}"/>
            </a:ext>
          </a:extLst>
        </xdr:cNvPr>
        <xdr:cNvSpPr/>
      </xdr:nvSpPr>
      <xdr:spPr>
        <a:xfrm>
          <a:off x="3746500" y="16632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95060</xdr:rowOff>
    </xdr:from>
    <xdr:ext cx="59901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3497795" y="1672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91487</xdr:rowOff>
    </xdr:from>
    <xdr:to>
      <xdr:col>15</xdr:col>
      <xdr:colOff>101600</xdr:colOff>
      <xdr:row>98</xdr:row>
      <xdr:rowOff>21637</xdr:rowOff>
    </xdr:to>
    <xdr:sp macro="" textlink="">
      <xdr:nvSpPr>
        <xdr:cNvPr id="251" name="楕円 250">
          <a:extLst>
            <a:ext uri="{FF2B5EF4-FFF2-40B4-BE49-F238E27FC236}">
              <a16:creationId xmlns:a16="http://schemas.microsoft.com/office/drawing/2014/main" id="{00000000-0008-0000-0600-0000FB000000}"/>
            </a:ext>
          </a:extLst>
        </xdr:cNvPr>
        <xdr:cNvSpPr/>
      </xdr:nvSpPr>
      <xdr:spPr>
        <a:xfrm>
          <a:off x="2857500" y="16722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12764</xdr:rowOff>
    </xdr:from>
    <xdr:ext cx="59901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608795" y="16814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154079</xdr:rowOff>
    </xdr:from>
    <xdr:to>
      <xdr:col>10</xdr:col>
      <xdr:colOff>165100</xdr:colOff>
      <xdr:row>97</xdr:row>
      <xdr:rowOff>84229</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1968500" y="16613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75356</xdr:rowOff>
    </xdr:from>
    <xdr:ext cx="59901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1719795" y="16706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15025</xdr:rowOff>
    </xdr:from>
    <xdr:to>
      <xdr:col>6</xdr:col>
      <xdr:colOff>38100</xdr:colOff>
      <xdr:row>98</xdr:row>
      <xdr:rowOff>116625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1079500" y="1681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107752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830795" y="169098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a:extLst>
            <a:ext uri="{FF2B5EF4-FFF2-40B4-BE49-F238E27FC236}">
              <a16:creationId xmlns:a16="http://schemas.microsoft.com/office/drawing/2014/main" id="{00000000-0008-0000-0600-000009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69" name="直線コネクタ 268">
          <a:extLst>
            <a:ext uri="{FF2B5EF4-FFF2-40B4-BE49-F238E27FC236}">
              <a16:creationId xmlns:a16="http://schemas.microsoft.com/office/drawing/2014/main" id="{00000000-0008-0000-0600-00000D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2" name="テキスト ボックス 271">
          <a:extLst>
            <a:ext uri="{FF2B5EF4-FFF2-40B4-BE49-F238E27FC236}">
              <a16:creationId xmlns:a16="http://schemas.microsoft.com/office/drawing/2014/main" id="{00000000-0008-0000-0600-000010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補助費等グラフ枠">
          <a:extLst>
            <a:ext uri="{FF2B5EF4-FFF2-40B4-BE49-F238E27FC236}">
              <a16:creationId xmlns:a16="http://schemas.microsoft.com/office/drawing/2014/main" id="{00000000-0008-0000-06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109514</xdr:rowOff>
    </xdr:from>
    <xdr:to>
      <xdr:col>54</xdr:col>
      <xdr:colOff>189865</xdr:colOff>
      <xdr:row>38</xdr:row>
      <xdr:rowOff>58329</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10475595" y="5253014"/>
          <a:ext cx="1270" cy="1320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62156</xdr:rowOff>
    </xdr:from>
    <xdr:ext cx="534377" cy="259045"/>
    <xdr:sp macro="" textlink="">
      <xdr:nvSpPr>
        <xdr:cNvPr id="283" name="補助費等最小値テキスト">
          <a:extLst>
            <a:ext uri="{FF2B5EF4-FFF2-40B4-BE49-F238E27FC236}">
              <a16:creationId xmlns:a16="http://schemas.microsoft.com/office/drawing/2014/main" id="{00000000-0008-0000-0600-00001B010000}"/>
            </a:ext>
          </a:extLst>
        </xdr:cNvPr>
        <xdr:cNvSpPr txBox="1"/>
      </xdr:nvSpPr>
      <xdr:spPr>
        <a:xfrm>
          <a:off x="10528300" y="6577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58329</xdr:rowOff>
    </xdr:from>
    <xdr:to>
      <xdr:col>55</xdr:col>
      <xdr:colOff>88900</xdr:colOff>
      <xdr:row>38</xdr:row>
      <xdr:rowOff>58329</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10388600" y="657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56191</xdr:rowOff>
    </xdr:from>
    <xdr:ext cx="599010" cy="259045"/>
    <xdr:sp macro="" textlink="">
      <xdr:nvSpPr>
        <xdr:cNvPr id="285" name="補助費等最大値テキスト">
          <a:extLst>
            <a:ext uri="{FF2B5EF4-FFF2-40B4-BE49-F238E27FC236}">
              <a16:creationId xmlns:a16="http://schemas.microsoft.com/office/drawing/2014/main" id="{00000000-0008-0000-0600-00001D010000}"/>
            </a:ext>
          </a:extLst>
        </xdr:cNvPr>
        <xdr:cNvSpPr txBox="1"/>
      </xdr:nvSpPr>
      <xdr:spPr>
        <a:xfrm>
          <a:off x="10528300" y="5028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109514</xdr:rowOff>
    </xdr:from>
    <xdr:to>
      <xdr:col>55</xdr:col>
      <xdr:colOff>88900</xdr:colOff>
      <xdr:row>30</xdr:row>
      <xdr:rowOff>109514</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10388600" y="52530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6829</xdr:rowOff>
    </xdr:from>
    <xdr:to>
      <xdr:col>55</xdr:col>
      <xdr:colOff>0</xdr:colOff>
      <xdr:row>36</xdr:row>
      <xdr:rowOff>9627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9639300" y="6179029"/>
          <a:ext cx="838200" cy="2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38425</xdr:rowOff>
    </xdr:from>
    <xdr:ext cx="534377" cy="259045"/>
    <xdr:sp macro="" textlink="">
      <xdr:nvSpPr>
        <xdr:cNvPr id="288" name="補助費等平均値テキスト">
          <a:extLst>
            <a:ext uri="{FF2B5EF4-FFF2-40B4-BE49-F238E27FC236}">
              <a16:creationId xmlns:a16="http://schemas.microsoft.com/office/drawing/2014/main" id="{00000000-0008-0000-0600-000020010000}"/>
            </a:ext>
          </a:extLst>
        </xdr:cNvPr>
        <xdr:cNvSpPr txBox="1"/>
      </xdr:nvSpPr>
      <xdr:spPr>
        <a:xfrm>
          <a:off x="10528300" y="62106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59998</xdr:rowOff>
    </xdr:from>
    <xdr:to>
      <xdr:col>55</xdr:col>
      <xdr:colOff>50800</xdr:colOff>
      <xdr:row>36</xdr:row>
      <xdr:rowOff>161598</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10426700" y="62321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6829</xdr:rowOff>
    </xdr:from>
    <xdr:to>
      <xdr:col>50</xdr:col>
      <xdr:colOff>114300</xdr:colOff>
      <xdr:row>36</xdr:row>
      <xdr:rowOff>19467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8750300" y="6179029"/>
          <a:ext cx="889000" cy="12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53260</xdr:rowOff>
    </xdr:from>
    <xdr:to>
      <xdr:col>50</xdr:col>
      <xdr:colOff>165100</xdr:colOff>
      <xdr:row>36</xdr:row>
      <xdr:rowOff>154860</xdr:rowOff>
    </xdr:to>
    <xdr:sp macro="" textlink="">
      <xdr:nvSpPr>
        <xdr:cNvPr id="291" name="フローチャート: 判断 290">
          <a:extLst>
            <a:ext uri="{FF2B5EF4-FFF2-40B4-BE49-F238E27FC236}">
              <a16:creationId xmlns:a16="http://schemas.microsoft.com/office/drawing/2014/main" id="{00000000-0008-0000-0600-000023010000}"/>
            </a:ext>
          </a:extLst>
        </xdr:cNvPr>
        <xdr:cNvSpPr/>
      </xdr:nvSpPr>
      <xdr:spPr>
        <a:xfrm>
          <a:off x="9588500" y="6225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145987</xdr:rowOff>
    </xdr:from>
    <xdr:ext cx="534377"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9372111" y="631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19467</xdr:rowOff>
    </xdr:from>
    <xdr:to>
      <xdr:col>45</xdr:col>
      <xdr:colOff>177800</xdr:colOff>
      <xdr:row>36</xdr:row>
      <xdr:rowOff>92042</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7861300" y="6191667"/>
          <a:ext cx="889000" cy="72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35614</xdr:rowOff>
    </xdr:from>
    <xdr:to>
      <xdr:col>46</xdr:col>
      <xdr:colOff>38100</xdr:colOff>
      <xdr:row>36</xdr:row>
      <xdr:rowOff>137214</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8699500" y="6207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128341</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8483111" y="6300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24725</xdr:rowOff>
    </xdr:from>
    <xdr:to>
      <xdr:col>41</xdr:col>
      <xdr:colOff>50800</xdr:colOff>
      <xdr:row>36</xdr:row>
      <xdr:rowOff>92042</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6972300" y="5168225"/>
          <a:ext cx="889000" cy="1096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73714</xdr:rowOff>
    </xdr:from>
    <xdr:to>
      <xdr:col>41</xdr:col>
      <xdr:colOff>101600</xdr:colOff>
      <xdr:row>37</xdr:row>
      <xdr:rowOff>3864</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7810500" y="6245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166441</xdr:rowOff>
    </xdr:from>
    <xdr:ext cx="534377"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7594111" y="6338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13527</xdr:rowOff>
    </xdr:from>
    <xdr:to>
      <xdr:col>36</xdr:col>
      <xdr:colOff>165100</xdr:colOff>
      <xdr:row>30</xdr:row>
      <xdr:rowOff>115127</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6921500" y="5157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30</xdr:row>
      <xdr:rowOff>106254</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672795" y="52497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130277</xdr:rowOff>
    </xdr:from>
    <xdr:to>
      <xdr:col>55</xdr:col>
      <xdr:colOff>50800</xdr:colOff>
      <xdr:row>36</xdr:row>
      <xdr:rowOff>60427</xdr:rowOff>
    </xdr:to>
    <xdr:sp macro="" textlink="">
      <xdr:nvSpPr>
        <xdr:cNvPr id="306" name="楕円 305">
          <a:extLst>
            <a:ext uri="{FF2B5EF4-FFF2-40B4-BE49-F238E27FC236}">
              <a16:creationId xmlns:a16="http://schemas.microsoft.com/office/drawing/2014/main" id="{00000000-0008-0000-0600-000032010000}"/>
            </a:ext>
          </a:extLst>
        </xdr:cNvPr>
        <xdr:cNvSpPr/>
      </xdr:nvSpPr>
      <xdr:spPr>
        <a:xfrm>
          <a:off x="10426700" y="6131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153154</xdr:rowOff>
    </xdr:from>
    <xdr:ext cx="534377" cy="259045"/>
    <xdr:sp macro="" textlink="">
      <xdr:nvSpPr>
        <xdr:cNvPr id="307" name="補助費等該当値テキスト">
          <a:extLst>
            <a:ext uri="{FF2B5EF4-FFF2-40B4-BE49-F238E27FC236}">
              <a16:creationId xmlns:a16="http://schemas.microsoft.com/office/drawing/2014/main" id="{00000000-0008-0000-0600-000033010000}"/>
            </a:ext>
          </a:extLst>
        </xdr:cNvPr>
        <xdr:cNvSpPr txBox="1"/>
      </xdr:nvSpPr>
      <xdr:spPr>
        <a:xfrm>
          <a:off x="10528300" y="598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127479</xdr:rowOff>
    </xdr:from>
    <xdr:to>
      <xdr:col>50</xdr:col>
      <xdr:colOff>165100</xdr:colOff>
      <xdr:row>36</xdr:row>
      <xdr:rowOff>57629</xdr:rowOff>
    </xdr:to>
    <xdr:sp macro="" textlink="">
      <xdr:nvSpPr>
        <xdr:cNvPr id="308" name="楕円 307">
          <a:extLst>
            <a:ext uri="{FF2B5EF4-FFF2-40B4-BE49-F238E27FC236}">
              <a16:creationId xmlns:a16="http://schemas.microsoft.com/office/drawing/2014/main" id="{00000000-0008-0000-0600-000034010000}"/>
            </a:ext>
          </a:extLst>
        </xdr:cNvPr>
        <xdr:cNvSpPr/>
      </xdr:nvSpPr>
      <xdr:spPr>
        <a:xfrm>
          <a:off x="9588500" y="612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74156</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9372111" y="5903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140117</xdr:rowOff>
    </xdr:from>
    <xdr:to>
      <xdr:col>46</xdr:col>
      <xdr:colOff>38100</xdr:colOff>
      <xdr:row>36</xdr:row>
      <xdr:rowOff>70267</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8699500" y="6140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86794</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8483111" y="5916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41242</xdr:rowOff>
    </xdr:from>
    <xdr:to>
      <xdr:col>41</xdr:col>
      <xdr:colOff>101600</xdr:colOff>
      <xdr:row>36</xdr:row>
      <xdr:rowOff>142842</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7810500" y="621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34</xdr:row>
      <xdr:rowOff>159369</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594111" y="5988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29</xdr:row>
      <xdr:rowOff>145375</xdr:rowOff>
    </xdr:from>
    <xdr:to>
      <xdr:col>36</xdr:col>
      <xdr:colOff>165100</xdr:colOff>
      <xdr:row>30</xdr:row>
      <xdr:rowOff>75525</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6921500" y="511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28</xdr:row>
      <xdr:rowOff>92052</xdr:rowOff>
    </xdr:from>
    <xdr:ext cx="59901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6672795" y="48926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7" name="テキスト ボックス 336">
          <a:extLst>
            <a:ext uri="{FF2B5EF4-FFF2-40B4-BE49-F238E27FC236}">
              <a16:creationId xmlns:a16="http://schemas.microsoft.com/office/drawing/2014/main" id="{00000000-0008-0000-0600-000051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6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9" name="テキスト ボックス 338">
          <a:extLst>
            <a:ext uri="{FF2B5EF4-FFF2-40B4-BE49-F238E27FC236}">
              <a16:creationId xmlns:a16="http://schemas.microsoft.com/office/drawing/2014/main" id="{00000000-0008-0000-0600-000053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普通建設事業費グラフ枠">
          <a:extLst>
            <a:ext uri="{FF2B5EF4-FFF2-40B4-BE49-F238E27FC236}">
              <a16:creationId xmlns:a16="http://schemas.microsoft.com/office/drawing/2014/main" id="{00000000-0008-0000-06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50949</xdr:rowOff>
    </xdr:from>
    <xdr:to>
      <xdr:col>54</xdr:col>
      <xdr:colOff>189865</xdr:colOff>
      <xdr:row>58</xdr:row>
      <xdr:rowOff>100468</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flipV="1">
          <a:off x="10475595" y="8794899"/>
          <a:ext cx="1270" cy="12496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104295</xdr:rowOff>
    </xdr:from>
    <xdr:ext cx="534377" cy="259045"/>
    <xdr:sp macro="" textlink="">
      <xdr:nvSpPr>
        <xdr:cNvPr id="342" name="普通建設事業費最小値テキスト">
          <a:extLst>
            <a:ext uri="{FF2B5EF4-FFF2-40B4-BE49-F238E27FC236}">
              <a16:creationId xmlns:a16="http://schemas.microsoft.com/office/drawing/2014/main" id="{00000000-0008-0000-0600-000056010000}"/>
            </a:ext>
          </a:extLst>
        </xdr:cNvPr>
        <xdr:cNvSpPr txBox="1"/>
      </xdr:nvSpPr>
      <xdr:spPr>
        <a:xfrm>
          <a:off x="10528300" y="1004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100468</xdr:rowOff>
    </xdr:from>
    <xdr:to>
      <xdr:col>55</xdr:col>
      <xdr:colOff>88900</xdr:colOff>
      <xdr:row>58</xdr:row>
      <xdr:rowOff>100468</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10388600" y="10044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169076</xdr:rowOff>
    </xdr:from>
    <xdr:ext cx="599010" cy="259045"/>
    <xdr:sp macro="" textlink="">
      <xdr:nvSpPr>
        <xdr:cNvPr id="344" name="普通建設事業費最大値テキスト">
          <a:extLst>
            <a:ext uri="{FF2B5EF4-FFF2-40B4-BE49-F238E27FC236}">
              <a16:creationId xmlns:a16="http://schemas.microsoft.com/office/drawing/2014/main" id="{00000000-0008-0000-0600-000058010000}"/>
            </a:ext>
          </a:extLst>
        </xdr:cNvPr>
        <xdr:cNvSpPr txBox="1"/>
      </xdr:nvSpPr>
      <xdr:spPr>
        <a:xfrm>
          <a:off x="10528300" y="8570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50949</xdr:rowOff>
    </xdr:from>
    <xdr:to>
      <xdr:col>55</xdr:col>
      <xdr:colOff>88900</xdr:colOff>
      <xdr:row>51</xdr:row>
      <xdr:rowOff>50949</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10388600" y="8794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121641</xdr:rowOff>
    </xdr:from>
    <xdr:to>
      <xdr:col>55</xdr:col>
      <xdr:colOff>0</xdr:colOff>
      <xdr:row>58</xdr:row>
      <xdr:rowOff>91226</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9639300" y="9894291"/>
          <a:ext cx="838200" cy="14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43425</xdr:rowOff>
    </xdr:from>
    <xdr:ext cx="534377" cy="259045"/>
    <xdr:sp macro="" textlink="">
      <xdr:nvSpPr>
        <xdr:cNvPr id="347" name="普通建設事業費平均値テキスト">
          <a:extLst>
            <a:ext uri="{FF2B5EF4-FFF2-40B4-BE49-F238E27FC236}">
              <a16:creationId xmlns:a16="http://schemas.microsoft.com/office/drawing/2014/main" id="{00000000-0008-0000-0600-00005B010000}"/>
            </a:ext>
          </a:extLst>
        </xdr:cNvPr>
        <xdr:cNvSpPr txBox="1"/>
      </xdr:nvSpPr>
      <xdr:spPr>
        <a:xfrm>
          <a:off x="10528300" y="94731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49,779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20548</xdr:rowOff>
    </xdr:from>
    <xdr:to>
      <xdr:col>55</xdr:col>
      <xdr:colOff>50800</xdr:colOff>
      <xdr:row>56</xdr:row>
      <xdr:rowOff>122148</xdr:rowOff>
    </xdr:to>
    <xdr:sp macro="" textlink="">
      <xdr:nvSpPr>
        <xdr:cNvPr id="348" name="フローチャート: 判断 347">
          <a:extLst>
            <a:ext uri="{FF2B5EF4-FFF2-40B4-BE49-F238E27FC236}">
              <a16:creationId xmlns:a16="http://schemas.microsoft.com/office/drawing/2014/main" id="{00000000-0008-0000-0600-00005C010000}"/>
            </a:ext>
          </a:extLst>
        </xdr:cNvPr>
        <xdr:cNvSpPr/>
      </xdr:nvSpPr>
      <xdr:spPr>
        <a:xfrm>
          <a:off x="10426700" y="9621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159316</xdr:rowOff>
    </xdr:from>
    <xdr:to>
      <xdr:col>50</xdr:col>
      <xdr:colOff>114300</xdr:colOff>
      <xdr:row>58</xdr:row>
      <xdr:rowOff>91226</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8750300" y="9589066"/>
          <a:ext cx="889000" cy="446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77089</xdr:rowOff>
    </xdr:from>
    <xdr:to>
      <xdr:col>50</xdr:col>
      <xdr:colOff>165100</xdr:colOff>
      <xdr:row>57</xdr:row>
      <xdr:rowOff>7239</xdr:rowOff>
    </xdr:to>
    <xdr:sp macro="" textlink="">
      <xdr:nvSpPr>
        <xdr:cNvPr id="350" name="フローチャート: 判断 349">
          <a:extLst>
            <a:ext uri="{FF2B5EF4-FFF2-40B4-BE49-F238E27FC236}">
              <a16:creationId xmlns:a16="http://schemas.microsoft.com/office/drawing/2014/main" id="{00000000-0008-0000-0600-00005E010000}"/>
            </a:ext>
          </a:extLst>
        </xdr:cNvPr>
        <xdr:cNvSpPr/>
      </xdr:nvSpPr>
      <xdr:spPr>
        <a:xfrm>
          <a:off x="9588500" y="9678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23766</xdr:rowOff>
    </xdr:from>
    <xdr:ext cx="534377"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9372111" y="9453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105759</xdr:rowOff>
    </xdr:from>
    <xdr:to>
      <xdr:col>45</xdr:col>
      <xdr:colOff>177800</xdr:colOff>
      <xdr:row>55</xdr:row>
      <xdr:rowOff>159316</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7861300" y="9364059"/>
          <a:ext cx="889000" cy="225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106089</xdr:rowOff>
    </xdr:from>
    <xdr:to>
      <xdr:col>46</xdr:col>
      <xdr:colOff>38100</xdr:colOff>
      <xdr:row>57</xdr:row>
      <xdr:rowOff>36239</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8699500" y="970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27366</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8483111" y="9800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105759</xdr:rowOff>
    </xdr:from>
    <xdr:to>
      <xdr:col>41</xdr:col>
      <xdr:colOff>50800</xdr:colOff>
      <xdr:row>57</xdr:row>
      <xdr:rowOff>33967</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flipV="1">
          <a:off x="6972300" y="9364059"/>
          <a:ext cx="889000" cy="4425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83947</xdr:rowOff>
    </xdr:from>
    <xdr:to>
      <xdr:col>41</xdr:col>
      <xdr:colOff>101600</xdr:colOff>
      <xdr:row>57</xdr:row>
      <xdr:rowOff>14097</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7810500" y="9685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5224</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7594111" y="9777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81704</xdr:rowOff>
    </xdr:from>
    <xdr:to>
      <xdr:col>36</xdr:col>
      <xdr:colOff>165100</xdr:colOff>
      <xdr:row>57</xdr:row>
      <xdr:rowOff>11854</xdr:rowOff>
    </xdr:to>
    <xdr:sp macro="" textlink="">
      <xdr:nvSpPr>
        <xdr:cNvPr id="358" name="フローチャート: 判断 357">
          <a:extLst>
            <a:ext uri="{FF2B5EF4-FFF2-40B4-BE49-F238E27FC236}">
              <a16:creationId xmlns:a16="http://schemas.microsoft.com/office/drawing/2014/main" id="{00000000-0008-0000-0600-000066010000}"/>
            </a:ext>
          </a:extLst>
        </xdr:cNvPr>
        <xdr:cNvSpPr/>
      </xdr:nvSpPr>
      <xdr:spPr>
        <a:xfrm>
          <a:off x="6921500" y="9682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28381</xdr:rowOff>
    </xdr:from>
    <xdr:ext cx="534377"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6705111" y="9458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70841</xdr:rowOff>
    </xdr:from>
    <xdr:to>
      <xdr:col>55</xdr:col>
      <xdr:colOff>50800</xdr:colOff>
      <xdr:row>58</xdr:row>
      <xdr:rowOff>991</xdr:rowOff>
    </xdr:to>
    <xdr:sp macro="" textlink="">
      <xdr:nvSpPr>
        <xdr:cNvPr id="365" name="楕円 364">
          <a:extLst>
            <a:ext uri="{FF2B5EF4-FFF2-40B4-BE49-F238E27FC236}">
              <a16:creationId xmlns:a16="http://schemas.microsoft.com/office/drawing/2014/main" id="{00000000-0008-0000-0600-00006D010000}"/>
            </a:ext>
          </a:extLst>
        </xdr:cNvPr>
        <xdr:cNvSpPr/>
      </xdr:nvSpPr>
      <xdr:spPr>
        <a:xfrm>
          <a:off x="10426700" y="9843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49268</xdr:rowOff>
    </xdr:from>
    <xdr:ext cx="534377" cy="259045"/>
    <xdr:sp macro="" textlink="">
      <xdr:nvSpPr>
        <xdr:cNvPr id="366" name="普通建設事業費該当値テキスト">
          <a:extLst>
            <a:ext uri="{FF2B5EF4-FFF2-40B4-BE49-F238E27FC236}">
              <a16:creationId xmlns:a16="http://schemas.microsoft.com/office/drawing/2014/main" id="{00000000-0008-0000-0600-00006E010000}"/>
            </a:ext>
          </a:extLst>
        </xdr:cNvPr>
        <xdr:cNvSpPr txBox="1"/>
      </xdr:nvSpPr>
      <xdr:spPr>
        <a:xfrm>
          <a:off x="10528300" y="982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40426</xdr:rowOff>
    </xdr:from>
    <xdr:to>
      <xdr:col>50</xdr:col>
      <xdr:colOff>165100</xdr:colOff>
      <xdr:row>58</xdr:row>
      <xdr:rowOff>142026</xdr:rowOff>
    </xdr:to>
    <xdr:sp macro="" textlink="">
      <xdr:nvSpPr>
        <xdr:cNvPr id="367" name="楕円 366">
          <a:extLst>
            <a:ext uri="{FF2B5EF4-FFF2-40B4-BE49-F238E27FC236}">
              <a16:creationId xmlns:a16="http://schemas.microsoft.com/office/drawing/2014/main" id="{00000000-0008-0000-0600-00006F010000}"/>
            </a:ext>
          </a:extLst>
        </xdr:cNvPr>
        <xdr:cNvSpPr/>
      </xdr:nvSpPr>
      <xdr:spPr>
        <a:xfrm>
          <a:off x="9588500" y="9984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133153</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372111" y="1007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55</xdr:row>
      <xdr:rowOff>108516</xdr:rowOff>
    </xdr:from>
    <xdr:to>
      <xdr:col>46</xdr:col>
      <xdr:colOff>38100</xdr:colOff>
      <xdr:row>56</xdr:row>
      <xdr:rowOff>38666</xdr:rowOff>
    </xdr:to>
    <xdr:sp macro="" textlink="">
      <xdr:nvSpPr>
        <xdr:cNvPr id="369" name="楕円 368">
          <a:extLst>
            <a:ext uri="{FF2B5EF4-FFF2-40B4-BE49-F238E27FC236}">
              <a16:creationId xmlns:a16="http://schemas.microsoft.com/office/drawing/2014/main" id="{00000000-0008-0000-0600-000071010000}"/>
            </a:ext>
          </a:extLst>
        </xdr:cNvPr>
        <xdr:cNvSpPr/>
      </xdr:nvSpPr>
      <xdr:spPr>
        <a:xfrm>
          <a:off x="8699500" y="9538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55193</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8483111" y="9313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54959</xdr:rowOff>
    </xdr:from>
    <xdr:to>
      <xdr:col>41</xdr:col>
      <xdr:colOff>101600</xdr:colOff>
      <xdr:row>54</xdr:row>
      <xdr:rowOff>156559</xdr:rowOff>
    </xdr:to>
    <xdr:sp macro="" textlink="">
      <xdr:nvSpPr>
        <xdr:cNvPr id="371" name="楕円 370">
          <a:extLst>
            <a:ext uri="{FF2B5EF4-FFF2-40B4-BE49-F238E27FC236}">
              <a16:creationId xmlns:a16="http://schemas.microsoft.com/office/drawing/2014/main" id="{00000000-0008-0000-0600-000073010000}"/>
            </a:ext>
          </a:extLst>
        </xdr:cNvPr>
        <xdr:cNvSpPr/>
      </xdr:nvSpPr>
      <xdr:spPr>
        <a:xfrm>
          <a:off x="7810500" y="9313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1636</xdr:rowOff>
    </xdr:from>
    <xdr:ext cx="534377"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7594111" y="9088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154617</xdr:rowOff>
    </xdr:from>
    <xdr:to>
      <xdr:col>36</xdr:col>
      <xdr:colOff>165100</xdr:colOff>
      <xdr:row>57</xdr:row>
      <xdr:rowOff>84767</xdr:rowOff>
    </xdr:to>
    <xdr:sp macro="" textlink="">
      <xdr:nvSpPr>
        <xdr:cNvPr id="373" name="楕円 372">
          <a:extLst>
            <a:ext uri="{FF2B5EF4-FFF2-40B4-BE49-F238E27FC236}">
              <a16:creationId xmlns:a16="http://schemas.microsoft.com/office/drawing/2014/main" id="{00000000-0008-0000-0600-000075010000}"/>
            </a:ext>
          </a:extLst>
        </xdr:cNvPr>
        <xdr:cNvSpPr/>
      </xdr:nvSpPr>
      <xdr:spPr>
        <a:xfrm>
          <a:off x="6921500" y="975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75894</xdr:rowOff>
    </xdr:from>
    <xdr:ext cx="534377"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705111" y="9848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8" name="テキスト ボックス 387">
          <a:extLst>
            <a:ext uri="{FF2B5EF4-FFF2-40B4-BE49-F238E27FC236}">
              <a16:creationId xmlns:a16="http://schemas.microsoft.com/office/drawing/2014/main" id="{00000000-0008-0000-0600-000084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600-000088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6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a:extLst>
            <a:ext uri="{FF2B5EF4-FFF2-40B4-BE49-F238E27FC236}">
              <a16:creationId xmlns:a16="http://schemas.microsoft.com/office/drawing/2014/main" id="{00000000-0008-0000-06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26315</xdr:rowOff>
    </xdr:from>
    <xdr:to>
      <xdr:col>54</xdr:col>
      <xdr:colOff>189865</xdr:colOff>
      <xdr:row>78</xdr:row>
      <xdr:rowOff>138374</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flipV="1">
          <a:off x="10475595" y="12199265"/>
          <a:ext cx="1270" cy="13122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142201</xdr:rowOff>
    </xdr:from>
    <xdr:ext cx="313932" cy="259045"/>
    <xdr:sp macro="" textlink="">
      <xdr:nvSpPr>
        <xdr:cNvPr id="397" name="普通建設事業費 （ うち新規整備　）最小値テキスト">
          <a:extLst>
            <a:ext uri="{FF2B5EF4-FFF2-40B4-BE49-F238E27FC236}">
              <a16:creationId xmlns:a16="http://schemas.microsoft.com/office/drawing/2014/main" id="{00000000-0008-0000-0600-00008D010000}"/>
            </a:ext>
          </a:extLst>
        </xdr:cNvPr>
        <xdr:cNvSpPr txBox="1"/>
      </xdr:nvSpPr>
      <xdr:spPr>
        <a:xfrm>
          <a:off x="10528300" y="135153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138374</xdr:rowOff>
    </xdr:from>
    <xdr:to>
      <xdr:col>55</xdr:col>
      <xdr:colOff>88900</xdr:colOff>
      <xdr:row>78</xdr:row>
      <xdr:rowOff>138374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10388600" y="135114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144442</xdr:rowOff>
    </xdr:from>
    <xdr:ext cx="534377" cy="259045"/>
    <xdr:sp macro="" textlink="">
      <xdr:nvSpPr>
        <xdr:cNvPr id="399" name="普通建設事業費 （ うち新規整備　）最大値テキスト">
          <a:extLst>
            <a:ext uri="{FF2B5EF4-FFF2-40B4-BE49-F238E27FC236}">
              <a16:creationId xmlns:a16="http://schemas.microsoft.com/office/drawing/2014/main" id="{00000000-0008-0000-0600-00008F010000}"/>
            </a:ext>
          </a:extLst>
        </xdr:cNvPr>
        <xdr:cNvSpPr txBox="1"/>
      </xdr:nvSpPr>
      <xdr:spPr>
        <a:xfrm>
          <a:off x="10528300" y="1197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26315</xdr:rowOff>
    </xdr:from>
    <xdr:to>
      <xdr:col>55</xdr:col>
      <xdr:colOff>88900</xdr:colOff>
      <xdr:row>71</xdr:row>
      <xdr:rowOff>26315</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10388600" y="12199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136409</xdr:rowOff>
    </xdr:from>
    <xdr:to>
      <xdr:col>55</xdr:col>
      <xdr:colOff>0</xdr:colOff>
      <xdr:row>78</xdr:row>
      <xdr:rowOff>138374</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9639300" y="13509509"/>
          <a:ext cx="838200" cy="1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136261</xdr:rowOff>
    </xdr:from>
    <xdr:ext cx="534377" cy="259045"/>
    <xdr:sp macro="" textlink="">
      <xdr:nvSpPr>
        <xdr:cNvPr id="402" name="普通建設事業費 （ うち新規整備　）平均値テキスト">
          <a:extLst>
            <a:ext uri="{FF2B5EF4-FFF2-40B4-BE49-F238E27FC236}">
              <a16:creationId xmlns:a16="http://schemas.microsoft.com/office/drawing/2014/main" id="{00000000-0008-0000-0600-000092010000}"/>
            </a:ext>
          </a:extLst>
        </xdr:cNvPr>
        <xdr:cNvSpPr txBox="1"/>
      </xdr:nvSpPr>
      <xdr:spPr>
        <a:xfrm>
          <a:off x="10528300" y="129950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113384</xdr:rowOff>
    </xdr:from>
    <xdr:to>
      <xdr:col>55</xdr:col>
      <xdr:colOff>50800</xdr:colOff>
      <xdr:row>77</xdr:row>
      <xdr:rowOff>43534</xdr:rowOff>
    </xdr:to>
    <xdr:sp macro="" textlink="">
      <xdr:nvSpPr>
        <xdr:cNvPr id="403" name="フローチャート: 判断 402">
          <a:extLst>
            <a:ext uri="{FF2B5EF4-FFF2-40B4-BE49-F238E27FC236}">
              <a16:creationId xmlns:a16="http://schemas.microsoft.com/office/drawing/2014/main" id="{00000000-0008-0000-0600-000093010000}"/>
            </a:ext>
          </a:extLst>
        </xdr:cNvPr>
        <xdr:cNvSpPr/>
      </xdr:nvSpPr>
      <xdr:spPr>
        <a:xfrm>
          <a:off x="10426700" y="13143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6609</xdr:rowOff>
    </xdr:from>
    <xdr:to>
      <xdr:col>50</xdr:col>
      <xdr:colOff>114300</xdr:colOff>
      <xdr:row>78</xdr:row>
      <xdr:rowOff>136409</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8750300" y="12865359"/>
          <a:ext cx="889000" cy="644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2694</xdr:rowOff>
    </xdr:from>
    <xdr:to>
      <xdr:col>50</xdr:col>
      <xdr:colOff>165100</xdr:colOff>
      <xdr:row>77</xdr:row>
      <xdr:rowOff>104294</xdr:rowOff>
    </xdr:to>
    <xdr:sp macro="" textlink="">
      <xdr:nvSpPr>
        <xdr:cNvPr id="405" name="フローチャート: 判断 404">
          <a:extLst>
            <a:ext uri="{FF2B5EF4-FFF2-40B4-BE49-F238E27FC236}">
              <a16:creationId xmlns:a16="http://schemas.microsoft.com/office/drawing/2014/main" id="{00000000-0008-0000-0600-000095010000}"/>
            </a:ext>
          </a:extLst>
        </xdr:cNvPr>
        <xdr:cNvSpPr/>
      </xdr:nvSpPr>
      <xdr:spPr>
        <a:xfrm>
          <a:off x="9588500" y="1320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120821</xdr:rowOff>
    </xdr:from>
    <xdr:ext cx="534377"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9372111" y="12979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6609</xdr:rowOff>
    </xdr:from>
    <xdr:to>
      <xdr:col>45</xdr:col>
      <xdr:colOff>177800</xdr:colOff>
      <xdr:row>77</xdr:row>
      <xdr:rowOff>160365</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flipV="1">
          <a:off x="7861300" y="12865359"/>
          <a:ext cx="889000" cy="496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171104</xdr:rowOff>
    </xdr:from>
    <xdr:to>
      <xdr:col>46</xdr:col>
      <xdr:colOff>38100</xdr:colOff>
      <xdr:row>77</xdr:row>
      <xdr:rowOff>101254</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8699500" y="13201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92381</xdr:rowOff>
    </xdr:from>
    <xdr:ext cx="534377"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8483111" y="13294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160365</xdr:rowOff>
    </xdr:from>
    <xdr:to>
      <xdr:col>41</xdr:col>
      <xdr:colOff>50800</xdr:colOff>
      <xdr:row>78</xdr:row>
      <xdr:rowOff>63919</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6972300" y="13362015"/>
          <a:ext cx="889000" cy="75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14788</xdr:rowOff>
    </xdr:from>
    <xdr:to>
      <xdr:col>41</xdr:col>
      <xdr:colOff>101600</xdr:colOff>
      <xdr:row>77</xdr:row>
      <xdr:rowOff>116388</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7810500" y="13216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132915</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7594111" y="129916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114412</xdr:rowOff>
    </xdr:from>
    <xdr:to>
      <xdr:col>36</xdr:col>
      <xdr:colOff>165100</xdr:colOff>
      <xdr:row>77</xdr:row>
      <xdr:rowOff>44562</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6921500" y="13144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61089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6705111" y="12919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87574</xdr:rowOff>
    </xdr:from>
    <xdr:to>
      <xdr:col>55</xdr:col>
      <xdr:colOff>50800</xdr:colOff>
      <xdr:row>79</xdr:row>
      <xdr:rowOff>17724</xdr:rowOff>
    </xdr:to>
    <xdr:sp macro="" textlink="">
      <xdr:nvSpPr>
        <xdr:cNvPr id="420" name="楕円 419">
          <a:extLst>
            <a:ext uri="{FF2B5EF4-FFF2-40B4-BE49-F238E27FC236}">
              <a16:creationId xmlns:a16="http://schemas.microsoft.com/office/drawing/2014/main" id="{00000000-0008-0000-0600-0000A4010000}"/>
            </a:ext>
          </a:extLst>
        </xdr:cNvPr>
        <xdr:cNvSpPr/>
      </xdr:nvSpPr>
      <xdr:spPr>
        <a:xfrm>
          <a:off x="10426700" y="13460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2501</xdr:rowOff>
    </xdr:from>
    <xdr:ext cx="313932" cy="259045"/>
    <xdr:sp macro="" textlink="">
      <xdr:nvSpPr>
        <xdr:cNvPr id="421" name="普通建設事業費 （ うち新規整備　）該当値テキスト">
          <a:extLst>
            <a:ext uri="{FF2B5EF4-FFF2-40B4-BE49-F238E27FC236}">
              <a16:creationId xmlns:a16="http://schemas.microsoft.com/office/drawing/2014/main" id="{00000000-0008-0000-0600-0000A5010000}"/>
            </a:ext>
          </a:extLst>
        </xdr:cNvPr>
        <xdr:cNvSpPr txBox="1"/>
      </xdr:nvSpPr>
      <xdr:spPr>
        <a:xfrm>
          <a:off x="10528300" y="1337560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85609</xdr:rowOff>
    </xdr:from>
    <xdr:to>
      <xdr:col>50</xdr:col>
      <xdr:colOff>165100</xdr:colOff>
      <xdr:row>79</xdr:row>
      <xdr:rowOff>15759</xdr:rowOff>
    </xdr:to>
    <xdr:sp macro="" textlink="">
      <xdr:nvSpPr>
        <xdr:cNvPr id="422" name="楕円 421">
          <a:extLst>
            <a:ext uri="{FF2B5EF4-FFF2-40B4-BE49-F238E27FC236}">
              <a16:creationId xmlns:a16="http://schemas.microsoft.com/office/drawing/2014/main" id="{00000000-0008-0000-0600-0000A6010000}"/>
            </a:ext>
          </a:extLst>
        </xdr:cNvPr>
        <xdr:cNvSpPr/>
      </xdr:nvSpPr>
      <xdr:spPr>
        <a:xfrm>
          <a:off x="9588500" y="13458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79</xdr:row>
      <xdr:rowOff>6886</xdr:rowOff>
    </xdr:from>
    <xdr:ext cx="378565"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9450017" y="135514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127259</xdr:rowOff>
    </xdr:from>
    <xdr:to>
      <xdr:col>46</xdr:col>
      <xdr:colOff>38100</xdr:colOff>
      <xdr:row>75</xdr:row>
      <xdr:rowOff>57409</xdr:rowOff>
    </xdr:to>
    <xdr:sp macro="" textlink="">
      <xdr:nvSpPr>
        <xdr:cNvPr id="424" name="楕円 423">
          <a:extLst>
            <a:ext uri="{FF2B5EF4-FFF2-40B4-BE49-F238E27FC236}">
              <a16:creationId xmlns:a16="http://schemas.microsoft.com/office/drawing/2014/main" id="{00000000-0008-0000-0600-0000A8010000}"/>
            </a:ext>
          </a:extLst>
        </xdr:cNvPr>
        <xdr:cNvSpPr/>
      </xdr:nvSpPr>
      <xdr:spPr>
        <a:xfrm>
          <a:off x="8699500" y="12814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73936</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483111" y="12589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109565</xdr:rowOff>
    </xdr:from>
    <xdr:to>
      <xdr:col>41</xdr:col>
      <xdr:colOff>101600</xdr:colOff>
      <xdr:row>78</xdr:row>
      <xdr:rowOff>39715</xdr:rowOff>
    </xdr:to>
    <xdr:sp macro="" textlink="">
      <xdr:nvSpPr>
        <xdr:cNvPr id="426" name="楕円 425">
          <a:extLst>
            <a:ext uri="{FF2B5EF4-FFF2-40B4-BE49-F238E27FC236}">
              <a16:creationId xmlns:a16="http://schemas.microsoft.com/office/drawing/2014/main" id="{00000000-0008-0000-0600-0000AA010000}"/>
            </a:ext>
          </a:extLst>
        </xdr:cNvPr>
        <xdr:cNvSpPr/>
      </xdr:nvSpPr>
      <xdr:spPr>
        <a:xfrm>
          <a:off x="7810500" y="13311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30842</xdr:rowOff>
    </xdr:from>
    <xdr:ext cx="469744"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26428" y="13403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13119</xdr:rowOff>
    </xdr:from>
    <xdr:to>
      <xdr:col>36</xdr:col>
      <xdr:colOff>165100</xdr:colOff>
      <xdr:row>78</xdr:row>
      <xdr:rowOff>114719</xdr:rowOff>
    </xdr:to>
    <xdr:sp macro="" textlink="">
      <xdr:nvSpPr>
        <xdr:cNvPr id="428" name="楕円 427">
          <a:extLst>
            <a:ext uri="{FF2B5EF4-FFF2-40B4-BE49-F238E27FC236}">
              <a16:creationId xmlns:a16="http://schemas.microsoft.com/office/drawing/2014/main" id="{00000000-0008-0000-0600-0000AC010000}"/>
            </a:ext>
          </a:extLst>
        </xdr:cNvPr>
        <xdr:cNvSpPr/>
      </xdr:nvSpPr>
      <xdr:spPr>
        <a:xfrm>
          <a:off x="6921500" y="13386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105846</xdr:rowOff>
    </xdr:from>
    <xdr:ext cx="469744"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737428" y="134789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6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45" name="テキスト ボックス 444">
          <a:extLst>
            <a:ext uri="{FF2B5EF4-FFF2-40B4-BE49-F238E27FC236}">
              <a16:creationId xmlns:a16="http://schemas.microsoft.com/office/drawing/2014/main" id="{00000000-0008-0000-0600-0000BD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49" name="テキスト ボックス 448">
          <a:extLst>
            <a:ext uri="{FF2B5EF4-FFF2-40B4-BE49-F238E27FC236}">
              <a16:creationId xmlns:a16="http://schemas.microsoft.com/office/drawing/2014/main" id="{00000000-0008-0000-0600-0000C1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77406</xdr:rowOff>
    </xdr:from>
    <xdr:to>
      <xdr:col>54</xdr:col>
      <xdr:colOff>189865</xdr:colOff>
      <xdr:row>98</xdr:row>
      <xdr:rowOff>4643</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flipV="1">
          <a:off x="10475595" y="15507906"/>
          <a:ext cx="1270" cy="12988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8470</xdr:rowOff>
    </xdr:from>
    <xdr:ext cx="469744" cy="259045"/>
    <xdr:sp macro="" textlink="">
      <xdr:nvSpPr>
        <xdr:cNvPr id="452" name="普通建設事業費 （ うち更新整備　）最小値テキスト">
          <a:extLst>
            <a:ext uri="{FF2B5EF4-FFF2-40B4-BE49-F238E27FC236}">
              <a16:creationId xmlns:a16="http://schemas.microsoft.com/office/drawing/2014/main" id="{00000000-0008-0000-0600-0000C4010000}"/>
            </a:ext>
          </a:extLst>
        </xdr:cNvPr>
        <xdr:cNvSpPr txBox="1"/>
      </xdr:nvSpPr>
      <xdr:spPr>
        <a:xfrm>
          <a:off x="10528300" y="16810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4643</xdr:rowOff>
    </xdr:from>
    <xdr:to>
      <xdr:col>55</xdr:col>
      <xdr:colOff>88900</xdr:colOff>
      <xdr:row>98</xdr:row>
      <xdr:rowOff>4643</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10388600" y="1680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24083</xdr:rowOff>
    </xdr:from>
    <xdr:ext cx="534377" cy="259045"/>
    <xdr:sp macro="" textlink="">
      <xdr:nvSpPr>
        <xdr:cNvPr id="454" name="普通建設事業費 （ うち更新整備　）最大値テキスト">
          <a:extLst>
            <a:ext uri="{FF2B5EF4-FFF2-40B4-BE49-F238E27FC236}">
              <a16:creationId xmlns:a16="http://schemas.microsoft.com/office/drawing/2014/main" id="{00000000-0008-0000-0600-0000C6010000}"/>
            </a:ext>
          </a:extLst>
        </xdr:cNvPr>
        <xdr:cNvSpPr txBox="1"/>
      </xdr:nvSpPr>
      <xdr:spPr>
        <a:xfrm>
          <a:off x="10528300" y="15283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77406</xdr:rowOff>
    </xdr:from>
    <xdr:to>
      <xdr:col>55</xdr:col>
      <xdr:colOff>88900</xdr:colOff>
      <xdr:row>90</xdr:row>
      <xdr:rowOff>77406</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10388600" y="15507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71462</xdr:rowOff>
    </xdr:from>
    <xdr:to>
      <xdr:col>55</xdr:col>
      <xdr:colOff>0</xdr:colOff>
      <xdr:row>97</xdr:row>
      <xdr:rowOff>1305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9639300" y="16359212"/>
          <a:ext cx="838200" cy="272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93</xdr:row>
      <xdr:rowOff>162069</xdr:rowOff>
    </xdr:from>
    <xdr:ext cx="534377" cy="259045"/>
    <xdr:sp macro="" textlink="">
      <xdr:nvSpPr>
        <xdr:cNvPr id="457" name="普通建設事業費 （ うち更新整備　）平均値テキスト">
          <a:extLst>
            <a:ext uri="{FF2B5EF4-FFF2-40B4-BE49-F238E27FC236}">
              <a16:creationId xmlns:a16="http://schemas.microsoft.com/office/drawing/2014/main" id="{00000000-0008-0000-0600-0000C9010000}"/>
            </a:ext>
          </a:extLst>
        </xdr:cNvPr>
        <xdr:cNvSpPr txBox="1"/>
      </xdr:nvSpPr>
      <xdr:spPr>
        <a:xfrm>
          <a:off x="10528300" y="1610691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139192</xdr:rowOff>
    </xdr:from>
    <xdr:to>
      <xdr:col>55</xdr:col>
      <xdr:colOff>50800</xdr:colOff>
      <xdr:row>95</xdr:row>
      <xdr:rowOff>69342</xdr:rowOff>
    </xdr:to>
    <xdr:sp macro="" textlink="">
      <xdr:nvSpPr>
        <xdr:cNvPr id="458" name="フローチャート: 判断 457">
          <a:extLst>
            <a:ext uri="{FF2B5EF4-FFF2-40B4-BE49-F238E27FC236}">
              <a16:creationId xmlns:a16="http://schemas.microsoft.com/office/drawing/2014/main" id="{00000000-0008-0000-0600-0000CA010000}"/>
            </a:ext>
          </a:extLst>
        </xdr:cNvPr>
        <xdr:cNvSpPr/>
      </xdr:nvSpPr>
      <xdr:spPr>
        <a:xfrm>
          <a:off x="10426700" y="16255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118441</xdr:rowOff>
    </xdr:from>
    <xdr:to>
      <xdr:col>50</xdr:col>
      <xdr:colOff>114300</xdr:colOff>
      <xdr:row>97</xdr:row>
      <xdr:rowOff>1305</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8750300" y="16406191"/>
          <a:ext cx="889000" cy="2257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43821</xdr:rowOff>
    </xdr:from>
    <xdr:to>
      <xdr:col>50</xdr:col>
      <xdr:colOff>165100</xdr:colOff>
      <xdr:row>95</xdr:row>
      <xdr:rowOff>145421</xdr:rowOff>
    </xdr:to>
    <xdr:sp macro="" textlink="">
      <xdr:nvSpPr>
        <xdr:cNvPr id="460" name="フローチャート: 判断 459">
          <a:extLst>
            <a:ext uri="{FF2B5EF4-FFF2-40B4-BE49-F238E27FC236}">
              <a16:creationId xmlns:a16="http://schemas.microsoft.com/office/drawing/2014/main" id="{00000000-0008-0000-0600-0000CC010000}"/>
            </a:ext>
          </a:extLst>
        </xdr:cNvPr>
        <xdr:cNvSpPr/>
      </xdr:nvSpPr>
      <xdr:spPr>
        <a:xfrm>
          <a:off x="9588500" y="16331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161948</xdr:rowOff>
    </xdr:from>
    <xdr:ext cx="534377"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9372111" y="16106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90</xdr:row>
      <xdr:rowOff>26749</xdr:rowOff>
    </xdr:from>
    <xdr:to>
      <xdr:col>45</xdr:col>
      <xdr:colOff>177800</xdr:colOff>
      <xdr:row>95</xdr:row>
      <xdr:rowOff>118441</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7861300" y="15457249"/>
          <a:ext cx="889000" cy="94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99164</xdr:rowOff>
    </xdr:from>
    <xdr:to>
      <xdr:col>46</xdr:col>
      <xdr:colOff>38100</xdr:colOff>
      <xdr:row>96</xdr:row>
      <xdr:rowOff>29314</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8699500" y="1638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20441</xdr:rowOff>
    </xdr:from>
    <xdr:ext cx="534377"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8483111" y="16479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90</xdr:row>
      <xdr:rowOff>26749</xdr:rowOff>
    </xdr:from>
    <xdr:to>
      <xdr:col>41</xdr:col>
      <xdr:colOff>50800</xdr:colOff>
      <xdr:row>95</xdr:row>
      <xdr:rowOff>51986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6972300" y="15457249"/>
          <a:ext cx="889000" cy="882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82224</xdr:rowOff>
    </xdr:from>
    <xdr:to>
      <xdr:col>41</xdr:col>
      <xdr:colOff>101600</xdr:colOff>
      <xdr:row>96</xdr:row>
      <xdr:rowOff>12374</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7810500" y="16369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3501</xdr:rowOff>
    </xdr:from>
    <xdr:ext cx="534377"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7594111" y="16462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99850</xdr:rowOff>
    </xdr:from>
    <xdr:to>
      <xdr:col>36</xdr:col>
      <xdr:colOff>165100</xdr:colOff>
      <xdr:row>96</xdr:row>
      <xdr:rowOff>30000</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6921500" y="1638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21127</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6705111" y="16480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20662</xdr:rowOff>
    </xdr:from>
    <xdr:to>
      <xdr:col>55</xdr:col>
      <xdr:colOff>50800</xdr:colOff>
      <xdr:row>95</xdr:row>
      <xdr:rowOff>122262</xdr:rowOff>
    </xdr:to>
    <xdr:sp macro="" textlink="">
      <xdr:nvSpPr>
        <xdr:cNvPr id="475" name="楕円 474">
          <a:extLst>
            <a:ext uri="{FF2B5EF4-FFF2-40B4-BE49-F238E27FC236}">
              <a16:creationId xmlns:a16="http://schemas.microsoft.com/office/drawing/2014/main" id="{00000000-0008-0000-0600-0000DB010000}"/>
            </a:ext>
          </a:extLst>
        </xdr:cNvPr>
        <xdr:cNvSpPr/>
      </xdr:nvSpPr>
      <xdr:spPr>
        <a:xfrm>
          <a:off x="10426700" y="16308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170539</xdr:rowOff>
    </xdr:from>
    <xdr:ext cx="534377" cy="259045"/>
    <xdr:sp macro="" textlink="">
      <xdr:nvSpPr>
        <xdr:cNvPr id="476" name="普通建設事業費 （ うち更新整備　）該当値テキスト">
          <a:extLst>
            <a:ext uri="{FF2B5EF4-FFF2-40B4-BE49-F238E27FC236}">
              <a16:creationId xmlns:a16="http://schemas.microsoft.com/office/drawing/2014/main" id="{00000000-0008-0000-0600-0000DC010000}"/>
            </a:ext>
          </a:extLst>
        </xdr:cNvPr>
        <xdr:cNvSpPr txBox="1"/>
      </xdr:nvSpPr>
      <xdr:spPr>
        <a:xfrm>
          <a:off x="10528300" y="16286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121955</xdr:rowOff>
    </xdr:from>
    <xdr:to>
      <xdr:col>50</xdr:col>
      <xdr:colOff>165100</xdr:colOff>
      <xdr:row>97</xdr:row>
      <xdr:rowOff>52105</xdr:rowOff>
    </xdr:to>
    <xdr:sp macro="" textlink="">
      <xdr:nvSpPr>
        <xdr:cNvPr id="477" name="楕円 476">
          <a:extLst>
            <a:ext uri="{FF2B5EF4-FFF2-40B4-BE49-F238E27FC236}">
              <a16:creationId xmlns:a16="http://schemas.microsoft.com/office/drawing/2014/main" id="{00000000-0008-0000-0600-0000DD010000}"/>
            </a:ext>
          </a:extLst>
        </xdr:cNvPr>
        <xdr:cNvSpPr/>
      </xdr:nvSpPr>
      <xdr:spPr>
        <a:xfrm>
          <a:off x="9588500" y="16581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43232</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9372111" y="16673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67641</xdr:rowOff>
    </xdr:from>
    <xdr:to>
      <xdr:col>46</xdr:col>
      <xdr:colOff>38100</xdr:colOff>
      <xdr:row>95</xdr:row>
      <xdr:rowOff>169241</xdr:rowOff>
    </xdr:to>
    <xdr:sp macro="" textlink="">
      <xdr:nvSpPr>
        <xdr:cNvPr id="479" name="楕円 478">
          <a:extLst>
            <a:ext uri="{FF2B5EF4-FFF2-40B4-BE49-F238E27FC236}">
              <a16:creationId xmlns:a16="http://schemas.microsoft.com/office/drawing/2014/main" id="{00000000-0008-0000-0600-0000DF010000}"/>
            </a:ext>
          </a:extLst>
        </xdr:cNvPr>
        <xdr:cNvSpPr/>
      </xdr:nvSpPr>
      <xdr:spPr>
        <a:xfrm>
          <a:off x="8699500" y="16355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14318</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8483111" y="16130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89</xdr:row>
      <xdr:rowOff>147399</xdr:rowOff>
    </xdr:from>
    <xdr:to>
      <xdr:col>41</xdr:col>
      <xdr:colOff>101600</xdr:colOff>
      <xdr:row>90</xdr:row>
      <xdr:rowOff>77549</xdr:rowOff>
    </xdr:to>
    <xdr:sp macro="" textlink="">
      <xdr:nvSpPr>
        <xdr:cNvPr id="481" name="楕円 480">
          <a:extLst>
            <a:ext uri="{FF2B5EF4-FFF2-40B4-BE49-F238E27FC236}">
              <a16:creationId xmlns:a16="http://schemas.microsoft.com/office/drawing/2014/main" id="{00000000-0008-0000-0600-0000E1010000}"/>
            </a:ext>
          </a:extLst>
        </xdr:cNvPr>
        <xdr:cNvSpPr/>
      </xdr:nvSpPr>
      <xdr:spPr>
        <a:xfrm>
          <a:off x="7810500" y="15406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88</xdr:row>
      <xdr:rowOff>94076</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51816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1186</xdr:rowOff>
    </xdr:from>
    <xdr:to>
      <xdr:col>36</xdr:col>
      <xdr:colOff>165100</xdr:colOff>
      <xdr:row>95</xdr:row>
      <xdr:rowOff>102786</xdr:rowOff>
    </xdr:to>
    <xdr:sp macro="" textlink="">
      <xdr:nvSpPr>
        <xdr:cNvPr id="483" name="楕円 482">
          <a:extLst>
            <a:ext uri="{FF2B5EF4-FFF2-40B4-BE49-F238E27FC236}">
              <a16:creationId xmlns:a16="http://schemas.microsoft.com/office/drawing/2014/main" id="{00000000-0008-0000-0600-0000E3010000}"/>
            </a:ext>
          </a:extLst>
        </xdr:cNvPr>
        <xdr:cNvSpPr/>
      </xdr:nvSpPr>
      <xdr:spPr>
        <a:xfrm>
          <a:off x="6921500" y="16288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119313</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064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a:extLst>
            <a:ext uri="{FF2B5EF4-FFF2-40B4-BE49-F238E27FC236}">
              <a16:creationId xmlns:a16="http://schemas.microsoft.com/office/drawing/2014/main" id="{00000000-0008-0000-0600-0000E5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a:extLst>
            <a:ext uri="{FF2B5EF4-FFF2-40B4-BE49-F238E27FC236}">
              <a16:creationId xmlns:a16="http://schemas.microsoft.com/office/drawing/2014/main" id="{00000000-0008-0000-0600-0000E6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a:extLst>
            <a:ext uri="{FF2B5EF4-FFF2-40B4-BE49-F238E27FC236}">
              <a16:creationId xmlns:a16="http://schemas.microsoft.com/office/drawing/2014/main" id="{00000000-0008-0000-0600-0000E7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25400</xdr:rowOff>
    </xdr:from>
    <xdr:to>
      <xdr:col>89</xdr:col>
      <xdr:colOff>177800</xdr:colOff>
      <xdr:row>38</xdr:row>
      <xdr:rowOff>25400</xdr:rowOff>
    </xdr:to>
    <xdr:cxnSp macro="">
      <xdr:nvCxnSpPr>
        <xdr:cNvPr id="495" name="直線コネクタ 494">
          <a:extLst>
            <a:ext uri="{FF2B5EF4-FFF2-40B4-BE49-F238E27FC236}">
              <a16:creationId xmlns:a16="http://schemas.microsoft.com/office/drawing/2014/main" id="{00000000-0008-0000-0600-0000EF010000}"/>
            </a:ext>
          </a:extLst>
        </xdr:cNvPr>
        <xdr:cNvCxnSpPr/>
      </xdr:nvCxnSpPr>
      <xdr:spPr>
        <a:xfrm>
          <a:off x="12446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54627</xdr:rowOff>
    </xdr:from>
    <xdr:ext cx="248786" cy="259045"/>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197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1914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82550</xdr:rowOff>
    </xdr:from>
    <xdr:to>
      <xdr:col>89</xdr:col>
      <xdr:colOff>177800</xdr:colOff>
      <xdr:row>31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30</xdr:row>
      <xdr:rowOff>111777</xdr:rowOff>
    </xdr:from>
    <xdr:ext cx="531299" cy="259045"/>
    <xdr:sp macro="" textlink="">
      <xdr:nvSpPr>
        <xdr:cNvPr id="500" name="テキスト ボックス 499">
          <a:extLst>
            <a:ext uri="{FF2B5EF4-FFF2-40B4-BE49-F238E27FC236}">
              <a16:creationId xmlns:a16="http://schemas.microsoft.com/office/drawing/2014/main" id="{00000000-0008-0000-0600-0000F4010000}"/>
            </a:ext>
          </a:extLst>
        </xdr:cNvPr>
        <xdr:cNvSpPr txBox="1"/>
      </xdr:nvSpPr>
      <xdr:spPr>
        <a:xfrm>
          <a:off x="11914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a:extLst>
            <a:ext uri="{FF2B5EF4-FFF2-40B4-BE49-F238E27FC236}">
              <a16:creationId xmlns:a16="http://schemas.microsoft.com/office/drawing/2014/main" id="{00000000-0008-0000-0600-0000F6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災害復旧事業費グラフ枠">
          <a:extLst>
            <a:ext uri="{FF2B5EF4-FFF2-40B4-BE49-F238E27FC236}">
              <a16:creationId xmlns:a16="http://schemas.microsoft.com/office/drawing/2014/main" id="{00000000-0008-0000-0600-0000F7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169818</xdr:rowOff>
    </xdr:from>
    <xdr:to>
      <xdr:col>85</xdr:col>
      <xdr:colOff>126364</xdr:colOff>
      <xdr:row>38</xdr:row>
      <xdr:rowOff>25400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6317595" y="5313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29449</xdr:rowOff>
    </xdr:from>
    <xdr:ext cx="249299" cy="259045"/>
    <xdr:sp macro="" textlink="">
      <xdr:nvSpPr>
        <xdr:cNvPr id="505" name="災害復旧事業費最小値テキスト">
          <a:extLst>
            <a:ext uri="{FF2B5EF4-FFF2-40B4-BE49-F238E27FC236}">
              <a16:creationId xmlns:a16="http://schemas.microsoft.com/office/drawing/2014/main" id="{00000000-0008-0000-0600-0000F9010000}"/>
            </a:ext>
          </a:extLst>
        </xdr:cNvPr>
        <xdr:cNvSpPr txBox="1"/>
      </xdr:nvSpPr>
      <xdr:spPr>
        <a:xfrm>
          <a:off x="16370300" y="6544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25400</xdr:rowOff>
    </xdr:from>
    <xdr:to>
      <xdr:col>86</xdr:col>
      <xdr:colOff>25400</xdr:colOff>
      <xdr:row>38</xdr:row>
      <xdr:rowOff>25400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6230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116495</xdr:rowOff>
    </xdr:from>
    <xdr:ext cx="534377" cy="259045"/>
    <xdr:sp macro="" textlink="">
      <xdr:nvSpPr>
        <xdr:cNvPr id="507" name="災害復旧事業費最大値テキスト">
          <a:extLst>
            <a:ext uri="{FF2B5EF4-FFF2-40B4-BE49-F238E27FC236}">
              <a16:creationId xmlns:a16="http://schemas.microsoft.com/office/drawing/2014/main" id="{00000000-0008-0000-0600-0000FB010000}"/>
            </a:ext>
          </a:extLst>
        </xdr:cNvPr>
        <xdr:cNvSpPr txBox="1"/>
      </xdr:nvSpPr>
      <xdr:spPr>
        <a:xfrm>
          <a:off x="16370300" y="5088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169818</xdr:rowOff>
    </xdr:from>
    <xdr:to>
      <xdr:col>86</xdr:col>
      <xdr:colOff>25400</xdr:colOff>
      <xdr:row>30</xdr:row>
      <xdr:rowOff>169818</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6230600" y="531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25400</xdr:rowOff>
    </xdr:from>
    <xdr:to>
      <xdr:col>85</xdr:col>
      <xdr:colOff>127000</xdr:colOff>
      <xdr:row>38</xdr:row>
      <xdr:rowOff>25400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5481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118349</xdr:rowOff>
    </xdr:from>
    <xdr:ext cx="378565" cy="259045"/>
    <xdr:sp macro="" textlink="">
      <xdr:nvSpPr>
        <xdr:cNvPr id="510" name="災害復旧事業費平均値テキスト">
          <a:extLst>
            <a:ext uri="{FF2B5EF4-FFF2-40B4-BE49-F238E27FC236}">
              <a16:creationId xmlns:a16="http://schemas.microsoft.com/office/drawing/2014/main" id="{00000000-0008-0000-0600-0000FE010000}"/>
            </a:ext>
          </a:extLst>
        </xdr:cNvPr>
        <xdr:cNvSpPr txBox="1"/>
      </xdr:nvSpPr>
      <xdr:spPr>
        <a:xfrm>
          <a:off x="16370300" y="6290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95472</xdr:rowOff>
    </xdr:from>
    <xdr:to>
      <xdr:col>85</xdr:col>
      <xdr:colOff>177800</xdr:colOff>
      <xdr:row>38</xdr:row>
      <xdr:rowOff>25622</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6268700" y="6439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25400</xdr:rowOff>
    </xdr:from>
    <xdr:to>
      <xdr:col>81</xdr:col>
      <xdr:colOff>50800</xdr:colOff>
      <xdr:row>38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4592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102330</xdr:rowOff>
    </xdr:from>
    <xdr:to>
      <xdr:col>81</xdr:col>
      <xdr:colOff>101600</xdr:colOff>
      <xdr:row>38</xdr:row>
      <xdr:rowOff>32480</xdr:rowOff>
    </xdr:to>
    <xdr:sp macro="" textlink="">
      <xdr:nvSpPr>
        <xdr:cNvPr id="513" name="フローチャート: 判断 512">
          <a:extLst>
            <a:ext uri="{FF2B5EF4-FFF2-40B4-BE49-F238E27FC236}">
              <a16:creationId xmlns:a16="http://schemas.microsoft.com/office/drawing/2014/main" id="{00000000-0008-0000-0600-000001020000}"/>
            </a:ext>
          </a:extLst>
        </xdr:cNvPr>
        <xdr:cNvSpPr/>
      </xdr:nvSpPr>
      <xdr:spPr>
        <a:xfrm>
          <a:off x="15430500" y="64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49007</xdr:rowOff>
    </xdr:from>
    <xdr:ext cx="378565" cy="259045"/>
    <xdr:sp macro="" textlink="">
      <xdr:nvSpPr>
        <xdr:cNvPr id="514" name="テキスト ボックス 513">
          <a:extLst>
            <a:ext uri="{FF2B5EF4-FFF2-40B4-BE49-F238E27FC236}">
              <a16:creationId xmlns:a16="http://schemas.microsoft.com/office/drawing/2014/main" id="{00000000-0008-0000-0600-000002020000}"/>
            </a:ext>
          </a:extLst>
        </xdr:cNvPr>
        <xdr:cNvSpPr txBox="1"/>
      </xdr:nvSpPr>
      <xdr:spPr>
        <a:xfrm>
          <a:off x="15292017" y="6221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25400</xdr:rowOff>
    </xdr:from>
    <xdr:to>
      <xdr:col>76</xdr:col>
      <xdr:colOff>114300</xdr:colOff>
      <xdr:row>38</xdr:row>
      <xdr:rowOff>25400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3703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105931</xdr:rowOff>
    </xdr:from>
    <xdr:to>
      <xdr:col>76</xdr:col>
      <xdr:colOff>165100</xdr:colOff>
      <xdr:row>38</xdr:row>
      <xdr:rowOff>36081</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4541500" y="644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36</xdr:row>
      <xdr:rowOff>52608</xdr:rowOff>
    </xdr:from>
    <xdr:ext cx="378565"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4403017" y="62248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16542</xdr:rowOff>
    </xdr:from>
    <xdr:to>
      <xdr:col>71</xdr:col>
      <xdr:colOff>177800</xdr:colOff>
      <xdr:row>38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814300" y="6531642"/>
          <a:ext cx="889000" cy="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105816</xdr:rowOff>
    </xdr:from>
    <xdr:to>
      <xdr:col>72</xdr:col>
      <xdr:colOff>38100</xdr:colOff>
      <xdr:row>38</xdr:row>
      <xdr:rowOff>35967</xdr:rowOff>
    </xdr:to>
    <xdr:sp macro="" textlink="">
      <xdr:nvSpPr>
        <xdr:cNvPr id="519" name="フローチャート: 判断 518">
          <a:extLst>
            <a:ext uri="{FF2B5EF4-FFF2-40B4-BE49-F238E27FC236}">
              <a16:creationId xmlns:a16="http://schemas.microsoft.com/office/drawing/2014/main" id="{00000000-0008-0000-0600-000007020000}"/>
            </a:ext>
          </a:extLst>
        </xdr:cNvPr>
        <xdr:cNvSpPr/>
      </xdr:nvSpPr>
      <xdr:spPr>
        <a:xfrm>
          <a:off x="13652500" y="644946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52493</xdr:rowOff>
    </xdr:from>
    <xdr:ext cx="378565"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3514017" y="62246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86843</xdr:rowOff>
    </xdr:from>
    <xdr:to>
      <xdr:col>67</xdr:col>
      <xdr:colOff>101600</xdr:colOff>
      <xdr:row>38</xdr:row>
      <xdr:rowOff>16993</xdr:rowOff>
    </xdr:to>
    <xdr:sp macro="" textlink="">
      <xdr:nvSpPr>
        <xdr:cNvPr id="521" name="フローチャート: 判断 520">
          <a:extLst>
            <a:ext uri="{FF2B5EF4-FFF2-40B4-BE49-F238E27FC236}">
              <a16:creationId xmlns:a16="http://schemas.microsoft.com/office/drawing/2014/main" id="{00000000-0008-0000-0600-000009020000}"/>
            </a:ext>
          </a:extLst>
        </xdr:cNvPr>
        <xdr:cNvSpPr/>
      </xdr:nvSpPr>
      <xdr:spPr>
        <a:xfrm>
          <a:off x="12763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33520</xdr:rowOff>
    </xdr:from>
    <xdr:ext cx="469744"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579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146050</xdr:rowOff>
    </xdr:from>
    <xdr:to>
      <xdr:col>85</xdr:col>
      <xdr:colOff>177800</xdr:colOff>
      <xdr:row>38</xdr:row>
      <xdr:rowOff>76200</xdr:rowOff>
    </xdr:to>
    <xdr:sp macro="" textlink="">
      <xdr:nvSpPr>
        <xdr:cNvPr id="528" name="楕円 527">
          <a:extLst>
            <a:ext uri="{FF2B5EF4-FFF2-40B4-BE49-F238E27FC236}">
              <a16:creationId xmlns:a16="http://schemas.microsoft.com/office/drawing/2014/main" id="{00000000-0008-0000-0600-000010020000}"/>
            </a:ext>
          </a:extLst>
        </xdr:cNvPr>
        <xdr:cNvSpPr/>
      </xdr:nvSpPr>
      <xdr:spPr>
        <a:xfrm>
          <a:off x="16268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73899</xdr:rowOff>
    </xdr:from>
    <xdr:ext cx="249299" cy="259045"/>
    <xdr:sp macro="" textlink="">
      <xdr:nvSpPr>
        <xdr:cNvPr id="529" name="災害復旧事業費該当値テキスト">
          <a:extLst>
            <a:ext uri="{FF2B5EF4-FFF2-40B4-BE49-F238E27FC236}">
              <a16:creationId xmlns:a16="http://schemas.microsoft.com/office/drawing/2014/main" id="{00000000-0008-0000-0600-000011020000}"/>
            </a:ext>
          </a:extLst>
        </xdr:cNvPr>
        <xdr:cNvSpPr txBox="1"/>
      </xdr:nvSpPr>
      <xdr:spPr>
        <a:xfrm>
          <a:off x="16370300" y="6417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146050</xdr:rowOff>
    </xdr:from>
    <xdr:to>
      <xdr:col>81</xdr:col>
      <xdr:colOff>101600</xdr:colOff>
      <xdr:row>38</xdr:row>
      <xdr:rowOff>76200</xdr:rowOff>
    </xdr:to>
    <xdr:sp macro="" textlink="">
      <xdr:nvSpPr>
        <xdr:cNvPr id="530" name="楕円 529">
          <a:extLst>
            <a:ext uri="{FF2B5EF4-FFF2-40B4-BE49-F238E27FC236}">
              <a16:creationId xmlns:a16="http://schemas.microsoft.com/office/drawing/2014/main" id="{00000000-0008-0000-0600-000012020000}"/>
            </a:ext>
          </a:extLst>
        </xdr:cNvPr>
        <xdr:cNvSpPr/>
      </xdr:nvSpPr>
      <xdr:spPr>
        <a:xfrm>
          <a:off x="15430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38</xdr:row>
      <xdr:rowOff>67327</xdr:rowOff>
    </xdr:from>
    <xdr:ext cx="249299"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356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146050</xdr:rowOff>
    </xdr:from>
    <xdr:to>
      <xdr:col>76</xdr:col>
      <xdr:colOff>165100</xdr:colOff>
      <xdr:row>38</xdr:row>
      <xdr:rowOff>76200</xdr:rowOff>
    </xdr:to>
    <xdr:sp macro="" textlink="">
      <xdr:nvSpPr>
        <xdr:cNvPr id="532" name="楕円 531">
          <a:extLst>
            <a:ext uri="{FF2B5EF4-FFF2-40B4-BE49-F238E27FC236}">
              <a16:creationId xmlns:a16="http://schemas.microsoft.com/office/drawing/2014/main" id="{00000000-0008-0000-0600-000014020000}"/>
            </a:ext>
          </a:extLst>
        </xdr:cNvPr>
        <xdr:cNvSpPr/>
      </xdr:nvSpPr>
      <xdr:spPr>
        <a:xfrm>
          <a:off x="14541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38</xdr:row>
      <xdr:rowOff>67327</xdr:rowOff>
    </xdr:from>
    <xdr:ext cx="249299"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4467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146050</xdr:rowOff>
    </xdr:from>
    <xdr:to>
      <xdr:col>72</xdr:col>
      <xdr:colOff>38100</xdr:colOff>
      <xdr:row>38</xdr:row>
      <xdr:rowOff>76200</xdr:rowOff>
    </xdr:to>
    <xdr:sp macro="" textlink="">
      <xdr:nvSpPr>
        <xdr:cNvPr id="534" name="楕円 533">
          <a:extLst>
            <a:ext uri="{FF2B5EF4-FFF2-40B4-BE49-F238E27FC236}">
              <a16:creationId xmlns:a16="http://schemas.microsoft.com/office/drawing/2014/main" id="{00000000-0008-0000-0600-000016020000}"/>
            </a:ext>
          </a:extLst>
        </xdr:cNvPr>
        <xdr:cNvSpPr/>
      </xdr:nvSpPr>
      <xdr:spPr>
        <a:xfrm>
          <a:off x="1365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38</xdr:row>
      <xdr:rowOff>67327</xdr:rowOff>
    </xdr:from>
    <xdr:ext cx="249299"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57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137192</xdr:rowOff>
    </xdr:from>
    <xdr:to>
      <xdr:col>67</xdr:col>
      <xdr:colOff>101600</xdr:colOff>
      <xdr:row>38</xdr:row>
      <xdr:rowOff>67342</xdr:rowOff>
    </xdr:to>
    <xdr:sp macro="" textlink="">
      <xdr:nvSpPr>
        <xdr:cNvPr id="536" name="楕円 535">
          <a:extLst>
            <a:ext uri="{FF2B5EF4-FFF2-40B4-BE49-F238E27FC236}">
              <a16:creationId xmlns:a16="http://schemas.microsoft.com/office/drawing/2014/main" id="{00000000-0008-0000-0600-000018020000}"/>
            </a:ext>
          </a:extLst>
        </xdr:cNvPr>
        <xdr:cNvSpPr/>
      </xdr:nvSpPr>
      <xdr:spPr>
        <a:xfrm>
          <a:off x="12763500" y="6480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58469</xdr:rowOff>
    </xdr:from>
    <xdr:ext cx="378565"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625017" y="6573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a:extLst>
            <a:ext uri="{FF2B5EF4-FFF2-40B4-BE49-F238E27FC236}">
              <a16:creationId xmlns:a16="http://schemas.microsoft.com/office/drawing/2014/main" id="{00000000-0008-0000-0600-00001D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a:extLst>
            <a:ext uri="{FF2B5EF4-FFF2-40B4-BE49-F238E27FC236}">
              <a16:creationId xmlns:a16="http://schemas.microsoft.com/office/drawing/2014/main" id="{00000000-0008-0000-0600-00001E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a:extLst>
            <a:ext uri="{FF2B5EF4-FFF2-40B4-BE49-F238E27FC236}">
              <a16:creationId xmlns:a16="http://schemas.microsoft.com/office/drawing/2014/main" id="{00000000-0008-0000-0600-00001F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a:extLst>
            <a:ext uri="{FF2B5EF4-FFF2-40B4-BE49-F238E27FC236}">
              <a16:creationId xmlns:a16="http://schemas.microsoft.com/office/drawing/2014/main" id="{00000000-0008-0000-0600-000020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a:extLst>
            <a:ext uri="{FF2B5EF4-FFF2-40B4-BE49-F238E27FC236}">
              <a16:creationId xmlns:a16="http://schemas.microsoft.com/office/drawing/2014/main" id="{00000000-0008-0000-0600-000023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9" name="テキスト ボックス 548">
          <a:extLst>
            <a:ext uri="{FF2B5EF4-FFF2-40B4-BE49-F238E27FC236}">
              <a16:creationId xmlns:a16="http://schemas.microsoft.com/office/drawing/2014/main" id="{00000000-0008-0000-0600-000025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1" name="テキスト ボックス 550">
          <a:extLst>
            <a:ext uri="{FF2B5EF4-FFF2-40B4-BE49-F238E27FC236}">
              <a16:creationId xmlns:a16="http://schemas.microsoft.com/office/drawing/2014/main" id="{00000000-0008-0000-0600-000027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2" name="失業対策事業費グラフ枠">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4" name="失業対策事業費最小値テキスト">
          <a:extLst>
            <a:ext uri="{FF2B5EF4-FFF2-40B4-BE49-F238E27FC236}">
              <a16:creationId xmlns:a16="http://schemas.microsoft.com/office/drawing/2014/main" id="{00000000-0008-0000-0600-00002A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6" name="失業対策事業費最大値テキスト">
          <a:extLst>
            <a:ext uri="{FF2B5EF4-FFF2-40B4-BE49-F238E27FC236}">
              <a16:creationId xmlns:a16="http://schemas.microsoft.com/office/drawing/2014/main" id="{00000000-0008-0000-0600-00002C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9" name="失業対策事業費平均値テキスト">
          <a:extLst>
            <a:ext uri="{FF2B5EF4-FFF2-40B4-BE49-F238E27FC236}">
              <a16:creationId xmlns:a16="http://schemas.microsoft.com/office/drawing/2014/main" id="{00000000-0008-0000-0600-00002F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2" name="フローチャート: 判断 561">
          <a:extLst>
            <a:ext uri="{FF2B5EF4-FFF2-40B4-BE49-F238E27FC236}">
              <a16:creationId xmlns:a16="http://schemas.microsoft.com/office/drawing/2014/main" id="{00000000-0008-0000-0600-000032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8" name="フローチャート: 判断 567">
          <a:extLst>
            <a:ext uri="{FF2B5EF4-FFF2-40B4-BE49-F238E27FC236}">
              <a16:creationId xmlns:a16="http://schemas.microsoft.com/office/drawing/2014/main" id="{00000000-0008-0000-0600-000038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0" name="フローチャート: 判断 569">
          <a:extLst>
            <a:ext uri="{FF2B5EF4-FFF2-40B4-BE49-F238E27FC236}">
              <a16:creationId xmlns:a16="http://schemas.microsoft.com/office/drawing/2014/main" id="{00000000-0008-0000-0600-00003A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楕円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8" name="失業対策事業費該当値テキスト">
          <a:extLst>
            <a:ext uri="{FF2B5EF4-FFF2-40B4-BE49-F238E27FC236}">
              <a16:creationId xmlns:a16="http://schemas.microsoft.com/office/drawing/2014/main" id="{00000000-0008-0000-0600-000042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9" name="楕円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1" name="楕円 580">
          <a:extLst>
            <a:ext uri="{FF2B5EF4-FFF2-40B4-BE49-F238E27FC236}">
              <a16:creationId xmlns:a16="http://schemas.microsoft.com/office/drawing/2014/main" id="{00000000-0008-0000-0600-000045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3" name="楕円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楕円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0" name="正方形/長方形 589">
          <a:extLst>
            <a:ext uri="{FF2B5EF4-FFF2-40B4-BE49-F238E27FC236}">
              <a16:creationId xmlns:a16="http://schemas.microsoft.com/office/drawing/2014/main" id="{00000000-0008-0000-0600-00004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1" name="正方形/長方形 590">
          <a:extLst>
            <a:ext uri="{FF2B5EF4-FFF2-40B4-BE49-F238E27FC236}">
              <a16:creationId xmlns:a16="http://schemas.microsoft.com/office/drawing/2014/main" id="{00000000-0008-0000-0600-00004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2" name="正方形/長方形 591">
          <a:extLst>
            <a:ext uri="{FF2B5EF4-FFF2-40B4-BE49-F238E27FC236}">
              <a16:creationId xmlns:a16="http://schemas.microsoft.com/office/drawing/2014/main" id="{00000000-0008-0000-0600-00005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3" name="正方形/長方形 592">
          <a:extLst>
            <a:ext uri="{FF2B5EF4-FFF2-40B4-BE49-F238E27FC236}">
              <a16:creationId xmlns:a16="http://schemas.microsoft.com/office/drawing/2014/main" id="{00000000-0008-0000-0600-00005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7" name="直線コネクタ 596">
          <a:extLst>
            <a:ext uri="{FF2B5EF4-FFF2-40B4-BE49-F238E27FC236}">
              <a16:creationId xmlns:a16="http://schemas.microsoft.com/office/drawing/2014/main" id="{00000000-0008-0000-0600-00005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8" name="テキスト ボックス 597">
          <a:extLst>
            <a:ext uri="{FF2B5EF4-FFF2-40B4-BE49-F238E27FC236}">
              <a16:creationId xmlns:a16="http://schemas.microsoft.com/office/drawing/2014/main" id="{00000000-0008-0000-0600-00005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9" name="直線コネクタ 598">
          <a:extLst>
            <a:ext uri="{FF2B5EF4-FFF2-40B4-BE49-F238E27FC236}">
              <a16:creationId xmlns:a16="http://schemas.microsoft.com/office/drawing/2014/main" id="{00000000-0008-0000-0600-00005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0" name="テキスト ボックス 599">
          <a:extLst>
            <a:ext uri="{FF2B5EF4-FFF2-40B4-BE49-F238E27FC236}">
              <a16:creationId xmlns:a16="http://schemas.microsoft.com/office/drawing/2014/main" id="{00000000-0008-0000-0600-000058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1" name="直線コネクタ 600">
          <a:extLst>
            <a:ext uri="{FF2B5EF4-FFF2-40B4-BE49-F238E27FC236}">
              <a16:creationId xmlns:a16="http://schemas.microsoft.com/office/drawing/2014/main" id="{00000000-0008-0000-0600-00005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4" name="テキスト ボックス 603">
          <a:extLst>
            <a:ext uri="{FF2B5EF4-FFF2-40B4-BE49-F238E27FC236}">
              <a16:creationId xmlns:a16="http://schemas.microsoft.com/office/drawing/2014/main" id="{00000000-0008-0000-0600-00005C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9" name="公債費グラフ枠">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30582</xdr:rowOff>
    </xdr:from>
    <xdr:to>
      <xdr:col>85</xdr:col>
      <xdr:colOff>126364</xdr:colOff>
      <xdr:row>77</xdr:row>
      <xdr:rowOff>146120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6317595" y="12203532"/>
          <a:ext cx="1269" cy="11442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149947</xdr:rowOff>
    </xdr:from>
    <xdr:ext cx="534377" cy="259045"/>
    <xdr:sp macro="" textlink="">
      <xdr:nvSpPr>
        <xdr:cNvPr id="611" name="公債費最小値テキスト">
          <a:extLst>
            <a:ext uri="{FF2B5EF4-FFF2-40B4-BE49-F238E27FC236}">
              <a16:creationId xmlns:a16="http://schemas.microsoft.com/office/drawing/2014/main" id="{00000000-0008-0000-0600-000063020000}"/>
            </a:ext>
          </a:extLst>
        </xdr:cNvPr>
        <xdr:cNvSpPr txBox="1"/>
      </xdr:nvSpPr>
      <xdr:spPr>
        <a:xfrm>
          <a:off x="16370300" y="13351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146120</xdr:rowOff>
    </xdr:from>
    <xdr:to>
      <xdr:col>86</xdr:col>
      <xdr:colOff>25400</xdr:colOff>
      <xdr:row>77</xdr:row>
      <xdr:rowOff>146120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6230600" y="13347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148709</xdr:rowOff>
    </xdr:from>
    <xdr:ext cx="534377" cy="259045"/>
    <xdr:sp macro="" textlink="">
      <xdr:nvSpPr>
        <xdr:cNvPr id="613" name="公債費最大値テキスト">
          <a:extLst>
            <a:ext uri="{FF2B5EF4-FFF2-40B4-BE49-F238E27FC236}">
              <a16:creationId xmlns:a16="http://schemas.microsoft.com/office/drawing/2014/main" id="{00000000-0008-0000-0600-000065020000}"/>
            </a:ext>
          </a:extLst>
        </xdr:cNvPr>
        <xdr:cNvSpPr txBox="1"/>
      </xdr:nvSpPr>
      <xdr:spPr>
        <a:xfrm>
          <a:off x="16370300" y="11978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30582</xdr:rowOff>
    </xdr:from>
    <xdr:to>
      <xdr:col>86</xdr:col>
      <xdr:colOff>25400</xdr:colOff>
      <xdr:row>71</xdr:row>
      <xdr:rowOff>30582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6230600" y="122035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103639</xdr:rowOff>
    </xdr:from>
    <xdr:to>
      <xdr:col>85</xdr:col>
      <xdr:colOff>127000</xdr:colOff>
      <xdr:row>77</xdr:row>
      <xdr:rowOff>146120</xdr:rowOff>
    </xdr:to>
    <xdr:cxnSp macro="">
      <xdr:nvCxnSpPr>
        <xdr:cNvPr id="615" name="直線コネクタ 614">
          <a:extLst>
            <a:ext uri="{FF2B5EF4-FFF2-40B4-BE49-F238E27FC236}">
              <a16:creationId xmlns:a16="http://schemas.microsoft.com/office/drawing/2014/main" id="{00000000-0008-0000-0600-000067020000}"/>
            </a:ext>
          </a:extLst>
        </xdr:cNvPr>
        <xdr:cNvCxnSpPr/>
      </xdr:nvCxnSpPr>
      <xdr:spPr>
        <a:xfrm>
          <a:off x="15481300" y="13305289"/>
          <a:ext cx="838200" cy="4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68762</xdr:rowOff>
    </xdr:from>
    <xdr:ext cx="534377" cy="259045"/>
    <xdr:sp macro="" textlink="">
      <xdr:nvSpPr>
        <xdr:cNvPr id="616" name="公債費平均値テキスト">
          <a:extLst>
            <a:ext uri="{FF2B5EF4-FFF2-40B4-BE49-F238E27FC236}">
              <a16:creationId xmlns:a16="http://schemas.microsoft.com/office/drawing/2014/main" id="{00000000-0008-0000-0600-000068020000}"/>
            </a:ext>
          </a:extLst>
        </xdr:cNvPr>
        <xdr:cNvSpPr txBox="1"/>
      </xdr:nvSpPr>
      <xdr:spPr>
        <a:xfrm>
          <a:off x="16370300" y="127560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45885</xdr:rowOff>
    </xdr:from>
    <xdr:to>
      <xdr:col>85</xdr:col>
      <xdr:colOff>177800</xdr:colOff>
      <xdr:row>75</xdr:row>
      <xdr:rowOff>147486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6268700" y="1290463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72682</xdr:rowOff>
    </xdr:from>
    <xdr:to>
      <xdr:col>81</xdr:col>
      <xdr:colOff>50800</xdr:colOff>
      <xdr:row>77</xdr:row>
      <xdr:rowOff>103639</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4592300" y="13274332"/>
          <a:ext cx="889000" cy="30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30493</xdr:rowOff>
    </xdr:from>
    <xdr:to>
      <xdr:col>81</xdr:col>
      <xdr:colOff>101600</xdr:colOff>
      <xdr:row>75</xdr:row>
      <xdr:rowOff>132093</xdr:rowOff>
    </xdr:to>
    <xdr:sp macro="" textlink="">
      <xdr:nvSpPr>
        <xdr:cNvPr id="619" name="フローチャート: 判断 618">
          <a:extLst>
            <a:ext uri="{FF2B5EF4-FFF2-40B4-BE49-F238E27FC236}">
              <a16:creationId xmlns:a16="http://schemas.microsoft.com/office/drawing/2014/main" id="{00000000-0008-0000-0600-00006B020000}"/>
            </a:ext>
          </a:extLst>
        </xdr:cNvPr>
        <xdr:cNvSpPr/>
      </xdr:nvSpPr>
      <xdr:spPr>
        <a:xfrm>
          <a:off x="15430500" y="128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148620</xdr:rowOff>
    </xdr:from>
    <xdr:ext cx="534377"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5214111" y="1266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72682</xdr:rowOff>
    </xdr:from>
    <xdr:to>
      <xdr:col>76</xdr:col>
      <xdr:colOff>114300</xdr:colOff>
      <xdr:row>77</xdr:row>
      <xdr:rowOff>139567</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3703300" y="13274332"/>
          <a:ext cx="889000" cy="66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20453</xdr:rowOff>
    </xdr:from>
    <xdr:to>
      <xdr:col>76</xdr:col>
      <xdr:colOff>165100</xdr:colOff>
      <xdr:row>75</xdr:row>
      <xdr:rowOff>122053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4541500" y="1287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138580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4325111" y="12654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131414</xdr:rowOff>
    </xdr:from>
    <xdr:to>
      <xdr:col>71</xdr:col>
      <xdr:colOff>177800</xdr:colOff>
      <xdr:row>77</xdr:row>
      <xdr:rowOff>139567</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814300" y="13333064"/>
          <a:ext cx="8890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30797</xdr:rowOff>
    </xdr:from>
    <xdr:to>
      <xdr:col>72</xdr:col>
      <xdr:colOff>38100</xdr:colOff>
      <xdr:row>75</xdr:row>
      <xdr:rowOff>132397</xdr:rowOff>
    </xdr:to>
    <xdr:sp macro="" textlink="">
      <xdr:nvSpPr>
        <xdr:cNvPr id="625" name="フローチャート: 判断 624">
          <a:extLst>
            <a:ext uri="{FF2B5EF4-FFF2-40B4-BE49-F238E27FC236}">
              <a16:creationId xmlns:a16="http://schemas.microsoft.com/office/drawing/2014/main" id="{00000000-0008-0000-0600-000071020000}"/>
            </a:ext>
          </a:extLst>
        </xdr:cNvPr>
        <xdr:cNvSpPr/>
      </xdr:nvSpPr>
      <xdr:spPr>
        <a:xfrm>
          <a:off x="13652500" y="1288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148924</xdr:rowOff>
    </xdr:from>
    <xdr:ext cx="534377"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3436111" y="12664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67240</xdr:rowOff>
    </xdr:from>
    <xdr:to>
      <xdr:col>67</xdr:col>
      <xdr:colOff>101600</xdr:colOff>
      <xdr:row>75</xdr:row>
      <xdr:rowOff>168839</xdr:rowOff>
    </xdr:to>
    <xdr:sp macro="" textlink="">
      <xdr:nvSpPr>
        <xdr:cNvPr id="627" name="フローチャート: 判断 626">
          <a:extLst>
            <a:ext uri="{FF2B5EF4-FFF2-40B4-BE49-F238E27FC236}">
              <a16:creationId xmlns:a16="http://schemas.microsoft.com/office/drawing/2014/main" id="{00000000-0008-0000-0600-000073020000}"/>
            </a:ext>
          </a:extLst>
        </xdr:cNvPr>
        <xdr:cNvSpPr/>
      </xdr:nvSpPr>
      <xdr:spPr>
        <a:xfrm>
          <a:off x="12763500" y="1292599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13917</xdr:rowOff>
    </xdr:from>
    <xdr:ext cx="534377"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547111" y="12701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95320</xdr:rowOff>
    </xdr:from>
    <xdr:to>
      <xdr:col>85</xdr:col>
      <xdr:colOff>177800</xdr:colOff>
      <xdr:row>78</xdr:row>
      <xdr:rowOff>25470</xdr:rowOff>
    </xdr:to>
    <xdr:sp macro="" textlink="">
      <xdr:nvSpPr>
        <xdr:cNvPr id="634" name="楕円 633">
          <a:extLst>
            <a:ext uri="{FF2B5EF4-FFF2-40B4-BE49-F238E27FC236}">
              <a16:creationId xmlns:a16="http://schemas.microsoft.com/office/drawing/2014/main" id="{00000000-0008-0000-0600-00007A020000}"/>
            </a:ext>
          </a:extLst>
        </xdr:cNvPr>
        <xdr:cNvSpPr/>
      </xdr:nvSpPr>
      <xdr:spPr>
        <a:xfrm>
          <a:off x="16268700" y="1329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10247</xdr:rowOff>
    </xdr:from>
    <xdr:ext cx="534377" cy="259045"/>
    <xdr:sp macro="" textlink="">
      <xdr:nvSpPr>
        <xdr:cNvPr id="635" name="公債費該当値テキスト">
          <a:extLst>
            <a:ext uri="{FF2B5EF4-FFF2-40B4-BE49-F238E27FC236}">
              <a16:creationId xmlns:a16="http://schemas.microsoft.com/office/drawing/2014/main" id="{00000000-0008-0000-0600-00007B020000}"/>
            </a:ext>
          </a:extLst>
        </xdr:cNvPr>
        <xdr:cNvSpPr txBox="1"/>
      </xdr:nvSpPr>
      <xdr:spPr>
        <a:xfrm>
          <a:off x="16370300" y="13211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52839</xdr:rowOff>
    </xdr:from>
    <xdr:to>
      <xdr:col>81</xdr:col>
      <xdr:colOff>101600</xdr:colOff>
      <xdr:row>77</xdr:row>
      <xdr:rowOff>154439</xdr:rowOff>
    </xdr:to>
    <xdr:sp macro="" textlink="">
      <xdr:nvSpPr>
        <xdr:cNvPr id="636" name="楕円 635">
          <a:extLst>
            <a:ext uri="{FF2B5EF4-FFF2-40B4-BE49-F238E27FC236}">
              <a16:creationId xmlns:a16="http://schemas.microsoft.com/office/drawing/2014/main" id="{00000000-0008-0000-0600-00007C020000}"/>
            </a:ext>
          </a:extLst>
        </xdr:cNvPr>
        <xdr:cNvSpPr/>
      </xdr:nvSpPr>
      <xdr:spPr>
        <a:xfrm>
          <a:off x="15430500" y="13254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145566</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14111" y="13347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21882</xdr:rowOff>
    </xdr:from>
    <xdr:to>
      <xdr:col>76</xdr:col>
      <xdr:colOff>165100</xdr:colOff>
      <xdr:row>77</xdr:row>
      <xdr:rowOff>123482</xdr:rowOff>
    </xdr:to>
    <xdr:sp macro="" textlink="">
      <xdr:nvSpPr>
        <xdr:cNvPr id="638" name="楕円 637">
          <a:extLst>
            <a:ext uri="{FF2B5EF4-FFF2-40B4-BE49-F238E27FC236}">
              <a16:creationId xmlns:a16="http://schemas.microsoft.com/office/drawing/2014/main" id="{00000000-0008-0000-0600-00007E020000}"/>
            </a:ext>
          </a:extLst>
        </xdr:cNvPr>
        <xdr:cNvSpPr/>
      </xdr:nvSpPr>
      <xdr:spPr>
        <a:xfrm>
          <a:off x="14541500" y="13223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114609</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4325111" y="13316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88767</xdr:rowOff>
    </xdr:from>
    <xdr:to>
      <xdr:col>72</xdr:col>
      <xdr:colOff>38100</xdr:colOff>
      <xdr:row>78</xdr:row>
      <xdr:rowOff>18917</xdr:rowOff>
    </xdr:to>
    <xdr:sp macro="" textlink="">
      <xdr:nvSpPr>
        <xdr:cNvPr id="640" name="楕円 639">
          <a:extLst>
            <a:ext uri="{FF2B5EF4-FFF2-40B4-BE49-F238E27FC236}">
              <a16:creationId xmlns:a16="http://schemas.microsoft.com/office/drawing/2014/main" id="{00000000-0008-0000-0600-000080020000}"/>
            </a:ext>
          </a:extLst>
        </xdr:cNvPr>
        <xdr:cNvSpPr/>
      </xdr:nvSpPr>
      <xdr:spPr>
        <a:xfrm>
          <a:off x="13652500" y="13290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10044</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3383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80614</xdr:rowOff>
    </xdr:from>
    <xdr:to>
      <xdr:col>67</xdr:col>
      <xdr:colOff>101600</xdr:colOff>
      <xdr:row>78</xdr:row>
      <xdr:rowOff>10764</xdr:rowOff>
    </xdr:to>
    <xdr:sp macro="" textlink="">
      <xdr:nvSpPr>
        <xdr:cNvPr id="642" name="楕円 641">
          <a:extLst>
            <a:ext uri="{FF2B5EF4-FFF2-40B4-BE49-F238E27FC236}">
              <a16:creationId xmlns:a16="http://schemas.microsoft.com/office/drawing/2014/main" id="{00000000-0008-0000-0600-000082020000}"/>
            </a:ext>
          </a:extLst>
        </xdr:cNvPr>
        <xdr:cNvSpPr/>
      </xdr:nvSpPr>
      <xdr:spPr>
        <a:xfrm>
          <a:off x="12763500" y="13282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1891</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3374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7" name="正方形/長方形 646">
          <a:extLst>
            <a:ext uri="{FF2B5EF4-FFF2-40B4-BE49-F238E27FC236}">
              <a16:creationId xmlns:a16="http://schemas.microsoft.com/office/drawing/2014/main" id="{00000000-0008-0000-0600-00008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8" name="正方形/長方形 647">
          <a:extLst>
            <a:ext uri="{FF2B5EF4-FFF2-40B4-BE49-F238E27FC236}">
              <a16:creationId xmlns:a16="http://schemas.microsoft.com/office/drawing/2014/main" id="{00000000-0008-0000-0600-00008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9" name="正方形/長方形 648">
          <a:extLst>
            <a:ext uri="{FF2B5EF4-FFF2-40B4-BE49-F238E27FC236}">
              <a16:creationId xmlns:a16="http://schemas.microsoft.com/office/drawing/2014/main" id="{00000000-0008-0000-0600-00008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0" name="正方形/長方形 649">
          <a:extLst>
            <a:ext uri="{FF2B5EF4-FFF2-40B4-BE49-F238E27FC236}">
              <a16:creationId xmlns:a16="http://schemas.microsoft.com/office/drawing/2014/main" id="{00000000-0008-0000-0600-00008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4" name="直線コネクタ 653">
          <a:extLst>
            <a:ext uri="{FF2B5EF4-FFF2-40B4-BE49-F238E27FC236}">
              <a16:creationId xmlns:a16="http://schemas.microsoft.com/office/drawing/2014/main" id="{00000000-0008-0000-0600-00008E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5" name="テキスト ボックス 654">
          <a:extLst>
            <a:ext uri="{FF2B5EF4-FFF2-40B4-BE49-F238E27FC236}">
              <a16:creationId xmlns:a16="http://schemas.microsoft.com/office/drawing/2014/main" id="{00000000-0008-0000-0600-00008F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56" name="直線コネクタ 655">
          <a:extLst>
            <a:ext uri="{FF2B5EF4-FFF2-40B4-BE49-F238E27FC236}">
              <a16:creationId xmlns:a16="http://schemas.microsoft.com/office/drawing/2014/main" id="{00000000-0008-0000-0600-000090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58" name="直線コネクタ 657">
          <a:extLst>
            <a:ext uri="{FF2B5EF4-FFF2-40B4-BE49-F238E27FC236}">
              <a16:creationId xmlns:a16="http://schemas.microsoft.com/office/drawing/2014/main" id="{00000000-0008-0000-0600-000092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4" name="積立金グラフ枠">
          <a:extLst>
            <a:ext uri="{FF2B5EF4-FFF2-40B4-BE49-F238E27FC236}">
              <a16:creationId xmlns:a16="http://schemas.microsoft.com/office/drawing/2014/main" id="{00000000-0008-0000-0600-000098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106256</xdr:rowOff>
    </xdr:from>
    <xdr:to>
      <xdr:col>85</xdr:col>
      <xdr:colOff>126364</xdr:colOff>
      <xdr:row>98</xdr:row>
      <xdr:rowOff>129267</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flipV="1">
          <a:off x="16317595" y="15879656"/>
          <a:ext cx="1269" cy="10517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133094</xdr:rowOff>
    </xdr:from>
    <xdr:ext cx="469744" cy="259045"/>
    <xdr:sp macro="" textlink="">
      <xdr:nvSpPr>
        <xdr:cNvPr id="666" name="積立金最小値テキスト">
          <a:extLst>
            <a:ext uri="{FF2B5EF4-FFF2-40B4-BE49-F238E27FC236}">
              <a16:creationId xmlns:a16="http://schemas.microsoft.com/office/drawing/2014/main" id="{00000000-0008-0000-0600-00009A020000}"/>
            </a:ext>
          </a:extLst>
        </xdr:cNvPr>
        <xdr:cNvSpPr txBox="1"/>
      </xdr:nvSpPr>
      <xdr:spPr>
        <a:xfrm>
          <a:off x="16370300" y="169351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129267</xdr:rowOff>
    </xdr:from>
    <xdr:to>
      <xdr:col>86</xdr:col>
      <xdr:colOff>25400</xdr:colOff>
      <xdr:row>98</xdr:row>
      <xdr:rowOff>129267</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6230600" y="169313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52933</xdr:rowOff>
    </xdr:from>
    <xdr:ext cx="599010" cy="259045"/>
    <xdr:sp macro="" textlink="">
      <xdr:nvSpPr>
        <xdr:cNvPr id="668" name="積立金最大値テキスト">
          <a:extLst>
            <a:ext uri="{FF2B5EF4-FFF2-40B4-BE49-F238E27FC236}">
              <a16:creationId xmlns:a16="http://schemas.microsoft.com/office/drawing/2014/main" id="{00000000-0008-0000-0600-00009C020000}"/>
            </a:ext>
          </a:extLst>
        </xdr:cNvPr>
        <xdr:cNvSpPr txBox="1"/>
      </xdr:nvSpPr>
      <xdr:spPr>
        <a:xfrm>
          <a:off x="16370300" y="15654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92</xdr:row>
      <xdr:rowOff>106256</xdr:rowOff>
    </xdr:from>
    <xdr:to>
      <xdr:col>86</xdr:col>
      <xdr:colOff>25400</xdr:colOff>
      <xdr:row>92</xdr:row>
      <xdr:rowOff>106256</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6230600" y="15879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62640</xdr:rowOff>
    </xdr:from>
    <xdr:to>
      <xdr:col>85</xdr:col>
      <xdr:colOff>127000</xdr:colOff>
      <xdr:row>98</xdr:row>
      <xdr:rowOff>89608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5481300" y="16864740"/>
          <a:ext cx="838200" cy="26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15701</xdr:rowOff>
    </xdr:from>
    <xdr:ext cx="534377" cy="259045"/>
    <xdr:sp macro="" textlink="">
      <xdr:nvSpPr>
        <xdr:cNvPr id="671" name="積立金平均値テキスト">
          <a:extLst>
            <a:ext uri="{FF2B5EF4-FFF2-40B4-BE49-F238E27FC236}">
              <a16:creationId xmlns:a16="http://schemas.microsoft.com/office/drawing/2014/main" id="{00000000-0008-0000-0600-00009F020000}"/>
            </a:ext>
          </a:extLst>
        </xdr:cNvPr>
        <xdr:cNvSpPr txBox="1"/>
      </xdr:nvSpPr>
      <xdr:spPr>
        <a:xfrm>
          <a:off x="16370300" y="166463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164274</xdr:rowOff>
    </xdr:from>
    <xdr:to>
      <xdr:col>85</xdr:col>
      <xdr:colOff>177800</xdr:colOff>
      <xdr:row>98</xdr:row>
      <xdr:rowOff>94424</xdr:rowOff>
    </xdr:to>
    <xdr:sp macro="" textlink="">
      <xdr:nvSpPr>
        <xdr:cNvPr id="672" name="フローチャート: 判断 671">
          <a:extLst>
            <a:ext uri="{FF2B5EF4-FFF2-40B4-BE49-F238E27FC236}">
              <a16:creationId xmlns:a16="http://schemas.microsoft.com/office/drawing/2014/main" id="{00000000-0008-0000-0600-0000A0020000}"/>
            </a:ext>
          </a:extLst>
        </xdr:cNvPr>
        <xdr:cNvSpPr/>
      </xdr:nvSpPr>
      <xdr:spPr>
        <a:xfrm>
          <a:off x="16268700" y="16794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51233</xdr:rowOff>
    </xdr:from>
    <xdr:to>
      <xdr:col>81</xdr:col>
      <xdr:colOff>50800</xdr:colOff>
      <xdr:row>98</xdr:row>
      <xdr:rowOff>62640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4592300" y="16853333"/>
          <a:ext cx="889000" cy="114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159707</xdr:rowOff>
    </xdr:from>
    <xdr:to>
      <xdr:col>81</xdr:col>
      <xdr:colOff>101600</xdr:colOff>
      <xdr:row>98</xdr:row>
      <xdr:rowOff>89857</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5430500" y="16790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106384</xdr:rowOff>
    </xdr:from>
    <xdr:ext cx="534377"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5214111" y="16565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51233</xdr:rowOff>
    </xdr:from>
    <xdr:to>
      <xdr:col>76</xdr:col>
      <xdr:colOff>114300</xdr:colOff>
      <xdr:row>98</xdr:row>
      <xdr:rowOff>54871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3703300" y="16853333"/>
          <a:ext cx="889000" cy="3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160575</xdr:rowOff>
    </xdr:from>
    <xdr:to>
      <xdr:col>76</xdr:col>
      <xdr:colOff>165100</xdr:colOff>
      <xdr:row>98</xdr:row>
      <xdr:rowOff>90725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4541500" y="16791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107252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4325111" y="16566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54871</xdr:rowOff>
    </xdr:from>
    <xdr:to>
      <xdr:col>71</xdr:col>
      <xdr:colOff>177800</xdr:colOff>
      <xdr:row>98</xdr:row>
      <xdr:rowOff>101491</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flipV="1">
          <a:off x="12814300" y="16856971"/>
          <a:ext cx="889000" cy="46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161421</xdr:rowOff>
    </xdr:from>
    <xdr:to>
      <xdr:col>72</xdr:col>
      <xdr:colOff>38100</xdr:colOff>
      <xdr:row>98</xdr:row>
      <xdr:rowOff>91571</xdr:rowOff>
    </xdr:to>
    <xdr:sp macro="" textlink="">
      <xdr:nvSpPr>
        <xdr:cNvPr id="680" name="フローチャート: 判断 679">
          <a:extLst>
            <a:ext uri="{FF2B5EF4-FFF2-40B4-BE49-F238E27FC236}">
              <a16:creationId xmlns:a16="http://schemas.microsoft.com/office/drawing/2014/main" id="{00000000-0008-0000-0600-0000A8020000}"/>
            </a:ext>
          </a:extLst>
        </xdr:cNvPr>
        <xdr:cNvSpPr/>
      </xdr:nvSpPr>
      <xdr:spPr>
        <a:xfrm>
          <a:off x="13652500" y="16792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108098</xdr:rowOff>
    </xdr:from>
    <xdr:ext cx="534377"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3436111" y="16567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27443</xdr:rowOff>
    </xdr:from>
    <xdr:to>
      <xdr:col>67</xdr:col>
      <xdr:colOff>101600</xdr:colOff>
      <xdr:row>98</xdr:row>
      <xdr:rowOff>129043</xdr:rowOff>
    </xdr:to>
    <xdr:sp macro="" textlink="">
      <xdr:nvSpPr>
        <xdr:cNvPr id="682" name="フローチャート: 判断 681">
          <a:extLst>
            <a:ext uri="{FF2B5EF4-FFF2-40B4-BE49-F238E27FC236}">
              <a16:creationId xmlns:a16="http://schemas.microsoft.com/office/drawing/2014/main" id="{00000000-0008-0000-0600-0000AA020000}"/>
            </a:ext>
          </a:extLst>
        </xdr:cNvPr>
        <xdr:cNvSpPr/>
      </xdr:nvSpPr>
      <xdr:spPr>
        <a:xfrm>
          <a:off x="12763500" y="16829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145570</xdr:rowOff>
    </xdr:from>
    <xdr:ext cx="534377"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2547111" y="166047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7" name="テキスト ボックス 686">
          <a:extLst>
            <a:ext uri="{FF2B5EF4-FFF2-40B4-BE49-F238E27FC236}">
              <a16:creationId xmlns:a16="http://schemas.microsoft.com/office/drawing/2014/main" id="{00000000-0008-0000-0600-0000AF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38808</xdr:rowOff>
    </xdr:from>
    <xdr:to>
      <xdr:col>85</xdr:col>
      <xdr:colOff>177800</xdr:colOff>
      <xdr:row>98</xdr:row>
      <xdr:rowOff>140408</xdr:rowOff>
    </xdr:to>
    <xdr:sp macro="" textlink="">
      <xdr:nvSpPr>
        <xdr:cNvPr id="689" name="楕円 688">
          <a:extLst>
            <a:ext uri="{FF2B5EF4-FFF2-40B4-BE49-F238E27FC236}">
              <a16:creationId xmlns:a16="http://schemas.microsoft.com/office/drawing/2014/main" id="{00000000-0008-0000-0600-0000B1020000}"/>
            </a:ext>
          </a:extLst>
        </xdr:cNvPr>
        <xdr:cNvSpPr/>
      </xdr:nvSpPr>
      <xdr:spPr>
        <a:xfrm>
          <a:off x="16268700" y="16840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142700</xdr:rowOff>
    </xdr:from>
    <xdr:ext cx="534377" cy="259045"/>
    <xdr:sp macro="" textlink="">
      <xdr:nvSpPr>
        <xdr:cNvPr id="690" name="積立金該当値テキスト">
          <a:extLst>
            <a:ext uri="{FF2B5EF4-FFF2-40B4-BE49-F238E27FC236}">
              <a16:creationId xmlns:a16="http://schemas.microsoft.com/office/drawing/2014/main" id="{00000000-0008-0000-0600-0000B2020000}"/>
            </a:ext>
          </a:extLst>
        </xdr:cNvPr>
        <xdr:cNvSpPr txBox="1"/>
      </xdr:nvSpPr>
      <xdr:spPr>
        <a:xfrm>
          <a:off x="16370300" y="16773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11840</xdr:rowOff>
    </xdr:from>
    <xdr:to>
      <xdr:col>81</xdr:col>
      <xdr:colOff>101600</xdr:colOff>
      <xdr:row>98</xdr:row>
      <xdr:rowOff>113440</xdr:rowOff>
    </xdr:to>
    <xdr:sp macro="" textlink="">
      <xdr:nvSpPr>
        <xdr:cNvPr id="691" name="楕円 690">
          <a:extLst>
            <a:ext uri="{FF2B5EF4-FFF2-40B4-BE49-F238E27FC236}">
              <a16:creationId xmlns:a16="http://schemas.microsoft.com/office/drawing/2014/main" id="{00000000-0008-0000-0600-0000B3020000}"/>
            </a:ext>
          </a:extLst>
        </xdr:cNvPr>
        <xdr:cNvSpPr/>
      </xdr:nvSpPr>
      <xdr:spPr>
        <a:xfrm>
          <a:off x="15430500" y="1681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104567</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14111" y="1690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433</xdr:rowOff>
    </xdr:from>
    <xdr:to>
      <xdr:col>76</xdr:col>
      <xdr:colOff>165100</xdr:colOff>
      <xdr:row>98</xdr:row>
      <xdr:rowOff>102033</xdr:rowOff>
    </xdr:to>
    <xdr:sp macro="" textlink="">
      <xdr:nvSpPr>
        <xdr:cNvPr id="693" name="楕円 692">
          <a:extLst>
            <a:ext uri="{FF2B5EF4-FFF2-40B4-BE49-F238E27FC236}">
              <a16:creationId xmlns:a16="http://schemas.microsoft.com/office/drawing/2014/main" id="{00000000-0008-0000-0600-0000B5020000}"/>
            </a:ext>
          </a:extLst>
        </xdr:cNvPr>
        <xdr:cNvSpPr/>
      </xdr:nvSpPr>
      <xdr:spPr>
        <a:xfrm>
          <a:off x="14541500" y="16802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93160</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4325111" y="16895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4071</xdr:rowOff>
    </xdr:from>
    <xdr:to>
      <xdr:col>72</xdr:col>
      <xdr:colOff>38100</xdr:colOff>
      <xdr:row>98</xdr:row>
      <xdr:rowOff>105671</xdr:rowOff>
    </xdr:to>
    <xdr:sp macro="" textlink="">
      <xdr:nvSpPr>
        <xdr:cNvPr id="695" name="楕円 694">
          <a:extLst>
            <a:ext uri="{FF2B5EF4-FFF2-40B4-BE49-F238E27FC236}">
              <a16:creationId xmlns:a16="http://schemas.microsoft.com/office/drawing/2014/main" id="{00000000-0008-0000-0600-0000B7020000}"/>
            </a:ext>
          </a:extLst>
        </xdr:cNvPr>
        <xdr:cNvSpPr/>
      </xdr:nvSpPr>
      <xdr:spPr>
        <a:xfrm>
          <a:off x="13652500" y="16806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96798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3436111" y="16898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50691</xdr:rowOff>
    </xdr:from>
    <xdr:to>
      <xdr:col>67</xdr:col>
      <xdr:colOff>101600</xdr:colOff>
      <xdr:row>98</xdr:row>
      <xdr:rowOff>152291</xdr:rowOff>
    </xdr:to>
    <xdr:sp macro="" textlink="">
      <xdr:nvSpPr>
        <xdr:cNvPr id="697" name="楕円 696">
          <a:extLst>
            <a:ext uri="{FF2B5EF4-FFF2-40B4-BE49-F238E27FC236}">
              <a16:creationId xmlns:a16="http://schemas.microsoft.com/office/drawing/2014/main" id="{00000000-0008-0000-0600-0000B9020000}"/>
            </a:ext>
          </a:extLst>
        </xdr:cNvPr>
        <xdr:cNvSpPr/>
      </xdr:nvSpPr>
      <xdr:spPr>
        <a:xfrm>
          <a:off x="12763500" y="16852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143418</xdr:rowOff>
    </xdr:from>
    <xdr:ext cx="469744"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2579428" y="169455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4" name="正方形/長方形 703">
          <a:extLst>
            <a:ext uri="{FF2B5EF4-FFF2-40B4-BE49-F238E27FC236}">
              <a16:creationId xmlns:a16="http://schemas.microsoft.com/office/drawing/2014/main" id="{00000000-0008-0000-0600-0000C0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5" name="正方形/長方形 704">
          <a:extLst>
            <a:ext uri="{FF2B5EF4-FFF2-40B4-BE49-F238E27FC236}">
              <a16:creationId xmlns:a16="http://schemas.microsoft.com/office/drawing/2014/main" id="{00000000-0008-0000-0600-0000C1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09" name="直線コネクタ 708">
          <a:extLst>
            <a:ext uri="{FF2B5EF4-FFF2-40B4-BE49-F238E27FC236}">
              <a16:creationId xmlns:a16="http://schemas.microsoft.com/office/drawing/2014/main" id="{00000000-0008-0000-0600-0000C5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1" name="直線コネクタ 710">
          <a:extLst>
            <a:ext uri="{FF2B5EF4-FFF2-40B4-BE49-F238E27FC236}">
              <a16:creationId xmlns:a16="http://schemas.microsoft.com/office/drawing/2014/main" id="{00000000-0008-0000-0600-0000C7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12" name="テキスト ボックス 711">
          <a:extLst>
            <a:ext uri="{FF2B5EF4-FFF2-40B4-BE49-F238E27FC236}">
              <a16:creationId xmlns:a16="http://schemas.microsoft.com/office/drawing/2014/main" id="{00000000-0008-0000-0600-0000C8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3" name="直線コネクタ 712">
          <a:extLst>
            <a:ext uri="{FF2B5EF4-FFF2-40B4-BE49-F238E27FC236}">
              <a16:creationId xmlns:a16="http://schemas.microsoft.com/office/drawing/2014/main" id="{00000000-0008-0000-0600-0000C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17" name="直線コネクタ 716">
          <a:extLst>
            <a:ext uri="{FF2B5EF4-FFF2-40B4-BE49-F238E27FC236}">
              <a16:creationId xmlns:a16="http://schemas.microsoft.com/office/drawing/2014/main" id="{00000000-0008-0000-0600-0000CD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1" name="投資及び出資金グラフ枠">
          <a:extLst>
            <a:ext uri="{FF2B5EF4-FFF2-40B4-BE49-F238E27FC236}">
              <a16:creationId xmlns:a16="http://schemas.microsoft.com/office/drawing/2014/main" id="{00000000-0008-0000-0600-0000D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120650</xdr:rowOff>
    </xdr:from>
    <xdr:to>
      <xdr:col>116</xdr:col>
      <xdr:colOff>62864</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flipV="1">
          <a:off x="22159595" y="5435600"/>
          <a:ext cx="1269"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3" name="投資及び出資金最小値テキスト">
          <a:extLst>
            <a:ext uri="{FF2B5EF4-FFF2-40B4-BE49-F238E27FC236}">
              <a16:creationId xmlns:a16="http://schemas.microsoft.com/office/drawing/2014/main" id="{00000000-0008-0000-0600-0000D3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67327</xdr:rowOff>
    </xdr:from>
    <xdr:ext cx="469744" cy="259045"/>
    <xdr:sp macro="" textlink="">
      <xdr:nvSpPr>
        <xdr:cNvPr id="725" name="投資及び出資金最大値テキスト">
          <a:extLst>
            <a:ext uri="{FF2B5EF4-FFF2-40B4-BE49-F238E27FC236}">
              <a16:creationId xmlns:a16="http://schemas.microsoft.com/office/drawing/2014/main" id="{00000000-0008-0000-0600-0000D5020000}"/>
            </a:ext>
          </a:extLst>
        </xdr:cNvPr>
        <xdr:cNvSpPr txBox="1"/>
      </xdr:nvSpPr>
      <xdr:spPr>
        <a:xfrm>
          <a:off x="22212300" y="5210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120650</xdr:rowOff>
    </xdr:from>
    <xdr:to>
      <xdr:col>116</xdr:col>
      <xdr:colOff>152400</xdr:colOff>
      <xdr:row>31</xdr:row>
      <xdr:rowOff>120650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2072600" y="5435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50817</xdr:rowOff>
    </xdr:from>
    <xdr:ext cx="378565" cy="259045"/>
    <xdr:sp macro="" textlink="">
      <xdr:nvSpPr>
        <xdr:cNvPr id="728" name="投資及び出資金平均値テキスト">
          <a:extLst>
            <a:ext uri="{FF2B5EF4-FFF2-40B4-BE49-F238E27FC236}">
              <a16:creationId xmlns:a16="http://schemas.microsoft.com/office/drawing/2014/main" id="{00000000-0008-0000-0600-0000D8020000}"/>
            </a:ext>
          </a:extLst>
        </xdr:cNvPr>
        <xdr:cNvSpPr txBox="1"/>
      </xdr:nvSpPr>
      <xdr:spPr>
        <a:xfrm>
          <a:off x="22212300" y="639446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27940</xdr:rowOff>
    </xdr:from>
    <xdr:to>
      <xdr:col>116</xdr:col>
      <xdr:colOff>114300</xdr:colOff>
      <xdr:row>38</xdr:row>
      <xdr:rowOff>129540</xdr:rowOff>
    </xdr:to>
    <xdr:sp macro="" textlink="">
      <xdr:nvSpPr>
        <xdr:cNvPr id="729" name="フローチャート: 判断 728">
          <a:extLst>
            <a:ext uri="{FF2B5EF4-FFF2-40B4-BE49-F238E27FC236}">
              <a16:creationId xmlns:a16="http://schemas.microsoft.com/office/drawing/2014/main" id="{00000000-0008-0000-0600-0000D9020000}"/>
            </a:ext>
          </a:extLst>
        </xdr:cNvPr>
        <xdr:cNvSpPr/>
      </xdr:nvSpPr>
      <xdr:spPr>
        <a:xfrm>
          <a:off x="22110700" y="6543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147765</xdr:rowOff>
    </xdr:from>
    <xdr:to>
      <xdr:col>112</xdr:col>
      <xdr:colOff>38100</xdr:colOff>
      <xdr:row>38</xdr:row>
      <xdr:rowOff>77915</xdr:rowOff>
    </xdr:to>
    <xdr:sp macro="" textlink="">
      <xdr:nvSpPr>
        <xdr:cNvPr id="731" name="フローチャート: 判断 730">
          <a:extLst>
            <a:ext uri="{FF2B5EF4-FFF2-40B4-BE49-F238E27FC236}">
              <a16:creationId xmlns:a16="http://schemas.microsoft.com/office/drawing/2014/main" id="{00000000-0008-0000-0600-0000DB020000}"/>
            </a:ext>
          </a:extLst>
        </xdr:cNvPr>
        <xdr:cNvSpPr/>
      </xdr:nvSpPr>
      <xdr:spPr>
        <a:xfrm>
          <a:off x="21272500" y="6491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94442</xdr:rowOff>
    </xdr:from>
    <xdr:ext cx="378565"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21134017" y="62666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7176</xdr:rowOff>
    </xdr:from>
    <xdr:to>
      <xdr:col>107</xdr:col>
      <xdr:colOff>101600</xdr:colOff>
      <xdr:row>38</xdr:row>
      <xdr:rowOff>108776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0383500" y="652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125303</xdr:rowOff>
    </xdr:from>
    <xdr:ext cx="378565"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20245017" y="62975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154432</xdr:rowOff>
    </xdr:from>
    <xdr:to>
      <xdr:col>102</xdr:col>
      <xdr:colOff>165100</xdr:colOff>
      <xdr:row>38</xdr:row>
      <xdr:rowOff>84582</xdr:rowOff>
    </xdr:to>
    <xdr:sp macro="" textlink="">
      <xdr:nvSpPr>
        <xdr:cNvPr id="737" name="フローチャート: 判断 736">
          <a:extLst>
            <a:ext uri="{FF2B5EF4-FFF2-40B4-BE49-F238E27FC236}">
              <a16:creationId xmlns:a16="http://schemas.microsoft.com/office/drawing/2014/main" id="{00000000-0008-0000-0600-0000E1020000}"/>
            </a:ext>
          </a:extLst>
        </xdr:cNvPr>
        <xdr:cNvSpPr/>
      </xdr:nvSpPr>
      <xdr:spPr>
        <a:xfrm>
          <a:off x="19494500" y="649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101109</xdr:rowOff>
    </xdr:from>
    <xdr:ext cx="378565"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9356017" y="62733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137287</xdr:rowOff>
    </xdr:from>
    <xdr:to>
      <xdr:col>98</xdr:col>
      <xdr:colOff>38100</xdr:colOff>
      <xdr:row>38</xdr:row>
      <xdr:rowOff>67437</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18605500" y="648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83964</xdr:rowOff>
    </xdr:from>
    <xdr:ext cx="469744"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8421428" y="6256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46" name="楕円 745">
          <a:extLst>
            <a:ext uri="{FF2B5EF4-FFF2-40B4-BE49-F238E27FC236}">
              <a16:creationId xmlns:a16="http://schemas.microsoft.com/office/drawing/2014/main" id="{00000000-0008-0000-0600-0000EA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47" name="投資及び出資金該当値テキスト">
          <a:extLst>
            <a:ext uri="{FF2B5EF4-FFF2-40B4-BE49-F238E27FC236}">
              <a16:creationId xmlns:a16="http://schemas.microsoft.com/office/drawing/2014/main" id="{00000000-0008-0000-0600-0000EB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48" name="楕円 747">
          <a:extLst>
            <a:ext uri="{FF2B5EF4-FFF2-40B4-BE49-F238E27FC236}">
              <a16:creationId xmlns:a16="http://schemas.microsoft.com/office/drawing/2014/main" id="{00000000-0008-0000-0600-0000EC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50" name="楕円 749">
          <a:extLst>
            <a:ext uri="{FF2B5EF4-FFF2-40B4-BE49-F238E27FC236}">
              <a16:creationId xmlns:a16="http://schemas.microsoft.com/office/drawing/2014/main" id="{00000000-0008-0000-0600-0000EE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52" name="楕円 751">
          <a:extLst>
            <a:ext uri="{FF2B5EF4-FFF2-40B4-BE49-F238E27FC236}">
              <a16:creationId xmlns:a16="http://schemas.microsoft.com/office/drawing/2014/main" id="{00000000-0008-0000-0600-0000F002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54" name="楕円 753">
          <a:extLst>
            <a:ext uri="{FF2B5EF4-FFF2-40B4-BE49-F238E27FC236}">
              <a16:creationId xmlns:a16="http://schemas.microsoft.com/office/drawing/2014/main" id="{00000000-0008-0000-0600-0000F202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66" name="直線コネクタ 765">
          <a:extLst>
            <a:ext uri="{FF2B5EF4-FFF2-40B4-BE49-F238E27FC236}">
              <a16:creationId xmlns:a16="http://schemas.microsoft.com/office/drawing/2014/main" id="{00000000-0008-0000-0600-0000FE02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67" name="テキスト ボックス 766">
          <a:extLst>
            <a:ext uri="{FF2B5EF4-FFF2-40B4-BE49-F238E27FC236}">
              <a16:creationId xmlns:a16="http://schemas.microsoft.com/office/drawing/2014/main" id="{00000000-0008-0000-0600-0000FF02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68" name="直線コネクタ 767">
          <a:extLst>
            <a:ext uri="{FF2B5EF4-FFF2-40B4-BE49-F238E27FC236}">
              <a16:creationId xmlns:a16="http://schemas.microsoft.com/office/drawing/2014/main" id="{00000000-0008-0000-0600-000000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2" name="直線コネクタ 771">
          <a:extLst>
            <a:ext uri="{FF2B5EF4-FFF2-40B4-BE49-F238E27FC236}">
              <a16:creationId xmlns:a16="http://schemas.microsoft.com/office/drawing/2014/main" id="{00000000-0008-0000-0600-000004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8" name="貸付金グラフ枠">
          <a:extLst>
            <a:ext uri="{FF2B5EF4-FFF2-40B4-BE49-F238E27FC236}">
              <a16:creationId xmlns:a16="http://schemas.microsoft.com/office/drawing/2014/main" id="{00000000-0008-0000-0600-00000A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73272</xdr:rowOff>
    </xdr:from>
    <xdr:to>
      <xdr:col>116</xdr:col>
      <xdr:colOff>62864</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flipV="1">
          <a:off x="22159595" y="8817222"/>
          <a:ext cx="1269" cy="13427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0" name="貸付金最小値テキスト">
          <a:extLst>
            <a:ext uri="{FF2B5EF4-FFF2-40B4-BE49-F238E27FC236}">
              <a16:creationId xmlns:a16="http://schemas.microsoft.com/office/drawing/2014/main" id="{00000000-0008-0000-0600-00000C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19949</xdr:rowOff>
    </xdr:from>
    <xdr:ext cx="534377" cy="259045"/>
    <xdr:sp macro="" textlink="">
      <xdr:nvSpPr>
        <xdr:cNvPr id="782" name="貸付金最大値テキスト">
          <a:extLst>
            <a:ext uri="{FF2B5EF4-FFF2-40B4-BE49-F238E27FC236}">
              <a16:creationId xmlns:a16="http://schemas.microsoft.com/office/drawing/2014/main" id="{00000000-0008-0000-0600-00000E030000}"/>
            </a:ext>
          </a:extLst>
        </xdr:cNvPr>
        <xdr:cNvSpPr txBox="1"/>
      </xdr:nvSpPr>
      <xdr:spPr>
        <a:xfrm>
          <a:off x="22212300" y="8592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73272</xdr:rowOff>
    </xdr:from>
    <xdr:to>
      <xdr:col>116</xdr:col>
      <xdr:colOff>152400</xdr:colOff>
      <xdr:row>51</xdr:row>
      <xdr:rowOff>73272</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22072600" y="88172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109986</xdr:rowOff>
    </xdr:from>
    <xdr:ext cx="469744" cy="259045"/>
    <xdr:sp macro="" textlink="">
      <xdr:nvSpPr>
        <xdr:cNvPr id="785" name="貸付金平均値テキスト">
          <a:extLst>
            <a:ext uri="{FF2B5EF4-FFF2-40B4-BE49-F238E27FC236}">
              <a16:creationId xmlns:a16="http://schemas.microsoft.com/office/drawing/2014/main" id="{00000000-0008-0000-0600-000011030000}"/>
            </a:ext>
          </a:extLst>
        </xdr:cNvPr>
        <xdr:cNvSpPr txBox="1"/>
      </xdr:nvSpPr>
      <xdr:spPr>
        <a:xfrm>
          <a:off x="22212300" y="988263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87109</xdr:rowOff>
    </xdr:from>
    <xdr:to>
      <xdr:col>116</xdr:col>
      <xdr:colOff>114300</xdr:colOff>
      <xdr:row>59</xdr:row>
      <xdr:rowOff>17259</xdr:rowOff>
    </xdr:to>
    <xdr:sp macro="" textlink="">
      <xdr:nvSpPr>
        <xdr:cNvPr id="786" name="フローチャート: 判断 785">
          <a:extLst>
            <a:ext uri="{FF2B5EF4-FFF2-40B4-BE49-F238E27FC236}">
              <a16:creationId xmlns:a16="http://schemas.microsoft.com/office/drawing/2014/main" id="{00000000-0008-0000-0600-000012030000}"/>
            </a:ext>
          </a:extLst>
        </xdr:cNvPr>
        <xdr:cNvSpPr/>
      </xdr:nvSpPr>
      <xdr:spPr>
        <a:xfrm>
          <a:off x="22110700" y="10031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88653</xdr:rowOff>
    </xdr:from>
    <xdr:to>
      <xdr:col>112</xdr:col>
      <xdr:colOff>38100</xdr:colOff>
      <xdr:row>59</xdr:row>
      <xdr:rowOff>18803</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1272500" y="10032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35330</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1088428" y="98079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86805</xdr:rowOff>
    </xdr:from>
    <xdr:to>
      <xdr:col>107</xdr:col>
      <xdr:colOff>101600</xdr:colOff>
      <xdr:row>59</xdr:row>
      <xdr:rowOff>16955</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20383500" y="10030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33482</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20199428" y="9806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80804</xdr:rowOff>
    </xdr:from>
    <xdr:to>
      <xdr:col>102</xdr:col>
      <xdr:colOff>165100</xdr:colOff>
      <xdr:row>59</xdr:row>
      <xdr:rowOff>10954</xdr:rowOff>
    </xdr:to>
    <xdr:sp macro="" textlink="">
      <xdr:nvSpPr>
        <xdr:cNvPr id="794" name="フローチャート: 判断 793">
          <a:extLst>
            <a:ext uri="{FF2B5EF4-FFF2-40B4-BE49-F238E27FC236}">
              <a16:creationId xmlns:a16="http://schemas.microsoft.com/office/drawing/2014/main" id="{00000000-0008-0000-0600-00001A030000}"/>
            </a:ext>
          </a:extLst>
        </xdr:cNvPr>
        <xdr:cNvSpPr/>
      </xdr:nvSpPr>
      <xdr:spPr>
        <a:xfrm>
          <a:off x="19494500" y="10024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27481</xdr:rowOff>
    </xdr:from>
    <xdr:ext cx="469744"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9310428" y="980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61525</xdr:rowOff>
    </xdr:from>
    <xdr:to>
      <xdr:col>98</xdr:col>
      <xdr:colOff>38100</xdr:colOff>
      <xdr:row>58</xdr:row>
      <xdr:rowOff>163125</xdr:rowOff>
    </xdr:to>
    <xdr:sp macro="" textlink="">
      <xdr:nvSpPr>
        <xdr:cNvPr id="796" name="フローチャート: 判断 795">
          <a:extLst>
            <a:ext uri="{FF2B5EF4-FFF2-40B4-BE49-F238E27FC236}">
              <a16:creationId xmlns:a16="http://schemas.microsoft.com/office/drawing/2014/main" id="{00000000-0008-0000-0600-00001C030000}"/>
            </a:ext>
          </a:extLst>
        </xdr:cNvPr>
        <xdr:cNvSpPr/>
      </xdr:nvSpPr>
      <xdr:spPr>
        <a:xfrm>
          <a:off x="18605500" y="10005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8202</xdr:rowOff>
    </xdr:from>
    <xdr:ext cx="469744"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8421428" y="9780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600-000020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600-000021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3" name="楕円 802">
          <a:extLst>
            <a:ext uri="{FF2B5EF4-FFF2-40B4-BE49-F238E27FC236}">
              <a16:creationId xmlns:a16="http://schemas.microsoft.com/office/drawing/2014/main" id="{00000000-0008-0000-0600-000023030000}"/>
            </a:ext>
          </a:extLst>
        </xdr:cNvPr>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04" name="貸付金該当値テキスト">
          <a:extLst>
            <a:ext uri="{FF2B5EF4-FFF2-40B4-BE49-F238E27FC236}">
              <a16:creationId xmlns:a16="http://schemas.microsoft.com/office/drawing/2014/main" id="{00000000-0008-0000-0600-000024030000}"/>
            </a:ext>
          </a:extLst>
        </xdr:cNvPr>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05" name="楕円 804">
          <a:extLst>
            <a:ext uri="{FF2B5EF4-FFF2-40B4-BE49-F238E27FC236}">
              <a16:creationId xmlns:a16="http://schemas.microsoft.com/office/drawing/2014/main" id="{00000000-0008-0000-0600-000025030000}"/>
            </a:ext>
          </a:extLst>
        </xdr:cNvPr>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07" name="楕円 806">
          <a:extLst>
            <a:ext uri="{FF2B5EF4-FFF2-40B4-BE49-F238E27FC236}">
              <a16:creationId xmlns:a16="http://schemas.microsoft.com/office/drawing/2014/main" id="{00000000-0008-0000-0600-000027030000}"/>
            </a:ext>
          </a:extLst>
        </xdr:cNvPr>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09" name="楕円 808">
          <a:extLst>
            <a:ext uri="{FF2B5EF4-FFF2-40B4-BE49-F238E27FC236}">
              <a16:creationId xmlns:a16="http://schemas.microsoft.com/office/drawing/2014/main" id="{00000000-0008-0000-0600-000029030000}"/>
            </a:ext>
          </a:extLst>
        </xdr:cNvPr>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1" name="楕円 810">
          <a:extLst>
            <a:ext uri="{FF2B5EF4-FFF2-40B4-BE49-F238E27FC236}">
              <a16:creationId xmlns:a16="http://schemas.microsoft.com/office/drawing/2014/main" id="{00000000-0008-0000-0600-00002B030000}"/>
            </a:ext>
          </a:extLst>
        </xdr:cNvPr>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8" name="正方形/長方形 817">
          <a:extLst>
            <a:ext uri="{FF2B5EF4-FFF2-40B4-BE49-F238E27FC236}">
              <a16:creationId xmlns:a16="http://schemas.microsoft.com/office/drawing/2014/main" id="{00000000-0008-0000-0600-000032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9" name="正方形/長方形 818">
          <a:extLst>
            <a:ext uri="{FF2B5EF4-FFF2-40B4-BE49-F238E27FC236}">
              <a16:creationId xmlns:a16="http://schemas.microsoft.com/office/drawing/2014/main" id="{00000000-0008-0000-0600-000033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a:extLst>
            <a:ext uri="{FF2B5EF4-FFF2-40B4-BE49-F238E27FC236}">
              <a16:creationId xmlns:a16="http://schemas.microsoft.com/office/drawing/2014/main" id="{00000000-0008-0000-0600-000046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55052</xdr:rowOff>
    </xdr:from>
    <xdr:to>
      <xdr:col>116</xdr:col>
      <xdr:colOff>62864</xdr:colOff>
      <xdr:row>79</xdr:row>
      <xdr:rowOff>98585</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flipV="1">
          <a:off x="22159595" y="12228002"/>
          <a:ext cx="1269" cy="14151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102412</xdr:rowOff>
    </xdr:from>
    <xdr:ext cx="534377" cy="259045"/>
    <xdr:sp macro="" textlink="">
      <xdr:nvSpPr>
        <xdr:cNvPr id="840" name="繰出金最小値テキスト">
          <a:extLst>
            <a:ext uri="{FF2B5EF4-FFF2-40B4-BE49-F238E27FC236}">
              <a16:creationId xmlns:a16="http://schemas.microsoft.com/office/drawing/2014/main" id="{00000000-0008-0000-0600-000048030000}"/>
            </a:ext>
          </a:extLst>
        </xdr:cNvPr>
        <xdr:cNvSpPr txBox="1"/>
      </xdr:nvSpPr>
      <xdr:spPr>
        <a:xfrm>
          <a:off x="22212300" y="13646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98585</xdr:rowOff>
    </xdr:from>
    <xdr:to>
      <xdr:col>116</xdr:col>
      <xdr:colOff>152400</xdr:colOff>
      <xdr:row>79</xdr:row>
      <xdr:rowOff>98585</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22072600" y="136431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1729</xdr:rowOff>
    </xdr:from>
    <xdr:ext cx="534377" cy="259045"/>
    <xdr:sp macro="" textlink="">
      <xdr:nvSpPr>
        <xdr:cNvPr id="842" name="繰出金最大値テキスト">
          <a:extLst>
            <a:ext uri="{FF2B5EF4-FFF2-40B4-BE49-F238E27FC236}">
              <a16:creationId xmlns:a16="http://schemas.microsoft.com/office/drawing/2014/main" id="{00000000-0008-0000-0600-00004A030000}"/>
            </a:ext>
          </a:extLst>
        </xdr:cNvPr>
        <xdr:cNvSpPr txBox="1"/>
      </xdr:nvSpPr>
      <xdr:spPr>
        <a:xfrm>
          <a:off x="22212300" y="12003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55052</xdr:rowOff>
    </xdr:from>
    <xdr:to>
      <xdr:col>116</xdr:col>
      <xdr:colOff>152400</xdr:colOff>
      <xdr:row>71</xdr:row>
      <xdr:rowOff>55052</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2072600" y="12228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51787</xdr:rowOff>
    </xdr:from>
    <xdr:to>
      <xdr:col>116</xdr:col>
      <xdr:colOff>63500</xdr:colOff>
      <xdr:row>75</xdr:row>
      <xdr:rowOff>59625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21323300" y="12910537"/>
          <a:ext cx="838200" cy="7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53056</xdr:rowOff>
    </xdr:from>
    <xdr:ext cx="534377" cy="259045"/>
    <xdr:sp macro="" textlink="">
      <xdr:nvSpPr>
        <xdr:cNvPr id="845" name="繰出金平均値テキスト">
          <a:extLst>
            <a:ext uri="{FF2B5EF4-FFF2-40B4-BE49-F238E27FC236}">
              <a16:creationId xmlns:a16="http://schemas.microsoft.com/office/drawing/2014/main" id="{00000000-0008-0000-0600-00004D030000}"/>
            </a:ext>
          </a:extLst>
        </xdr:cNvPr>
        <xdr:cNvSpPr txBox="1"/>
      </xdr:nvSpPr>
      <xdr:spPr>
        <a:xfrm>
          <a:off x="22212300" y="129118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74629</xdr:rowOff>
    </xdr:from>
    <xdr:to>
      <xdr:col>116</xdr:col>
      <xdr:colOff>114300</xdr:colOff>
      <xdr:row>76</xdr:row>
      <xdr:rowOff>4778</xdr:rowOff>
    </xdr:to>
    <xdr:sp macro="" textlink="">
      <xdr:nvSpPr>
        <xdr:cNvPr id="846" name="フローチャート: 判断 845">
          <a:extLst>
            <a:ext uri="{FF2B5EF4-FFF2-40B4-BE49-F238E27FC236}">
              <a16:creationId xmlns:a16="http://schemas.microsoft.com/office/drawing/2014/main" id="{00000000-0008-0000-0600-00004E030000}"/>
            </a:ext>
          </a:extLst>
        </xdr:cNvPr>
        <xdr:cNvSpPr/>
      </xdr:nvSpPr>
      <xdr:spPr>
        <a:xfrm>
          <a:off x="22110700" y="1293337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51787</xdr:rowOff>
    </xdr:from>
    <xdr:to>
      <xdr:col>111</xdr:col>
      <xdr:colOff>177800</xdr:colOff>
      <xdr:row>76</xdr:row>
      <xdr:rowOff>49240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flipV="1">
          <a:off x="20434300" y="12910537"/>
          <a:ext cx="889000" cy="168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106567</xdr:rowOff>
    </xdr:from>
    <xdr:to>
      <xdr:col>112</xdr:col>
      <xdr:colOff>38100</xdr:colOff>
      <xdr:row>76</xdr:row>
      <xdr:rowOff>36717</xdr:rowOff>
    </xdr:to>
    <xdr:sp macro="" textlink="">
      <xdr:nvSpPr>
        <xdr:cNvPr id="848" name="フローチャート: 判断 847">
          <a:extLst>
            <a:ext uri="{FF2B5EF4-FFF2-40B4-BE49-F238E27FC236}">
              <a16:creationId xmlns:a16="http://schemas.microsoft.com/office/drawing/2014/main" id="{00000000-0008-0000-0600-000050030000}"/>
            </a:ext>
          </a:extLst>
        </xdr:cNvPr>
        <xdr:cNvSpPr/>
      </xdr:nvSpPr>
      <xdr:spPr>
        <a:xfrm>
          <a:off x="21272500" y="129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27844</xdr:rowOff>
    </xdr:from>
    <xdr:ext cx="534377"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21056111" y="13058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49240</xdr:rowOff>
    </xdr:from>
    <xdr:to>
      <xdr:col>107</xdr:col>
      <xdr:colOff>50800</xdr:colOff>
      <xdr:row>76</xdr:row>
      <xdr:rowOff>149988</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19545300" y="13079440"/>
          <a:ext cx="889000" cy="10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169171</xdr:rowOff>
    </xdr:from>
    <xdr:to>
      <xdr:col>107</xdr:col>
      <xdr:colOff>101600</xdr:colOff>
      <xdr:row>76</xdr:row>
      <xdr:rowOff>99321</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0383500" y="13027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74</xdr:row>
      <xdr:rowOff>115848</xdr:rowOff>
    </xdr:from>
    <xdr:ext cx="534377" cy="259045"/>
    <xdr:sp macro="" textlink="">
      <xdr:nvSpPr>
        <xdr:cNvPr id="852" name="テキスト ボックス 851">
          <a:extLst>
            <a:ext uri="{FF2B5EF4-FFF2-40B4-BE49-F238E27FC236}">
              <a16:creationId xmlns:a16="http://schemas.microsoft.com/office/drawing/2014/main" id="{00000000-0008-0000-0600-000054030000}"/>
            </a:ext>
          </a:extLst>
        </xdr:cNvPr>
        <xdr:cNvSpPr txBox="1"/>
      </xdr:nvSpPr>
      <xdr:spPr>
        <a:xfrm>
          <a:off x="20167111" y="12803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149988</xdr:rowOff>
    </xdr:from>
    <xdr:to>
      <xdr:col>102</xdr:col>
      <xdr:colOff>114300</xdr:colOff>
      <xdr:row>77</xdr:row>
      <xdr:rowOff>30266</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656300" y="13180188"/>
          <a:ext cx="889000" cy="51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37987</xdr:rowOff>
    </xdr:from>
    <xdr:to>
      <xdr:col>102</xdr:col>
      <xdr:colOff>165100</xdr:colOff>
      <xdr:row>76</xdr:row>
      <xdr:rowOff>139587</xdr:rowOff>
    </xdr:to>
    <xdr:sp macro="" textlink="">
      <xdr:nvSpPr>
        <xdr:cNvPr id="854" name="フローチャート: 判断 853">
          <a:extLst>
            <a:ext uri="{FF2B5EF4-FFF2-40B4-BE49-F238E27FC236}">
              <a16:creationId xmlns:a16="http://schemas.microsoft.com/office/drawing/2014/main" id="{00000000-0008-0000-0600-000056030000}"/>
            </a:ext>
          </a:extLst>
        </xdr:cNvPr>
        <xdr:cNvSpPr/>
      </xdr:nvSpPr>
      <xdr:spPr>
        <a:xfrm>
          <a:off x="19494500" y="13068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74</xdr:row>
      <xdr:rowOff>156115</xdr:rowOff>
    </xdr:from>
    <xdr:ext cx="534377"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9278111" y="128434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39914</xdr:rowOff>
    </xdr:from>
    <xdr:to>
      <xdr:col>98</xdr:col>
      <xdr:colOff>38100</xdr:colOff>
      <xdr:row>76</xdr:row>
      <xdr:rowOff>141514</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18605500" y="13070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158042</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8389111" y="1284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8825</xdr:rowOff>
    </xdr:from>
    <xdr:to>
      <xdr:col>116</xdr:col>
      <xdr:colOff>114300</xdr:colOff>
      <xdr:row>75</xdr:row>
      <xdr:rowOff>110425</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2110700" y="12867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31702</xdr:rowOff>
    </xdr:from>
    <xdr:ext cx="534377" cy="259045"/>
    <xdr:sp macro="" textlink="">
      <xdr:nvSpPr>
        <xdr:cNvPr id="864" name="繰出金該当値テキスト">
          <a:extLst>
            <a:ext uri="{FF2B5EF4-FFF2-40B4-BE49-F238E27FC236}">
              <a16:creationId xmlns:a16="http://schemas.microsoft.com/office/drawing/2014/main" id="{00000000-0008-0000-0600-000060030000}"/>
            </a:ext>
          </a:extLst>
        </xdr:cNvPr>
        <xdr:cNvSpPr txBox="1"/>
      </xdr:nvSpPr>
      <xdr:spPr>
        <a:xfrm>
          <a:off x="22212300" y="12719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987</xdr:rowOff>
    </xdr:from>
    <xdr:to>
      <xdr:col>112</xdr:col>
      <xdr:colOff>38100</xdr:colOff>
      <xdr:row>75</xdr:row>
      <xdr:rowOff>102587</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21272500" y="1285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119114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21056111" y="12634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169890</xdr:rowOff>
    </xdr:from>
    <xdr:to>
      <xdr:col>107</xdr:col>
      <xdr:colOff>101600</xdr:colOff>
      <xdr:row>76</xdr:row>
      <xdr:rowOff>100040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0383500" y="1302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91167</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0167111" y="1312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99188</xdr:rowOff>
    </xdr:from>
    <xdr:to>
      <xdr:col>102</xdr:col>
      <xdr:colOff>165100</xdr:colOff>
      <xdr:row>77</xdr:row>
      <xdr:rowOff>29338</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19494500" y="13129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20465</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278111" y="13222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150916</xdr:rowOff>
    </xdr:from>
    <xdr:to>
      <xdr:col>98</xdr:col>
      <xdr:colOff>38100</xdr:colOff>
      <xdr:row>77</xdr:row>
      <xdr:rowOff>81066</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18605500" y="13181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72193</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8389111" y="13273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a:extLst>
            <a:ext uri="{FF2B5EF4-FFF2-40B4-BE49-F238E27FC236}">
              <a16:creationId xmlns:a16="http://schemas.microsoft.com/office/drawing/2014/main" id="{00000000-0008-0000-0600-000072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a:extLst>
            <a:ext uri="{FF2B5EF4-FFF2-40B4-BE49-F238E27FC236}">
              <a16:creationId xmlns:a16="http://schemas.microsoft.com/office/drawing/2014/main" id="{00000000-0008-0000-0600-000073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a:extLst>
            <a:ext uri="{FF2B5EF4-FFF2-40B4-BE49-F238E27FC236}">
              <a16:creationId xmlns:a16="http://schemas.microsoft.com/office/drawing/2014/main" id="{00000000-0008-0000-0600-000075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a:extLst>
            <a:ext uri="{FF2B5EF4-FFF2-40B4-BE49-F238E27FC236}">
              <a16:creationId xmlns:a16="http://schemas.microsoft.com/office/drawing/2014/main" id="{00000000-0008-0000-0600-000077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a:extLst>
            <a:ext uri="{FF2B5EF4-FFF2-40B4-BE49-F238E27FC236}">
              <a16:creationId xmlns:a16="http://schemas.microsoft.com/office/drawing/2014/main" id="{00000000-0008-0000-0600-000079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a:extLst>
            <a:ext uri="{FF2B5EF4-FFF2-40B4-BE49-F238E27FC236}">
              <a16:creationId xmlns:a16="http://schemas.microsoft.com/office/drawing/2014/main" id="{00000000-0008-0000-0600-00007B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a:extLst>
            <a:ext uri="{FF2B5EF4-FFF2-40B4-BE49-F238E27FC236}">
              <a16:creationId xmlns:a16="http://schemas.microsoft.com/office/drawing/2014/main" id="{00000000-0008-0000-0600-00007E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a:extLst>
            <a:ext uri="{FF2B5EF4-FFF2-40B4-BE49-F238E27FC236}">
              <a16:creationId xmlns:a16="http://schemas.microsoft.com/office/drawing/2014/main" id="{00000000-0008-0000-0600-00007F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a:extLst>
            <a:ext uri="{FF2B5EF4-FFF2-40B4-BE49-F238E27FC236}">
              <a16:creationId xmlns:a16="http://schemas.microsoft.com/office/drawing/2014/main" id="{00000000-0008-0000-0600-000081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a:extLst>
            <a:ext uri="{FF2B5EF4-FFF2-40B4-BE49-F238E27FC236}">
              <a16:creationId xmlns:a16="http://schemas.microsoft.com/office/drawing/2014/main" id="{00000000-0008-0000-0600-000082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a:extLst>
            <a:ext uri="{FF2B5EF4-FFF2-40B4-BE49-F238E27FC236}">
              <a16:creationId xmlns:a16="http://schemas.microsoft.com/office/drawing/2014/main" id="{00000000-0008-0000-0600-000085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a:extLst>
            <a:ext uri="{FF2B5EF4-FFF2-40B4-BE49-F238E27FC236}">
              <a16:creationId xmlns:a16="http://schemas.microsoft.com/office/drawing/2014/main" id="{00000000-0008-0000-0600-000087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a:extLst>
            <a:ext uri="{FF2B5EF4-FFF2-40B4-BE49-F238E27FC236}">
              <a16:creationId xmlns:a16="http://schemas.microsoft.com/office/drawing/2014/main" id="{00000000-0008-0000-0600-000091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a:extLst>
            <a:ext uri="{FF2B5EF4-FFF2-40B4-BE49-F238E27FC236}">
              <a16:creationId xmlns:a16="http://schemas.microsoft.com/office/drawing/2014/main" id="{00000000-0008-0000-0600-00009A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a:extLst>
            <a:ext uri="{FF2B5EF4-FFF2-40B4-BE49-F238E27FC236}">
              <a16:creationId xmlns:a16="http://schemas.microsoft.com/office/drawing/2014/main" id="{00000000-0008-0000-0600-00009B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物件費は住民一人当たり</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84,913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円となっており、類似団体と比較して一人当たりコストが高い状況となっている。令和</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6</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年度は新型コロナウイルスワクチン接種業務にかかる委託料が大きく減少した</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一方、物価高騰等の影響で全体的に増加した</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。多摩市は公共施設が多く、その維持管理のために経費がかかること</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に加え、</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物価高騰による各公共施設の光熱水費の増の影響などにより、他市に比べて物件費が高くなっている。また、外部委託を積極的に活用していることもその理由の</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つである。「新生</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TAMA</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・行財政刷新プログラム」の取り組みによる経常経費の削減や公共施設の総量の適正化を進めていく。</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公債費は一人当たり</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12,663</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円となっており、類似団体平均を大きく下回る状況となっている。これは、多摩ニュータウン整備期に借入れた大規模な債務の償還が進んでいることに加えて、新規の地方債の発行抑制や繰上げ償還を行うなど、これまでの取組みの成果によるものである。今後、多くの公共施設が更新時期を迎えるため、地方債の発行額が増加することが想定されているが、引き続き計画的な借入れや更なる金額の精査により、公債費増加の抑制に努めていく。</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　普通建設事業費は、一人当たり</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29,409</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円となり、令和</a:t>
          </a:r>
          <a:r>
            <a:rPr kumimoji="1" lang="en-US"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5</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年度から大きく</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した。これは、主に</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多摩中央公園特定公園施設建設譲渡</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や、</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鶴牧中学校改修工事</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の</a:t>
          </a:r>
          <a:r>
            <a:rPr kumimoji="1" lang="ja-JP" altLang="en-US" sz="1300" baseline="0">
              <a:solidFill>
                <a:schemeClr val="dk1"/>
              </a:solidFill>
              <a:effectLst/>
              <a:latin typeface="ＭＳ Ｐゴシック" panose="020B0600070205080204" pitchFamily="50" charset="-128"/>
              <a:ea typeface="ＭＳ Ｐゴシック" panose="020B0600070205080204" pitchFamily="50" charset="-128"/>
              <a:cs typeface="+mn-cs"/>
            </a:rPr>
            <a:t>実施</a:t>
          </a:r>
          <a:r>
            <a:rPr kumimoji="1" lang="ja-JP" altLang="ja-JP" sz="1300" baseline="0">
              <a:solidFill>
                <a:schemeClr val="dk1"/>
              </a:solidFill>
              <a:effectLst/>
              <a:latin typeface="ＭＳ Ｐゴシック" panose="020B0600070205080204" pitchFamily="50" charset="-128"/>
              <a:ea typeface="ＭＳ Ｐゴシック" panose="020B0600070205080204" pitchFamily="50" charset="-128"/>
              <a:cs typeface="+mn-cs"/>
            </a:rPr>
            <a:t>によるものである。</a:t>
          </a:r>
          <a:endParaRPr lang="ja-JP" altLang="ja-JP" sz="1300">
            <a:effectLst/>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東京都多摩市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148,084
144,415
21.01
65,793,069
63,603,322
2,107,853
33,981,019
12,980,905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2.9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Ⅲ</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54627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398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30</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255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1" name="議会費グラフ枠">
          <a:extLst>
            <a:ext uri="{FF2B5EF4-FFF2-40B4-BE49-F238E27FC236}">
              <a16:creationId xmlns:a16="http://schemas.microsoft.com/office/drawing/2014/main" id="{00000000-0008-0000-0700-000033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21399</xdr:rowOff>
    </xdr:from>
    <xdr:to>
      <xdr:col>24</xdr:col>
      <xdr:colOff>62865</xdr:colOff>
      <xdr:row>38</xdr:row>
      <xdr:rowOff>140271</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flipV="1">
          <a:off x="4633595" y="5507799"/>
          <a:ext cx="1270" cy="1147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144098</xdr:rowOff>
    </xdr:from>
    <xdr:ext cx="469744" cy="259045"/>
    <xdr:sp macro="" textlink="">
      <xdr:nvSpPr>
        <xdr:cNvPr id="53" name="議会費最小値テキスト">
          <a:extLst>
            <a:ext uri="{FF2B5EF4-FFF2-40B4-BE49-F238E27FC236}">
              <a16:creationId xmlns:a16="http://schemas.microsoft.com/office/drawing/2014/main" id="{00000000-0008-0000-0700-000035000000}"/>
            </a:ext>
          </a:extLst>
        </xdr:cNvPr>
        <xdr:cNvSpPr txBox="1"/>
      </xdr:nvSpPr>
      <xdr:spPr>
        <a:xfrm>
          <a:off x="4686300" y="6659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140271</xdr:rowOff>
    </xdr:from>
    <xdr:to>
      <xdr:col>24</xdr:col>
      <xdr:colOff>152400</xdr:colOff>
      <xdr:row>38</xdr:row>
      <xdr:rowOff>140271</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4546600" y="66553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139526</xdr:rowOff>
    </xdr:from>
    <xdr:ext cx="469744" cy="259045"/>
    <xdr:sp macro="" textlink="">
      <xdr:nvSpPr>
        <xdr:cNvPr id="55" name="議会費最大値テキスト">
          <a:extLst>
            <a:ext uri="{FF2B5EF4-FFF2-40B4-BE49-F238E27FC236}">
              <a16:creationId xmlns:a16="http://schemas.microsoft.com/office/drawing/2014/main" id="{00000000-0008-0000-0700-000037000000}"/>
            </a:ext>
          </a:extLst>
        </xdr:cNvPr>
        <xdr:cNvSpPr txBox="1"/>
      </xdr:nvSpPr>
      <xdr:spPr>
        <a:xfrm>
          <a:off x="4686300" y="5283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3,807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21399</xdr:rowOff>
    </xdr:from>
    <xdr:to>
      <xdr:col>24</xdr:col>
      <xdr:colOff>152400</xdr:colOff>
      <xdr:row>32</xdr:row>
      <xdr:rowOff>21399</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55077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34544</xdr:rowOff>
    </xdr:from>
    <xdr:to>
      <xdr:col>24</xdr:col>
      <xdr:colOff>63500</xdr:colOff>
      <xdr:row>36</xdr:row>
      <xdr:rowOff>80264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3797300" y="620674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136351</xdr:rowOff>
    </xdr:from>
    <xdr:ext cx="469744" cy="259045"/>
    <xdr:sp macro="" textlink="">
      <xdr:nvSpPr>
        <xdr:cNvPr id="58" name="議会費平均値テキスト">
          <a:extLst>
            <a:ext uri="{FF2B5EF4-FFF2-40B4-BE49-F238E27FC236}">
              <a16:creationId xmlns:a16="http://schemas.microsoft.com/office/drawing/2014/main" id="{00000000-0008-0000-0700-00003A000000}"/>
            </a:ext>
          </a:extLst>
        </xdr:cNvPr>
        <xdr:cNvSpPr txBox="1"/>
      </xdr:nvSpPr>
      <xdr:spPr>
        <a:xfrm>
          <a:off x="4686300" y="59656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113474</xdr:rowOff>
    </xdr:from>
    <xdr:to>
      <xdr:col>24</xdr:col>
      <xdr:colOff>114300</xdr:colOff>
      <xdr:row>36</xdr:row>
      <xdr:rowOff>43624</xdr:rowOff>
    </xdr:to>
    <xdr:sp macro="" textlink="">
      <xdr:nvSpPr>
        <xdr:cNvPr id="59" name="フローチャート: 判断 58">
          <a:extLst>
            <a:ext uri="{FF2B5EF4-FFF2-40B4-BE49-F238E27FC236}">
              <a16:creationId xmlns:a16="http://schemas.microsoft.com/office/drawing/2014/main" id="{00000000-0008-0000-0700-00003B000000}"/>
            </a:ext>
          </a:extLst>
        </xdr:cNvPr>
        <xdr:cNvSpPr/>
      </xdr:nvSpPr>
      <xdr:spPr>
        <a:xfrm>
          <a:off x="4584700" y="611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34544</xdr:rowOff>
    </xdr:from>
    <xdr:to>
      <xdr:col>19</xdr:col>
      <xdr:colOff>177800</xdr:colOff>
      <xdr:row>36</xdr:row>
      <xdr:rowOff>57976</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2908300" y="6206744"/>
          <a:ext cx="889000" cy="23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156909</xdr:rowOff>
    </xdr:from>
    <xdr:to>
      <xdr:col>20</xdr:col>
      <xdr:colOff>38100</xdr:colOff>
      <xdr:row>36</xdr:row>
      <xdr:rowOff>87059</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3746500" y="6157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78186</xdr:rowOff>
    </xdr:from>
    <xdr:ext cx="469744" cy="259045"/>
    <xdr:sp macro="" textlink="">
      <xdr:nvSpPr>
        <xdr:cNvPr id="62" name="テキスト ボックス 61">
          <a:extLst>
            <a:ext uri="{FF2B5EF4-FFF2-40B4-BE49-F238E27FC236}">
              <a16:creationId xmlns:a16="http://schemas.microsoft.com/office/drawing/2014/main" id="{00000000-0008-0000-0700-00003E000000}"/>
            </a:ext>
          </a:extLst>
        </xdr:cNvPr>
        <xdr:cNvSpPr txBox="1"/>
      </xdr:nvSpPr>
      <xdr:spPr>
        <a:xfrm>
          <a:off x="3562428" y="6250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57404</xdr:rowOff>
    </xdr:from>
    <xdr:to>
      <xdr:col>15</xdr:col>
      <xdr:colOff>50800</xdr:colOff>
      <xdr:row>36</xdr:row>
      <xdr:rowOff>57976</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019300" y="6229604"/>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3747</xdr:rowOff>
    </xdr:from>
    <xdr:to>
      <xdr:col>15</xdr:col>
      <xdr:colOff>101600</xdr:colOff>
      <xdr:row>36</xdr:row>
      <xdr:rowOff>105347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2857500" y="6175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121874</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2673428" y="5951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56261</xdr:rowOff>
    </xdr:from>
    <xdr:to>
      <xdr:col>10</xdr:col>
      <xdr:colOff>114300</xdr:colOff>
      <xdr:row>36</xdr:row>
      <xdr:rowOff>57404</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1130300" y="6228461"/>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164909</xdr:rowOff>
    </xdr:from>
    <xdr:to>
      <xdr:col>10</xdr:col>
      <xdr:colOff>165100</xdr:colOff>
      <xdr:row>36</xdr:row>
      <xdr:rowOff>95059</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1968500" y="616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111586</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1784428" y="5940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170053</xdr:rowOff>
    </xdr:from>
    <xdr:to>
      <xdr:col>6</xdr:col>
      <xdr:colOff>38100</xdr:colOff>
      <xdr:row>36</xdr:row>
      <xdr:rowOff>100203</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079500" y="6170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116730</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895428" y="594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29464</xdr:rowOff>
    </xdr:from>
    <xdr:to>
      <xdr:col>24</xdr:col>
      <xdr:colOff>114300</xdr:colOff>
      <xdr:row>36</xdr:row>
      <xdr:rowOff>131064</xdr:rowOff>
    </xdr:to>
    <xdr:sp macro="" textlink="">
      <xdr:nvSpPr>
        <xdr:cNvPr id="76" name="楕円 75">
          <a:extLst>
            <a:ext uri="{FF2B5EF4-FFF2-40B4-BE49-F238E27FC236}">
              <a16:creationId xmlns:a16="http://schemas.microsoft.com/office/drawing/2014/main" id="{00000000-0008-0000-0700-00004C000000}"/>
            </a:ext>
          </a:extLst>
        </xdr:cNvPr>
        <xdr:cNvSpPr/>
      </xdr:nvSpPr>
      <xdr:spPr>
        <a:xfrm>
          <a:off x="45847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7891</xdr:rowOff>
    </xdr:from>
    <xdr:ext cx="469744" cy="259045"/>
    <xdr:sp macro="" textlink="">
      <xdr:nvSpPr>
        <xdr:cNvPr id="77" name="議会費該当値テキスト">
          <a:extLst>
            <a:ext uri="{FF2B5EF4-FFF2-40B4-BE49-F238E27FC236}">
              <a16:creationId xmlns:a16="http://schemas.microsoft.com/office/drawing/2014/main" id="{00000000-0008-0000-0700-00004D000000}"/>
            </a:ext>
          </a:extLst>
        </xdr:cNvPr>
        <xdr:cNvSpPr txBox="1"/>
      </xdr:nvSpPr>
      <xdr:spPr>
        <a:xfrm>
          <a:off x="4686300" y="6180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155194</xdr:rowOff>
    </xdr:from>
    <xdr:to>
      <xdr:col>20</xdr:col>
      <xdr:colOff>38100</xdr:colOff>
      <xdr:row>36</xdr:row>
      <xdr:rowOff>85344</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3746500" y="6155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101871</xdr:rowOff>
    </xdr:from>
    <xdr:ext cx="469744"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562428" y="5931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7176</xdr:rowOff>
    </xdr:from>
    <xdr:to>
      <xdr:col>15</xdr:col>
      <xdr:colOff>101600</xdr:colOff>
      <xdr:row>36</xdr:row>
      <xdr:rowOff>108776</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2857500" y="61793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99903</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2673428" y="62721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6604</xdr:rowOff>
    </xdr:from>
    <xdr:to>
      <xdr:col>10</xdr:col>
      <xdr:colOff>165100</xdr:colOff>
      <xdr:row>36</xdr:row>
      <xdr:rowOff>108204</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1968500" y="6178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99331</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1784428" y="6271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5461</xdr:rowOff>
    </xdr:from>
    <xdr:to>
      <xdr:col>6</xdr:col>
      <xdr:colOff>38100</xdr:colOff>
      <xdr:row>36</xdr:row>
      <xdr:rowOff>107061</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079500" y="617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98188</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895428" y="6270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6" name="正方形/長方形 85">
          <a:extLst>
            <a:ext uri="{FF2B5EF4-FFF2-40B4-BE49-F238E27FC236}">
              <a16:creationId xmlns:a16="http://schemas.microsoft.com/office/drawing/2014/main" id="{00000000-0008-0000-0700-000056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7" name="正方形/長方形 86">
          <a:extLst>
            <a:ext uri="{FF2B5EF4-FFF2-40B4-BE49-F238E27FC236}">
              <a16:creationId xmlns:a16="http://schemas.microsoft.com/office/drawing/2014/main" id="{00000000-0008-0000-0700-000057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4" name="テキスト ボックス 93">
          <a:extLst>
            <a:ext uri="{FF2B5EF4-FFF2-40B4-BE49-F238E27FC236}">
              <a16:creationId xmlns:a16="http://schemas.microsoft.com/office/drawing/2014/main" id="{00000000-0008-0000-0700-00005E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5" name="直線コネクタ 94">
          <a:extLst>
            <a:ext uri="{FF2B5EF4-FFF2-40B4-BE49-F238E27FC236}">
              <a16:creationId xmlns:a16="http://schemas.microsoft.com/office/drawing/2014/main" id="{00000000-0008-0000-0700-00005F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6" name="直線コネクタ 95">
          <a:extLst>
            <a:ext uri="{FF2B5EF4-FFF2-40B4-BE49-F238E27FC236}">
              <a16:creationId xmlns:a16="http://schemas.microsoft.com/office/drawing/2014/main" id="{00000000-0008-0000-0700-000060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18839</xdr:rowOff>
    </xdr:from>
    <xdr:to>
      <xdr:col>24</xdr:col>
      <xdr:colOff>62865</xdr:colOff>
      <xdr:row>58</xdr:row>
      <xdr:rowOff>72191</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762789"/>
          <a:ext cx="1270" cy="12535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76018</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10020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72191</xdr:rowOff>
    </xdr:from>
    <xdr:to>
      <xdr:col>24</xdr:col>
      <xdr:colOff>152400</xdr:colOff>
      <xdr:row>58</xdr:row>
      <xdr:rowOff>72191</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100162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136966</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538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366,722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18839</xdr:rowOff>
    </xdr:from>
    <xdr:to>
      <xdr:col>24</xdr:col>
      <xdr:colOff>152400</xdr:colOff>
      <xdr:row>51</xdr:row>
      <xdr:rowOff>18839</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762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11116</xdr:rowOff>
    </xdr:from>
    <xdr:to>
      <xdr:col>24</xdr:col>
      <xdr:colOff>63500</xdr:colOff>
      <xdr:row>58</xdr:row>
      <xdr:rowOff>16008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955216"/>
          <a:ext cx="838200" cy="4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112478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7136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89601</xdr:rowOff>
    </xdr:from>
    <xdr:to>
      <xdr:col>24</xdr:col>
      <xdr:colOff>114300</xdr:colOff>
      <xdr:row>58</xdr:row>
      <xdr:rowOff>19751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8622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151857</xdr:rowOff>
    </xdr:from>
    <xdr:to>
      <xdr:col>19</xdr:col>
      <xdr:colOff>177800</xdr:colOff>
      <xdr:row>58</xdr:row>
      <xdr:rowOff>11116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924507"/>
          <a:ext cx="889000" cy="307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100112</xdr:rowOff>
    </xdr:from>
    <xdr:to>
      <xdr:col>20</xdr:col>
      <xdr:colOff>38100</xdr:colOff>
      <xdr:row>58</xdr:row>
      <xdr:rowOff>30262</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872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46789</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647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31949</xdr:rowOff>
    </xdr:from>
    <xdr:to>
      <xdr:col>15</xdr:col>
      <xdr:colOff>50800</xdr:colOff>
      <xdr:row>57</xdr:row>
      <xdr:rowOff>151857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804599"/>
          <a:ext cx="889000" cy="119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102475</xdr:rowOff>
    </xdr:from>
    <xdr:to>
      <xdr:col>15</xdr:col>
      <xdr:colOff>101600</xdr:colOff>
      <xdr:row>58</xdr:row>
      <xdr:rowOff>32625</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87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23752</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96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147278</xdr:rowOff>
    </xdr:from>
    <xdr:to>
      <xdr:col>10</xdr:col>
      <xdr:colOff>114300</xdr:colOff>
      <xdr:row>57</xdr:row>
      <xdr:rowOff>31949</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a:off x="1130300" y="9577028"/>
          <a:ext cx="889000" cy="227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108396</xdr:rowOff>
    </xdr:from>
    <xdr:to>
      <xdr:col>10</xdr:col>
      <xdr:colOff>165100</xdr:colOff>
      <xdr:row>58</xdr:row>
      <xdr:rowOff>38546</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88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29673</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52111" y="997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108746</xdr:rowOff>
    </xdr:from>
    <xdr:to>
      <xdr:col>6</xdr:col>
      <xdr:colOff>38100</xdr:colOff>
      <xdr:row>56</xdr:row>
      <xdr:rowOff>38896</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538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30023</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30795" y="9631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136658</xdr:rowOff>
    </xdr:from>
    <xdr:to>
      <xdr:col>24</xdr:col>
      <xdr:colOff>114300</xdr:colOff>
      <xdr:row>58</xdr:row>
      <xdr:rowOff>66808</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909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68028</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84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131766</xdr:rowOff>
    </xdr:from>
    <xdr:to>
      <xdr:col>20</xdr:col>
      <xdr:colOff>38100</xdr:colOff>
      <xdr:row>58</xdr:row>
      <xdr:rowOff>61916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904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53043</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997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101057</xdr:rowOff>
    </xdr:from>
    <xdr:to>
      <xdr:col>15</xdr:col>
      <xdr:colOff>101600</xdr:colOff>
      <xdr:row>58</xdr:row>
      <xdr:rowOff>31207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8737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47734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648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152599</xdr:rowOff>
    </xdr:from>
    <xdr:to>
      <xdr:col>10</xdr:col>
      <xdr:colOff>165100</xdr:colOff>
      <xdr:row>57</xdr:row>
      <xdr:rowOff>82749</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753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99276</xdr:rowOff>
    </xdr:from>
    <xdr:ext cx="534377"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52111" y="9529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96478</xdr:rowOff>
    </xdr:from>
    <xdr:to>
      <xdr:col>6</xdr:col>
      <xdr:colOff>38100</xdr:colOff>
      <xdr:row>56</xdr:row>
      <xdr:rowOff>26628</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52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54</xdr:row>
      <xdr:rowOff>43155</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30795" y="9301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民生費グラフ枠">
          <a:extLst>
            <a:ext uri="{FF2B5EF4-FFF2-40B4-BE49-F238E27FC236}">
              <a16:creationId xmlns:a16="http://schemas.microsoft.com/office/drawing/2014/main" id="{00000000-0008-0000-07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121382</xdr:rowOff>
    </xdr:from>
    <xdr:to>
      <xdr:col>24</xdr:col>
      <xdr:colOff>62865</xdr:colOff>
      <xdr:row>79</xdr:row>
      <xdr:rowOff>54767</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flipV="1">
          <a:off x="4633595" y="12122882"/>
          <a:ext cx="1270" cy="1476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58594</xdr:rowOff>
    </xdr:from>
    <xdr:ext cx="599010" cy="259045"/>
    <xdr:sp macro="" textlink="">
      <xdr:nvSpPr>
        <xdr:cNvPr id="168" name="民生費最小値テキスト">
          <a:extLst>
            <a:ext uri="{FF2B5EF4-FFF2-40B4-BE49-F238E27FC236}">
              <a16:creationId xmlns:a16="http://schemas.microsoft.com/office/drawing/2014/main" id="{00000000-0008-0000-0700-0000A8000000}"/>
            </a:ext>
          </a:extLst>
        </xdr:cNvPr>
        <xdr:cNvSpPr txBox="1"/>
      </xdr:nvSpPr>
      <xdr:spPr>
        <a:xfrm>
          <a:off x="4686300" y="13603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148,646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54767</xdr:rowOff>
    </xdr:from>
    <xdr:to>
      <xdr:col>24</xdr:col>
      <xdr:colOff>152400</xdr:colOff>
      <xdr:row>79</xdr:row>
      <xdr:rowOff>54767</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4546600" y="135993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68059</xdr:rowOff>
    </xdr:from>
    <xdr:ext cx="599010" cy="259045"/>
    <xdr:sp macro="" textlink="">
      <xdr:nvSpPr>
        <xdr:cNvPr id="170" name="民生費最大値テキスト">
          <a:extLst>
            <a:ext uri="{FF2B5EF4-FFF2-40B4-BE49-F238E27FC236}">
              <a16:creationId xmlns:a16="http://schemas.microsoft.com/office/drawing/2014/main" id="{00000000-0008-0000-0700-0000AA000000}"/>
            </a:ext>
          </a:extLst>
        </xdr:cNvPr>
        <xdr:cNvSpPr txBox="1"/>
      </xdr:nvSpPr>
      <xdr:spPr>
        <a:xfrm>
          <a:off x="4686300" y="1189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342,404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121382</xdr:rowOff>
    </xdr:from>
    <xdr:to>
      <xdr:col>24</xdr:col>
      <xdr:colOff>152400</xdr:colOff>
      <xdr:row>70</xdr:row>
      <xdr:rowOff>121382</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212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7066</xdr:rowOff>
    </xdr:from>
    <xdr:to>
      <xdr:col>24</xdr:col>
      <xdr:colOff>63500</xdr:colOff>
      <xdr:row>76</xdr:row>
      <xdr:rowOff>38567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3797300" y="13037266"/>
          <a:ext cx="838200" cy="31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159864</xdr:rowOff>
    </xdr:from>
    <xdr:ext cx="599010" cy="259045"/>
    <xdr:sp macro="" textlink="">
      <xdr:nvSpPr>
        <xdr:cNvPr id="173" name="民生費平均値テキスト">
          <a:extLst>
            <a:ext uri="{FF2B5EF4-FFF2-40B4-BE49-F238E27FC236}">
              <a16:creationId xmlns:a16="http://schemas.microsoft.com/office/drawing/2014/main" id="{00000000-0008-0000-0700-0000AD000000}"/>
            </a:ext>
          </a:extLst>
        </xdr:cNvPr>
        <xdr:cNvSpPr txBox="1"/>
      </xdr:nvSpPr>
      <xdr:spPr>
        <a:xfrm>
          <a:off x="4686300" y="130186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9987</xdr:rowOff>
    </xdr:from>
    <xdr:to>
      <xdr:col>24</xdr:col>
      <xdr:colOff>114300</xdr:colOff>
      <xdr:row>76</xdr:row>
      <xdr:rowOff>111587</xdr:rowOff>
    </xdr:to>
    <xdr:sp macro="" textlink="">
      <xdr:nvSpPr>
        <xdr:cNvPr id="174" name="フローチャート: 判断 173">
          <a:extLst>
            <a:ext uri="{FF2B5EF4-FFF2-40B4-BE49-F238E27FC236}">
              <a16:creationId xmlns:a16="http://schemas.microsoft.com/office/drawing/2014/main" id="{00000000-0008-0000-0700-0000AE000000}"/>
            </a:ext>
          </a:extLst>
        </xdr:cNvPr>
        <xdr:cNvSpPr/>
      </xdr:nvSpPr>
      <xdr:spPr>
        <a:xfrm>
          <a:off x="4584700" y="13040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38567</xdr:rowOff>
    </xdr:from>
    <xdr:to>
      <xdr:col>19</xdr:col>
      <xdr:colOff>177800</xdr:colOff>
      <xdr:row>76</xdr:row>
      <xdr:rowOff>119873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2908300" y="13068767"/>
          <a:ext cx="889000" cy="81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84381</xdr:rowOff>
    </xdr:from>
    <xdr:to>
      <xdr:col>20</xdr:col>
      <xdr:colOff>38100</xdr:colOff>
      <xdr:row>77</xdr:row>
      <xdr:rowOff>14531</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3746500" y="13114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5658</xdr:rowOff>
    </xdr:from>
    <xdr:ext cx="599010" cy="259045"/>
    <xdr:sp macro="" textlink="">
      <xdr:nvSpPr>
        <xdr:cNvPr id="177" name="テキスト ボックス 176">
          <a:extLst>
            <a:ext uri="{FF2B5EF4-FFF2-40B4-BE49-F238E27FC236}">
              <a16:creationId xmlns:a16="http://schemas.microsoft.com/office/drawing/2014/main" id="{00000000-0008-0000-0700-0000B1000000}"/>
            </a:ext>
          </a:extLst>
        </xdr:cNvPr>
        <xdr:cNvSpPr txBox="1"/>
      </xdr:nvSpPr>
      <xdr:spPr>
        <a:xfrm>
          <a:off x="3497795" y="13207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109182</xdr:rowOff>
    </xdr:from>
    <xdr:to>
      <xdr:col>15</xdr:col>
      <xdr:colOff>50800</xdr:colOff>
      <xdr:row>76</xdr:row>
      <xdr:rowOff>119873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019300" y="13139382"/>
          <a:ext cx="889000" cy="106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170800</xdr:rowOff>
    </xdr:from>
    <xdr:to>
      <xdr:col>15</xdr:col>
      <xdr:colOff>101600</xdr:colOff>
      <xdr:row>77</xdr:row>
      <xdr:rowOff>100950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2857500" y="1320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92077</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2608795" y="1329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109182</xdr:rowOff>
    </xdr:from>
    <xdr:to>
      <xdr:col>10</xdr:col>
      <xdr:colOff>114300</xdr:colOff>
      <xdr:row>77</xdr:row>
      <xdr:rowOff>80516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1130300" y="13139382"/>
          <a:ext cx="889000" cy="142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122230</xdr:rowOff>
    </xdr:from>
    <xdr:to>
      <xdr:col>10</xdr:col>
      <xdr:colOff>165100</xdr:colOff>
      <xdr:row>77</xdr:row>
      <xdr:rowOff>52380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1968500" y="13152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43507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1719795" y="13245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26386</xdr:rowOff>
    </xdr:from>
    <xdr:to>
      <xdr:col>6</xdr:col>
      <xdr:colOff>38100</xdr:colOff>
      <xdr:row>78</xdr:row>
      <xdr:rowOff>127986</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079500" y="13399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119113</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830795" y="13492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127716</xdr:rowOff>
    </xdr:from>
    <xdr:to>
      <xdr:col>24</xdr:col>
      <xdr:colOff>114300</xdr:colOff>
      <xdr:row>76</xdr:row>
      <xdr:rowOff>57866</xdr:rowOff>
    </xdr:to>
    <xdr:sp macro="" textlink="">
      <xdr:nvSpPr>
        <xdr:cNvPr id="191" name="楕円 190">
          <a:extLst>
            <a:ext uri="{FF2B5EF4-FFF2-40B4-BE49-F238E27FC236}">
              <a16:creationId xmlns:a16="http://schemas.microsoft.com/office/drawing/2014/main" id="{00000000-0008-0000-0700-0000BF000000}"/>
            </a:ext>
          </a:extLst>
        </xdr:cNvPr>
        <xdr:cNvSpPr/>
      </xdr:nvSpPr>
      <xdr:spPr>
        <a:xfrm>
          <a:off x="4584700" y="12986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150593</xdr:rowOff>
    </xdr:from>
    <xdr:ext cx="599010" cy="259045"/>
    <xdr:sp macro="" textlink="">
      <xdr:nvSpPr>
        <xdr:cNvPr id="192" name="民生費該当値テキスト">
          <a:extLst>
            <a:ext uri="{FF2B5EF4-FFF2-40B4-BE49-F238E27FC236}">
              <a16:creationId xmlns:a16="http://schemas.microsoft.com/office/drawing/2014/main" id="{00000000-0008-0000-0700-0000C0000000}"/>
            </a:ext>
          </a:extLst>
        </xdr:cNvPr>
        <xdr:cNvSpPr txBox="1"/>
      </xdr:nvSpPr>
      <xdr:spPr>
        <a:xfrm>
          <a:off x="4686300" y="1283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159217</xdr:rowOff>
    </xdr:from>
    <xdr:to>
      <xdr:col>20</xdr:col>
      <xdr:colOff>38100</xdr:colOff>
      <xdr:row>76</xdr:row>
      <xdr:rowOff>89367</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3746500" y="13017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105894</xdr:rowOff>
    </xdr:from>
    <xdr:ext cx="59901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3497795" y="12793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218,272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69073</xdr:rowOff>
    </xdr:from>
    <xdr:to>
      <xdr:col>15</xdr:col>
      <xdr:colOff>101600</xdr:colOff>
      <xdr:row>76</xdr:row>
      <xdr:rowOff>170673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2857500" y="13099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15750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608795" y="1287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58382</xdr:rowOff>
    </xdr:from>
    <xdr:to>
      <xdr:col>10</xdr:col>
      <xdr:colOff>165100</xdr:colOff>
      <xdr:row>76</xdr:row>
      <xdr:rowOff>159982</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1968500" y="130885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5059</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1719795" y="12863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29716</xdr:rowOff>
    </xdr:from>
    <xdr:to>
      <xdr:col>6</xdr:col>
      <xdr:colOff>38100</xdr:colOff>
      <xdr:row>77</xdr:row>
      <xdr:rowOff>131316</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079500" y="13231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147843</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830795" y="130065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7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7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7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7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24619</xdr:rowOff>
    </xdr:from>
    <xdr:to>
      <xdr:col>24</xdr:col>
      <xdr:colOff>62865</xdr:colOff>
      <xdr:row>98</xdr:row>
      <xdr:rowOff>163455</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626569"/>
          <a:ext cx="1270" cy="1338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167282</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969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163455</xdr:rowOff>
    </xdr:from>
    <xdr:to>
      <xdr:col>24</xdr:col>
      <xdr:colOff>152400</xdr:colOff>
      <xdr:row>98</xdr:row>
      <xdr:rowOff>163455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965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142746</xdr:rowOff>
    </xdr:from>
    <xdr:ext cx="534377"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401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24619</xdr:rowOff>
    </xdr:from>
    <xdr:to>
      <xdr:col>24</xdr:col>
      <xdr:colOff>152400</xdr:colOff>
      <xdr:row>91</xdr:row>
      <xdr:rowOff>24619</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6265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132080</xdr:rowOff>
    </xdr:from>
    <xdr:to>
      <xdr:col>24</xdr:col>
      <xdr:colOff>63500</xdr:colOff>
      <xdr:row>98</xdr:row>
      <xdr:rowOff>17056</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762730"/>
          <a:ext cx="838200" cy="56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144620</xdr:rowOff>
    </xdr:from>
    <xdr:ext cx="534377"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4323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121743</xdr:rowOff>
    </xdr:from>
    <xdr:to>
      <xdr:col>24</xdr:col>
      <xdr:colOff>114300</xdr:colOff>
      <xdr:row>97</xdr:row>
      <xdr:rowOff>51893</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809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50412</xdr:rowOff>
    </xdr:from>
    <xdr:to>
      <xdr:col>19</xdr:col>
      <xdr:colOff>177800</xdr:colOff>
      <xdr:row>97</xdr:row>
      <xdr:rowOff>132080</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509612"/>
          <a:ext cx="889000" cy="253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157118</xdr:rowOff>
    </xdr:from>
    <xdr:to>
      <xdr:col>20</xdr:col>
      <xdr:colOff>38100</xdr:colOff>
      <xdr:row>97</xdr:row>
      <xdr:rowOff>87268</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616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103795</xdr:rowOff>
    </xdr:from>
    <xdr:ext cx="534377"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530111" y="1639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50412</xdr:rowOff>
    </xdr:from>
    <xdr:to>
      <xdr:col>15</xdr:col>
      <xdr:colOff>50800</xdr:colOff>
      <xdr:row>97</xdr:row>
      <xdr:rowOff>69881</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509612"/>
          <a:ext cx="889000" cy="1909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82841</xdr:rowOff>
    </xdr:from>
    <xdr:to>
      <xdr:col>15</xdr:col>
      <xdr:colOff>101600</xdr:colOff>
      <xdr:row>97</xdr:row>
      <xdr:rowOff>12991</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420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4118</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41111" y="16634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69881</xdr:rowOff>
    </xdr:from>
    <xdr:to>
      <xdr:col>10</xdr:col>
      <xdr:colOff>114300</xdr:colOff>
      <xdr:row>98</xdr:row>
      <xdr:rowOff>51136</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700531"/>
          <a:ext cx="889000" cy="152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105169</xdr:rowOff>
    </xdr:from>
    <xdr:to>
      <xdr:col>10</xdr:col>
      <xdr:colOff>165100</xdr:colOff>
      <xdr:row>97</xdr:row>
      <xdr:rowOff>35319</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64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51846</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52111" y="16339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77088</xdr:rowOff>
    </xdr:from>
    <xdr:to>
      <xdr:col>6</xdr:col>
      <xdr:colOff>38100</xdr:colOff>
      <xdr:row>98</xdr:row>
      <xdr:rowOff>7238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07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23765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48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137706</xdr:rowOff>
    </xdr:from>
    <xdr:to>
      <xdr:col>24</xdr:col>
      <xdr:colOff>114300</xdr:colOff>
      <xdr:row>98</xdr:row>
      <xdr:rowOff>67856</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68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116133</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746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81280</xdr:rowOff>
    </xdr:from>
    <xdr:to>
      <xdr:col>20</xdr:col>
      <xdr:colOff>38100</xdr:colOff>
      <xdr:row>98</xdr:row>
      <xdr:rowOff>11430</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71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2557</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80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171062</xdr:rowOff>
    </xdr:from>
    <xdr:to>
      <xdr:col>15</xdr:col>
      <xdr:colOff>101600</xdr:colOff>
      <xdr:row>96</xdr:row>
      <xdr:rowOff>101212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458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117739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41111" y="1623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19081</xdr:rowOff>
    </xdr:from>
    <xdr:to>
      <xdr:col>10</xdr:col>
      <xdr:colOff>165100</xdr:colOff>
      <xdr:row>97</xdr:row>
      <xdr:rowOff>120681</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64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111808</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742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336</xdr:rowOff>
    </xdr:from>
    <xdr:to>
      <xdr:col>6</xdr:col>
      <xdr:colOff>38100</xdr:colOff>
      <xdr:row>98</xdr:row>
      <xdr:rowOff>101936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802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93063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895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17399</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0899"/>
          <a:ext cx="1270" cy="15701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135526</xdr:rowOff>
    </xdr:from>
    <xdr:ext cx="469744"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36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17399</xdr:rowOff>
    </xdr:from>
    <xdr:to>
      <xdr:col>55</xdr:col>
      <xdr:colOff>88900</xdr:colOff>
      <xdr:row>30</xdr:row>
      <xdr:rowOff>17399</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08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41402</xdr:rowOff>
    </xdr:from>
    <xdr:to>
      <xdr:col>55</xdr:col>
      <xdr:colOff>0</xdr:colOff>
      <xdr:row>34</xdr:row>
      <xdr:rowOff>108077</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5870702"/>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49039</xdr:rowOff>
    </xdr:from>
    <xdr:ext cx="378565"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9268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70612</xdr:rowOff>
    </xdr:from>
    <xdr:to>
      <xdr:col>55</xdr:col>
      <xdr:colOff>50800</xdr:colOff>
      <xdr:row>38</xdr:row>
      <xdr:rowOff>762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119507</xdr:rowOff>
    </xdr:from>
    <xdr:to>
      <xdr:col>50</xdr:col>
      <xdr:colOff>114300</xdr:colOff>
      <xdr:row>34</xdr:row>
      <xdr:rowOff>108077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5777357"/>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59944</xdr:rowOff>
    </xdr:from>
    <xdr:to>
      <xdr:col>50</xdr:col>
      <xdr:colOff>165100</xdr:colOff>
      <xdr:row>37</xdr:row>
      <xdr:rowOff>161544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03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152671</xdr:rowOff>
    </xdr:from>
    <xdr:ext cx="378565"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50017" y="64963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33</xdr:row>
      <xdr:rowOff>119507</xdr:rowOff>
    </xdr:from>
    <xdr:to>
      <xdr:col>45</xdr:col>
      <xdr:colOff>177800</xdr:colOff>
      <xdr:row>34</xdr:row>
      <xdr:rowOff>35687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5777357"/>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43561</xdr:rowOff>
    </xdr:from>
    <xdr:to>
      <xdr:col>46</xdr:col>
      <xdr:colOff>38100</xdr:colOff>
      <xdr:row>37</xdr:row>
      <xdr:rowOff>145161</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387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136288</xdr:rowOff>
    </xdr:from>
    <xdr:ext cx="378565"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61017"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34</xdr:row>
      <xdr:rowOff>35687</xdr:rowOff>
    </xdr:from>
    <xdr:to>
      <xdr:col>41</xdr:col>
      <xdr:colOff>50800</xdr:colOff>
      <xdr:row>34</xdr:row>
      <xdr:rowOff>140462</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flipV="1">
          <a:off x="6972300" y="5864987"/>
          <a:ext cx="889000" cy="10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44704</xdr:rowOff>
    </xdr:from>
    <xdr:to>
      <xdr:col>41</xdr:col>
      <xdr:colOff>101600</xdr:colOff>
      <xdr:row>37</xdr:row>
      <xdr:rowOff>146304</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388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137431</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72017" y="64810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43942</xdr:rowOff>
    </xdr:from>
    <xdr:to>
      <xdr:col>36</xdr:col>
      <xdr:colOff>165100</xdr:colOff>
      <xdr:row>37</xdr:row>
      <xdr:rowOff>145542</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387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136669</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83017" y="64803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33</xdr:row>
      <xdr:rowOff>162052</xdr:rowOff>
    </xdr:from>
    <xdr:to>
      <xdr:col>55</xdr:col>
      <xdr:colOff>50800</xdr:colOff>
      <xdr:row>34</xdr:row>
      <xdr:rowOff>92202</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581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13479</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567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57277</xdr:rowOff>
    </xdr:from>
    <xdr:to>
      <xdr:col>50</xdr:col>
      <xdr:colOff>165100</xdr:colOff>
      <xdr:row>34</xdr:row>
      <xdr:rowOff>158877</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5886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33</xdr:row>
      <xdr:rowOff>3954</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04428" y="5661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68707</xdr:rowOff>
    </xdr:from>
    <xdr:to>
      <xdr:col>46</xdr:col>
      <xdr:colOff>38100</xdr:colOff>
      <xdr:row>33</xdr:row>
      <xdr:rowOff>170307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5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32</xdr:row>
      <xdr:rowOff>15384</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5501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33</xdr:row>
      <xdr:rowOff>156337</xdr:rowOff>
    </xdr:from>
    <xdr:to>
      <xdr:col>41</xdr:col>
      <xdr:colOff>101600</xdr:colOff>
      <xdr:row>34</xdr:row>
      <xdr:rowOff>86487</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5814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32</xdr:row>
      <xdr:rowOff>103014</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5589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34</xdr:row>
      <xdr:rowOff>89662</xdr:rowOff>
    </xdr:from>
    <xdr:to>
      <xdr:col>36</xdr:col>
      <xdr:colOff>165100</xdr:colOff>
      <xdr:row>35</xdr:row>
      <xdr:rowOff>19812</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591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33</xdr:row>
      <xdr:rowOff>36339</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37428" y="5694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農林水産業費グラフ枠">
          <a:extLst>
            <a:ext uri="{FF2B5EF4-FFF2-40B4-BE49-F238E27FC236}">
              <a16:creationId xmlns:a16="http://schemas.microsoft.com/office/drawing/2014/main" id="{00000000-0008-0000-0700-000050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40716</xdr:rowOff>
    </xdr:from>
    <xdr:to>
      <xdr:col>54</xdr:col>
      <xdr:colOff>189865</xdr:colOff>
      <xdr:row>58</xdr:row>
      <xdr:rowOff>137734</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flipV="1">
          <a:off x="10475595" y="8613216"/>
          <a:ext cx="1270" cy="14686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141561</xdr:rowOff>
    </xdr:from>
    <xdr:ext cx="313932" cy="259045"/>
    <xdr:sp macro="" textlink="">
      <xdr:nvSpPr>
        <xdr:cNvPr id="338" name="農林水産業費最小値テキスト">
          <a:extLst>
            <a:ext uri="{FF2B5EF4-FFF2-40B4-BE49-F238E27FC236}">
              <a16:creationId xmlns:a16="http://schemas.microsoft.com/office/drawing/2014/main" id="{00000000-0008-0000-0700-000052010000}"/>
            </a:ext>
          </a:extLst>
        </xdr:cNvPr>
        <xdr:cNvSpPr txBox="1"/>
      </xdr:nvSpPr>
      <xdr:spPr>
        <a:xfrm>
          <a:off x="10528300" y="1008566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137734</xdr:rowOff>
    </xdr:from>
    <xdr:to>
      <xdr:col>55</xdr:col>
      <xdr:colOff>88900</xdr:colOff>
      <xdr:row>58</xdr:row>
      <xdr:rowOff>137734</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a:off x="10388600" y="10081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158843</xdr:rowOff>
    </xdr:from>
    <xdr:ext cx="534377" cy="259045"/>
    <xdr:sp macro="" textlink="">
      <xdr:nvSpPr>
        <xdr:cNvPr id="340" name="農林水産業費最大値テキスト">
          <a:extLst>
            <a:ext uri="{FF2B5EF4-FFF2-40B4-BE49-F238E27FC236}">
              <a16:creationId xmlns:a16="http://schemas.microsoft.com/office/drawing/2014/main" id="{00000000-0008-0000-0700-000054010000}"/>
            </a:ext>
          </a:extLst>
        </xdr:cNvPr>
        <xdr:cNvSpPr txBox="1"/>
      </xdr:nvSpPr>
      <xdr:spPr>
        <a:xfrm>
          <a:off x="10528300" y="8388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32,165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40716</xdr:rowOff>
    </xdr:from>
    <xdr:to>
      <xdr:col>55</xdr:col>
      <xdr:colOff>88900</xdr:colOff>
      <xdr:row>50</xdr:row>
      <xdr:rowOff>40716</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8613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118303</xdr:rowOff>
    </xdr:from>
    <xdr:to>
      <xdr:col>55</xdr:col>
      <xdr:colOff>0</xdr:colOff>
      <xdr:row>58</xdr:row>
      <xdr:rowOff>119675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flipV="1">
          <a:off x="9639300" y="10062403"/>
          <a:ext cx="838200" cy="1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64823</xdr:rowOff>
    </xdr:from>
    <xdr:ext cx="469744" cy="259045"/>
    <xdr:sp macro="" textlink="">
      <xdr:nvSpPr>
        <xdr:cNvPr id="343" name="農林水産業費平均値テキスト">
          <a:extLst>
            <a:ext uri="{FF2B5EF4-FFF2-40B4-BE49-F238E27FC236}">
              <a16:creationId xmlns:a16="http://schemas.microsoft.com/office/drawing/2014/main" id="{00000000-0008-0000-0700-000057010000}"/>
            </a:ext>
          </a:extLst>
        </xdr:cNvPr>
        <xdr:cNvSpPr txBox="1"/>
      </xdr:nvSpPr>
      <xdr:spPr>
        <a:xfrm>
          <a:off x="10528300" y="96660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41946</xdr:rowOff>
    </xdr:from>
    <xdr:to>
      <xdr:col>55</xdr:col>
      <xdr:colOff>50800</xdr:colOff>
      <xdr:row>57</xdr:row>
      <xdr:rowOff>143546</xdr:rowOff>
    </xdr:to>
    <xdr:sp macro="" textlink="">
      <xdr:nvSpPr>
        <xdr:cNvPr id="344" name="フローチャート: 判断 343">
          <a:extLst>
            <a:ext uri="{FF2B5EF4-FFF2-40B4-BE49-F238E27FC236}">
              <a16:creationId xmlns:a16="http://schemas.microsoft.com/office/drawing/2014/main" id="{00000000-0008-0000-0700-000058010000}"/>
            </a:ext>
          </a:extLst>
        </xdr:cNvPr>
        <xdr:cNvSpPr/>
      </xdr:nvSpPr>
      <xdr:spPr>
        <a:xfrm>
          <a:off x="10426700" y="9814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119675</xdr:rowOff>
    </xdr:from>
    <xdr:to>
      <xdr:col>50</xdr:col>
      <xdr:colOff>114300</xdr:colOff>
      <xdr:row>58</xdr:row>
      <xdr:rowOff>120406</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8750300" y="10063775"/>
          <a:ext cx="8890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50450</xdr:rowOff>
    </xdr:from>
    <xdr:to>
      <xdr:col>50</xdr:col>
      <xdr:colOff>165100</xdr:colOff>
      <xdr:row>57</xdr:row>
      <xdr:rowOff>152050</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588500" y="982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168577</xdr:rowOff>
    </xdr:from>
    <xdr:ext cx="469744" cy="259045"/>
    <xdr:sp macro="" textlink="">
      <xdr:nvSpPr>
        <xdr:cNvPr id="347" name="テキスト ボックス 346">
          <a:extLst>
            <a:ext uri="{FF2B5EF4-FFF2-40B4-BE49-F238E27FC236}">
              <a16:creationId xmlns:a16="http://schemas.microsoft.com/office/drawing/2014/main" id="{00000000-0008-0000-0700-00005B010000}"/>
            </a:ext>
          </a:extLst>
        </xdr:cNvPr>
        <xdr:cNvSpPr txBox="1"/>
      </xdr:nvSpPr>
      <xdr:spPr>
        <a:xfrm>
          <a:off x="9404428" y="95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120406</xdr:rowOff>
    </xdr:from>
    <xdr:to>
      <xdr:col>45</xdr:col>
      <xdr:colOff>177800</xdr:colOff>
      <xdr:row>58</xdr:row>
      <xdr:rowOff>121000</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7861300" y="10064506"/>
          <a:ext cx="889000" cy="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58131</xdr:rowOff>
    </xdr:from>
    <xdr:to>
      <xdr:col>46</xdr:col>
      <xdr:colOff>38100</xdr:colOff>
      <xdr:row>57</xdr:row>
      <xdr:rowOff>159731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8699500" y="9830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4808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8515428" y="960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121000</xdr:rowOff>
    </xdr:from>
    <xdr:to>
      <xdr:col>41</xdr:col>
      <xdr:colOff>50800</xdr:colOff>
      <xdr:row>58</xdr:row>
      <xdr:rowOff>122784</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flipV="1">
          <a:off x="6972300" y="10065100"/>
          <a:ext cx="889000" cy="1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66818</xdr:rowOff>
    </xdr:from>
    <xdr:to>
      <xdr:col>41</xdr:col>
      <xdr:colOff>101600</xdr:colOff>
      <xdr:row>57</xdr:row>
      <xdr:rowOff>168418</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7810500" y="983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56</xdr:row>
      <xdr:rowOff>13495</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7626428" y="9614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65949</xdr:rowOff>
    </xdr:from>
    <xdr:to>
      <xdr:col>36</xdr:col>
      <xdr:colOff>165100</xdr:colOff>
      <xdr:row>57</xdr:row>
      <xdr:rowOff>167549</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921500" y="98385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56</xdr:row>
      <xdr:rowOff>12626</xdr:rowOff>
    </xdr:from>
    <xdr:ext cx="469744"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37428" y="9613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67503</xdr:rowOff>
    </xdr:from>
    <xdr:to>
      <xdr:col>55</xdr:col>
      <xdr:colOff>50800</xdr:colOff>
      <xdr:row>58</xdr:row>
      <xdr:rowOff>169103</xdr:rowOff>
    </xdr:to>
    <xdr:sp macro="" textlink="">
      <xdr:nvSpPr>
        <xdr:cNvPr id="361" name="楕円 360">
          <a:extLst>
            <a:ext uri="{FF2B5EF4-FFF2-40B4-BE49-F238E27FC236}">
              <a16:creationId xmlns:a16="http://schemas.microsoft.com/office/drawing/2014/main" id="{00000000-0008-0000-0700-000069010000}"/>
            </a:ext>
          </a:extLst>
        </xdr:cNvPr>
        <xdr:cNvSpPr/>
      </xdr:nvSpPr>
      <xdr:spPr>
        <a:xfrm>
          <a:off x="10426700" y="10011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153880</xdr:rowOff>
    </xdr:from>
    <xdr:ext cx="378565" cy="259045"/>
    <xdr:sp macro="" textlink="">
      <xdr:nvSpPr>
        <xdr:cNvPr id="362" name="農林水産業費該当値テキスト">
          <a:extLst>
            <a:ext uri="{FF2B5EF4-FFF2-40B4-BE49-F238E27FC236}">
              <a16:creationId xmlns:a16="http://schemas.microsoft.com/office/drawing/2014/main" id="{00000000-0008-0000-0700-00006A010000}"/>
            </a:ext>
          </a:extLst>
        </xdr:cNvPr>
        <xdr:cNvSpPr txBox="1"/>
      </xdr:nvSpPr>
      <xdr:spPr>
        <a:xfrm>
          <a:off x="10528300" y="992653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68875</xdr:rowOff>
    </xdr:from>
    <xdr:to>
      <xdr:col>50</xdr:col>
      <xdr:colOff>165100</xdr:colOff>
      <xdr:row>58</xdr:row>
      <xdr:rowOff>170475</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588500" y="10012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161602</xdr:rowOff>
    </xdr:from>
    <xdr:ext cx="378565"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9450017" y="10105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69606</xdr:rowOff>
    </xdr:from>
    <xdr:to>
      <xdr:col>46</xdr:col>
      <xdr:colOff>38100</xdr:colOff>
      <xdr:row>58</xdr:row>
      <xdr:rowOff>171206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699500" y="10013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162333</xdr:rowOff>
    </xdr:from>
    <xdr:ext cx="378565"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561017" y="101064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70200</xdr:rowOff>
    </xdr:from>
    <xdr:to>
      <xdr:col>41</xdr:col>
      <xdr:colOff>101600</xdr:colOff>
      <xdr:row>59</xdr:row>
      <xdr:rowOff>350</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810500" y="1001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162927</xdr:rowOff>
    </xdr:from>
    <xdr:ext cx="378565"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672017" y="1010702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71984</xdr:rowOff>
    </xdr:from>
    <xdr:to>
      <xdr:col>36</xdr:col>
      <xdr:colOff>165100</xdr:colOff>
      <xdr:row>59</xdr:row>
      <xdr:rowOff>2134</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921500" y="1001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164711</xdr:rowOff>
    </xdr:from>
    <xdr:ext cx="378565"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3017" y="101088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a:extLst>
            <a:ext uri="{FF2B5EF4-FFF2-40B4-BE49-F238E27FC236}">
              <a16:creationId xmlns:a16="http://schemas.microsoft.com/office/drawing/2014/main" id="{00000000-0008-0000-0700-000073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a:extLst>
            <a:ext uri="{FF2B5EF4-FFF2-40B4-BE49-F238E27FC236}">
              <a16:creationId xmlns:a16="http://schemas.microsoft.com/office/drawing/2014/main" id="{00000000-0008-0000-0700-00007B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a:extLst>
            <a:ext uri="{FF2B5EF4-FFF2-40B4-BE49-F238E27FC236}">
              <a16:creationId xmlns:a16="http://schemas.microsoft.com/office/drawing/2014/main" id="{00000000-0008-0000-0700-00007C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3" name="商工費グラフ枠">
          <a:extLst>
            <a:ext uri="{FF2B5EF4-FFF2-40B4-BE49-F238E27FC236}">
              <a16:creationId xmlns:a16="http://schemas.microsoft.com/office/drawing/2014/main" id="{00000000-0008-0000-0700-000089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89065</xdr:rowOff>
    </xdr:from>
    <xdr:to>
      <xdr:col>54</xdr:col>
      <xdr:colOff>189865</xdr:colOff>
      <xdr:row>79</xdr:row>
      <xdr:rowOff>35401</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flipV="1">
          <a:off x="10475595" y="12090565"/>
          <a:ext cx="1270" cy="14893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39228</xdr:rowOff>
    </xdr:from>
    <xdr:ext cx="378565" cy="259045"/>
    <xdr:sp macro="" textlink="">
      <xdr:nvSpPr>
        <xdr:cNvPr id="395" name="商工費最小値テキスト">
          <a:extLst>
            <a:ext uri="{FF2B5EF4-FFF2-40B4-BE49-F238E27FC236}">
              <a16:creationId xmlns:a16="http://schemas.microsoft.com/office/drawing/2014/main" id="{00000000-0008-0000-0700-00008B010000}"/>
            </a:ext>
          </a:extLst>
        </xdr:cNvPr>
        <xdr:cNvSpPr txBox="1"/>
      </xdr:nvSpPr>
      <xdr:spPr>
        <a:xfrm>
          <a:off x="10528300" y="1358377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35401</xdr:rowOff>
    </xdr:from>
    <xdr:to>
      <xdr:col>55</xdr:col>
      <xdr:colOff>88900</xdr:colOff>
      <xdr:row>79</xdr:row>
      <xdr:rowOff>35401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a:off x="10388600" y="13579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35742</xdr:rowOff>
    </xdr:from>
    <xdr:ext cx="534377" cy="259045"/>
    <xdr:sp macro="" textlink="">
      <xdr:nvSpPr>
        <xdr:cNvPr id="397" name="商工費最大値テキスト">
          <a:extLst>
            <a:ext uri="{FF2B5EF4-FFF2-40B4-BE49-F238E27FC236}">
              <a16:creationId xmlns:a16="http://schemas.microsoft.com/office/drawing/2014/main" id="{00000000-0008-0000-0700-00008D010000}"/>
            </a:ext>
          </a:extLst>
        </xdr:cNvPr>
        <xdr:cNvSpPr txBox="1"/>
      </xdr:nvSpPr>
      <xdr:spPr>
        <a:xfrm>
          <a:off x="10528300" y="1186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78,658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89065</xdr:rowOff>
    </xdr:from>
    <xdr:to>
      <xdr:col>55</xdr:col>
      <xdr:colOff>88900</xdr:colOff>
      <xdr:row>70</xdr:row>
      <xdr:rowOff>89065</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20905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132480</xdr:rowOff>
    </xdr:from>
    <xdr:to>
      <xdr:col>55</xdr:col>
      <xdr:colOff>0</xdr:colOff>
      <xdr:row>78</xdr:row>
      <xdr:rowOff>167190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9639300" y="13505580"/>
          <a:ext cx="838200" cy="34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21899</xdr:rowOff>
    </xdr:from>
    <xdr:ext cx="469744" cy="259045"/>
    <xdr:sp macro="" textlink="">
      <xdr:nvSpPr>
        <xdr:cNvPr id="400" name="商工費平均値テキスト">
          <a:extLst>
            <a:ext uri="{FF2B5EF4-FFF2-40B4-BE49-F238E27FC236}">
              <a16:creationId xmlns:a16="http://schemas.microsoft.com/office/drawing/2014/main" id="{00000000-0008-0000-0700-000090010000}"/>
            </a:ext>
          </a:extLst>
        </xdr:cNvPr>
        <xdr:cNvSpPr txBox="1"/>
      </xdr:nvSpPr>
      <xdr:spPr>
        <a:xfrm>
          <a:off x="10528300" y="1322354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170472</xdr:rowOff>
    </xdr:from>
    <xdr:to>
      <xdr:col>55</xdr:col>
      <xdr:colOff>50800</xdr:colOff>
      <xdr:row>78</xdr:row>
      <xdr:rowOff>100622</xdr:rowOff>
    </xdr:to>
    <xdr:sp macro="" textlink="">
      <xdr:nvSpPr>
        <xdr:cNvPr id="401" name="フローチャート: 判断 400">
          <a:extLst>
            <a:ext uri="{FF2B5EF4-FFF2-40B4-BE49-F238E27FC236}">
              <a16:creationId xmlns:a16="http://schemas.microsoft.com/office/drawing/2014/main" id="{00000000-0008-0000-0700-000091010000}"/>
            </a:ext>
          </a:extLst>
        </xdr:cNvPr>
        <xdr:cNvSpPr/>
      </xdr:nvSpPr>
      <xdr:spPr>
        <a:xfrm>
          <a:off x="10426700" y="13372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115660</xdr:rowOff>
    </xdr:from>
    <xdr:to>
      <xdr:col>50</xdr:col>
      <xdr:colOff>114300</xdr:colOff>
      <xdr:row>78</xdr:row>
      <xdr:rowOff>132480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8750300" y="13488760"/>
          <a:ext cx="889000" cy="16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146431</xdr:rowOff>
    </xdr:from>
    <xdr:to>
      <xdr:col>50</xdr:col>
      <xdr:colOff>165100</xdr:colOff>
      <xdr:row>78</xdr:row>
      <xdr:rowOff>76581</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588500" y="13348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93108</xdr:rowOff>
    </xdr:from>
    <xdr:ext cx="469744" cy="259045"/>
    <xdr:sp macro="" textlink="">
      <xdr:nvSpPr>
        <xdr:cNvPr id="404" name="テキスト ボックス 403">
          <a:extLst>
            <a:ext uri="{FF2B5EF4-FFF2-40B4-BE49-F238E27FC236}">
              <a16:creationId xmlns:a16="http://schemas.microsoft.com/office/drawing/2014/main" id="{00000000-0008-0000-0700-000094010000}"/>
            </a:ext>
          </a:extLst>
        </xdr:cNvPr>
        <xdr:cNvSpPr txBox="1"/>
      </xdr:nvSpPr>
      <xdr:spPr>
        <a:xfrm>
          <a:off x="9404428" y="131233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84970</xdr:rowOff>
    </xdr:from>
    <xdr:to>
      <xdr:col>45</xdr:col>
      <xdr:colOff>177800</xdr:colOff>
      <xdr:row>78</xdr:row>
      <xdr:rowOff>115660</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7861300" y="13458070"/>
          <a:ext cx="889000" cy="30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110179</xdr:rowOff>
    </xdr:from>
    <xdr:to>
      <xdr:col>46</xdr:col>
      <xdr:colOff>38100</xdr:colOff>
      <xdr:row>78</xdr:row>
      <xdr:rowOff>40329</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8699500" y="13311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56856</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8483111" y="13087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84970</xdr:rowOff>
    </xdr:from>
    <xdr:to>
      <xdr:col>41</xdr:col>
      <xdr:colOff>50800</xdr:colOff>
      <xdr:row>78</xdr:row>
      <xdr:rowOff>153930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6972300" y="13458070"/>
          <a:ext cx="889000" cy="68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90843</xdr:rowOff>
    </xdr:from>
    <xdr:to>
      <xdr:col>41</xdr:col>
      <xdr:colOff>101600</xdr:colOff>
      <xdr:row>78</xdr:row>
      <xdr:rowOff>20993</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7810500" y="1329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37520</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7594111" y="13067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76364</xdr:rowOff>
    </xdr:from>
    <xdr:to>
      <xdr:col>36</xdr:col>
      <xdr:colOff>165100</xdr:colOff>
      <xdr:row>78</xdr:row>
      <xdr:rowOff>6514</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921500" y="13278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23041</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5111" y="13053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116390</xdr:rowOff>
    </xdr:from>
    <xdr:to>
      <xdr:col>55</xdr:col>
      <xdr:colOff>50800</xdr:colOff>
      <xdr:row>79</xdr:row>
      <xdr:rowOff>46540</xdr:rowOff>
    </xdr:to>
    <xdr:sp macro="" textlink="">
      <xdr:nvSpPr>
        <xdr:cNvPr id="418" name="楕円 417">
          <a:extLst>
            <a:ext uri="{FF2B5EF4-FFF2-40B4-BE49-F238E27FC236}">
              <a16:creationId xmlns:a16="http://schemas.microsoft.com/office/drawing/2014/main" id="{00000000-0008-0000-0700-0000A2010000}"/>
            </a:ext>
          </a:extLst>
        </xdr:cNvPr>
        <xdr:cNvSpPr/>
      </xdr:nvSpPr>
      <xdr:spPr>
        <a:xfrm>
          <a:off x="10426700" y="134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31317</xdr:rowOff>
    </xdr:from>
    <xdr:ext cx="469744" cy="259045"/>
    <xdr:sp macro="" textlink="">
      <xdr:nvSpPr>
        <xdr:cNvPr id="419" name="商工費該当値テキスト">
          <a:extLst>
            <a:ext uri="{FF2B5EF4-FFF2-40B4-BE49-F238E27FC236}">
              <a16:creationId xmlns:a16="http://schemas.microsoft.com/office/drawing/2014/main" id="{00000000-0008-0000-0700-0000A3010000}"/>
            </a:ext>
          </a:extLst>
        </xdr:cNvPr>
        <xdr:cNvSpPr txBox="1"/>
      </xdr:nvSpPr>
      <xdr:spPr>
        <a:xfrm>
          <a:off x="10528300" y="13404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81680</xdr:rowOff>
    </xdr:from>
    <xdr:to>
      <xdr:col>50</xdr:col>
      <xdr:colOff>165100</xdr:colOff>
      <xdr:row>79</xdr:row>
      <xdr:rowOff>11830</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588500" y="1345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2957</xdr:rowOff>
    </xdr:from>
    <xdr:ext cx="469744"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9404428" y="1354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64860</xdr:rowOff>
    </xdr:from>
    <xdr:to>
      <xdr:col>46</xdr:col>
      <xdr:colOff>38100</xdr:colOff>
      <xdr:row>78</xdr:row>
      <xdr:rowOff>166460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699500" y="1343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157587</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15428" y="13530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34170</xdr:rowOff>
    </xdr:from>
    <xdr:to>
      <xdr:col>41</xdr:col>
      <xdr:colOff>101600</xdr:colOff>
      <xdr:row>78</xdr:row>
      <xdr:rowOff>135770</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810500" y="13407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126897</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626428" y="1349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103130</xdr:rowOff>
    </xdr:from>
    <xdr:to>
      <xdr:col>36</xdr:col>
      <xdr:colOff>165100</xdr:colOff>
      <xdr:row>79</xdr:row>
      <xdr:rowOff>33280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921500" y="1347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24407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37428" y="13568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6" name="テキスト ボックス 435">
          <a:extLst>
            <a:ext uri="{FF2B5EF4-FFF2-40B4-BE49-F238E27FC236}">
              <a16:creationId xmlns:a16="http://schemas.microsoft.com/office/drawing/2014/main" id="{00000000-0008-0000-0700-0000B4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1" name="土木費グラフ枠">
          <a:extLst>
            <a:ext uri="{FF2B5EF4-FFF2-40B4-BE49-F238E27FC236}">
              <a16:creationId xmlns:a16="http://schemas.microsoft.com/office/drawing/2014/main" id="{00000000-0008-0000-0700-0000C3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57423</xdr:rowOff>
    </xdr:from>
    <xdr:to>
      <xdr:col>54</xdr:col>
      <xdr:colOff>189865</xdr:colOff>
      <xdr:row>99</xdr:row>
      <xdr:rowOff>117430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flipV="1">
          <a:off x="10475595" y="15659373"/>
          <a:ext cx="1270" cy="14316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121257</xdr:rowOff>
    </xdr:from>
    <xdr:ext cx="534377" cy="259045"/>
    <xdr:sp macro="" textlink="">
      <xdr:nvSpPr>
        <xdr:cNvPr id="453" name="土木費最小値テキスト">
          <a:extLst>
            <a:ext uri="{FF2B5EF4-FFF2-40B4-BE49-F238E27FC236}">
              <a16:creationId xmlns:a16="http://schemas.microsoft.com/office/drawing/2014/main" id="{00000000-0008-0000-0700-0000C5010000}"/>
            </a:ext>
          </a:extLst>
        </xdr:cNvPr>
        <xdr:cNvSpPr txBox="1"/>
      </xdr:nvSpPr>
      <xdr:spPr>
        <a:xfrm>
          <a:off x="10528300" y="1709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117430</xdr:rowOff>
    </xdr:from>
    <xdr:to>
      <xdr:col>55</xdr:col>
      <xdr:colOff>88900</xdr:colOff>
      <xdr:row>99</xdr:row>
      <xdr:rowOff>117430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7090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4100</xdr:rowOff>
    </xdr:from>
    <xdr:ext cx="534377" cy="259045"/>
    <xdr:sp macro="" textlink="">
      <xdr:nvSpPr>
        <xdr:cNvPr id="455" name="土木費最大値テキスト">
          <a:extLst>
            <a:ext uri="{FF2B5EF4-FFF2-40B4-BE49-F238E27FC236}">
              <a16:creationId xmlns:a16="http://schemas.microsoft.com/office/drawing/2014/main" id="{00000000-0008-0000-0700-0000C7010000}"/>
            </a:ext>
          </a:extLst>
        </xdr:cNvPr>
        <xdr:cNvSpPr txBox="1"/>
      </xdr:nvSpPr>
      <xdr:spPr>
        <a:xfrm>
          <a:off x="10528300" y="154346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91,319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57423</xdr:rowOff>
    </xdr:from>
    <xdr:to>
      <xdr:col>55</xdr:col>
      <xdr:colOff>88900</xdr:colOff>
      <xdr:row>91</xdr:row>
      <xdr:rowOff>57423</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a:off x="10388600" y="156593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38982</xdr:rowOff>
    </xdr:from>
    <xdr:to>
      <xdr:col>55</xdr:col>
      <xdr:colOff>0</xdr:colOff>
      <xdr:row>98</xdr:row>
      <xdr:rowOff>10331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9639300" y="16669632"/>
          <a:ext cx="838200" cy="1427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130218</xdr:rowOff>
    </xdr:from>
    <xdr:ext cx="534377" cy="259045"/>
    <xdr:sp macro="" textlink="">
      <xdr:nvSpPr>
        <xdr:cNvPr id="458" name="土木費平均値テキスト">
          <a:extLst>
            <a:ext uri="{FF2B5EF4-FFF2-40B4-BE49-F238E27FC236}">
              <a16:creationId xmlns:a16="http://schemas.microsoft.com/office/drawing/2014/main" id="{00000000-0008-0000-0700-0000CA010000}"/>
            </a:ext>
          </a:extLst>
        </xdr:cNvPr>
        <xdr:cNvSpPr txBox="1"/>
      </xdr:nvSpPr>
      <xdr:spPr>
        <a:xfrm>
          <a:off x="10528300" y="164179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107341</xdr:rowOff>
    </xdr:from>
    <xdr:to>
      <xdr:col>55</xdr:col>
      <xdr:colOff>50800</xdr:colOff>
      <xdr:row>97</xdr:row>
      <xdr:rowOff>37491</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10426700" y="16566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10331</xdr:rowOff>
    </xdr:from>
    <xdr:to>
      <xdr:col>50</xdr:col>
      <xdr:colOff>114300</xdr:colOff>
      <xdr:row>98</xdr:row>
      <xdr:rowOff>151016</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8750300" y="16812431"/>
          <a:ext cx="889000" cy="140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123267</xdr:rowOff>
    </xdr:from>
    <xdr:to>
      <xdr:col>50</xdr:col>
      <xdr:colOff>165100</xdr:colOff>
      <xdr:row>97</xdr:row>
      <xdr:rowOff>53417</xdr:rowOff>
    </xdr:to>
    <xdr:sp macro="" textlink="">
      <xdr:nvSpPr>
        <xdr:cNvPr id="461" name="フローチャート: 判断 460">
          <a:extLst>
            <a:ext uri="{FF2B5EF4-FFF2-40B4-BE49-F238E27FC236}">
              <a16:creationId xmlns:a16="http://schemas.microsoft.com/office/drawing/2014/main" id="{00000000-0008-0000-0700-0000CD010000}"/>
            </a:ext>
          </a:extLst>
        </xdr:cNvPr>
        <xdr:cNvSpPr/>
      </xdr:nvSpPr>
      <xdr:spPr>
        <a:xfrm>
          <a:off x="9588500" y="1658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69944</xdr:rowOff>
    </xdr:from>
    <xdr:ext cx="534377" cy="259045"/>
    <xdr:sp macro="" textlink="">
      <xdr:nvSpPr>
        <xdr:cNvPr id="462" name="テキスト ボックス 461">
          <a:extLst>
            <a:ext uri="{FF2B5EF4-FFF2-40B4-BE49-F238E27FC236}">
              <a16:creationId xmlns:a16="http://schemas.microsoft.com/office/drawing/2014/main" id="{00000000-0008-0000-0700-0000CE010000}"/>
            </a:ext>
          </a:extLst>
        </xdr:cNvPr>
        <xdr:cNvSpPr txBox="1"/>
      </xdr:nvSpPr>
      <xdr:spPr>
        <a:xfrm>
          <a:off x="9372111" y="163576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69768</xdr:rowOff>
    </xdr:from>
    <xdr:to>
      <xdr:col>45</xdr:col>
      <xdr:colOff>177800</xdr:colOff>
      <xdr:row>98</xdr:row>
      <xdr:rowOff>151016</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7861300" y="16871868"/>
          <a:ext cx="889000" cy="81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136316</xdr:rowOff>
    </xdr:from>
    <xdr:to>
      <xdr:col>46</xdr:col>
      <xdr:colOff>38100</xdr:colOff>
      <xdr:row>97</xdr:row>
      <xdr:rowOff>66466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8699500" y="16595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82993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8483111" y="16370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39,511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69768</xdr:rowOff>
    </xdr:from>
    <xdr:to>
      <xdr:col>41</xdr:col>
      <xdr:colOff>50800</xdr:colOff>
      <xdr:row>99</xdr:row>
      <xdr:rowOff>47822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6972300" y="16871868"/>
          <a:ext cx="889000" cy="149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127724</xdr:rowOff>
    </xdr:from>
    <xdr:to>
      <xdr:col>41</xdr:col>
      <xdr:colOff>101600</xdr:colOff>
      <xdr:row>97</xdr:row>
      <xdr:rowOff>57874</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7810500" y="16586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74401</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7594111" y="1636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156680</xdr:rowOff>
    </xdr:from>
    <xdr:to>
      <xdr:col>36</xdr:col>
      <xdr:colOff>165100</xdr:colOff>
      <xdr:row>97</xdr:row>
      <xdr:rowOff>86830</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6921500" y="16615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103357</xdr:rowOff>
    </xdr:from>
    <xdr:ext cx="534377"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6705111" y="163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159632</xdr:rowOff>
    </xdr:from>
    <xdr:to>
      <xdr:col>55</xdr:col>
      <xdr:colOff>50800</xdr:colOff>
      <xdr:row>97</xdr:row>
      <xdr:rowOff>89782</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10426700" y="166188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138059</xdr:rowOff>
    </xdr:from>
    <xdr:ext cx="534377" cy="259045"/>
    <xdr:sp macro="" textlink="">
      <xdr:nvSpPr>
        <xdr:cNvPr id="477" name="土木費該当値テキスト">
          <a:extLst>
            <a:ext uri="{FF2B5EF4-FFF2-40B4-BE49-F238E27FC236}">
              <a16:creationId xmlns:a16="http://schemas.microsoft.com/office/drawing/2014/main" id="{00000000-0008-0000-0700-0000DD010000}"/>
            </a:ext>
          </a:extLst>
        </xdr:cNvPr>
        <xdr:cNvSpPr txBox="1"/>
      </xdr:nvSpPr>
      <xdr:spPr>
        <a:xfrm>
          <a:off x="10528300" y="16597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130981</xdr:rowOff>
    </xdr:from>
    <xdr:to>
      <xdr:col>50</xdr:col>
      <xdr:colOff>165100</xdr:colOff>
      <xdr:row>98</xdr:row>
      <xdr:rowOff>61131</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9588500" y="16761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52258</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9372111" y="16854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100216</xdr:rowOff>
    </xdr:from>
    <xdr:to>
      <xdr:col>46</xdr:col>
      <xdr:colOff>38100</xdr:colOff>
      <xdr:row>99</xdr:row>
      <xdr:rowOff>30366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8699500" y="1690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21493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8483111" y="1699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18968</xdr:rowOff>
    </xdr:from>
    <xdr:to>
      <xdr:col>41</xdr:col>
      <xdr:colOff>101600</xdr:colOff>
      <xdr:row>98</xdr:row>
      <xdr:rowOff>120568</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7810500" y="16821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111695</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7594111" y="169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168472</xdr:rowOff>
    </xdr:from>
    <xdr:to>
      <xdr:col>36</xdr:col>
      <xdr:colOff>165100</xdr:colOff>
      <xdr:row>99</xdr:row>
      <xdr:rowOff>98622</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6921500" y="16970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89749</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05111" y="17063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114828</xdr:rowOff>
    </xdr:from>
    <xdr:to>
      <xdr:col>85</xdr:col>
      <xdr:colOff>126364</xdr:colOff>
      <xdr:row>38</xdr:row>
      <xdr:rowOff>162468</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258328"/>
          <a:ext cx="1269" cy="1419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166295</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813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162468</xdr:rowOff>
    </xdr:from>
    <xdr:to>
      <xdr:col>86</xdr:col>
      <xdr:colOff>25400</xdr:colOff>
      <xdr:row>38</xdr:row>
      <xdr:rowOff>162468</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77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61505</xdr:rowOff>
    </xdr:from>
    <xdr:ext cx="534377"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033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25,272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114828</xdr:rowOff>
    </xdr:from>
    <xdr:to>
      <xdr:col>86</xdr:col>
      <xdr:colOff>25400</xdr:colOff>
      <xdr:row>30</xdr:row>
      <xdr:rowOff>114828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258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96998</xdr:rowOff>
    </xdr:from>
    <xdr:to>
      <xdr:col>85</xdr:col>
      <xdr:colOff>127000</xdr:colOff>
      <xdr:row>37</xdr:row>
      <xdr:rowOff>129459</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440648"/>
          <a:ext cx="838200" cy="3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34</xdr:row>
      <xdr:rowOff>111686</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594098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35</xdr:row>
      <xdr:rowOff>88809</xdr:rowOff>
    </xdr:from>
    <xdr:to>
      <xdr:col>85</xdr:col>
      <xdr:colOff>177800</xdr:colOff>
      <xdr:row>36</xdr:row>
      <xdr:rowOff>18959</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089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128362</xdr:rowOff>
    </xdr:from>
    <xdr:to>
      <xdr:col>81</xdr:col>
      <xdr:colOff>50800</xdr:colOff>
      <xdr:row>37</xdr:row>
      <xdr:rowOff>129459</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472012"/>
          <a:ext cx="889000" cy="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87711</xdr:rowOff>
    </xdr:from>
    <xdr:to>
      <xdr:col>81</xdr:col>
      <xdr:colOff>101600</xdr:colOff>
      <xdr:row>37</xdr:row>
      <xdr:rowOff>17861</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259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34388</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035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94254</xdr:rowOff>
    </xdr:from>
    <xdr:to>
      <xdr:col>76</xdr:col>
      <xdr:colOff>114300</xdr:colOff>
      <xdr:row>37</xdr:row>
      <xdr:rowOff>128362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437904"/>
          <a:ext cx="889000" cy="34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91369</xdr:rowOff>
    </xdr:from>
    <xdr:to>
      <xdr:col>76</xdr:col>
      <xdr:colOff>165100</xdr:colOff>
      <xdr:row>37</xdr:row>
      <xdr:rowOff>21519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263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38046</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387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28692</xdr:rowOff>
    </xdr:from>
    <xdr:to>
      <xdr:col>71</xdr:col>
      <xdr:colOff>177800</xdr:colOff>
      <xdr:row>37</xdr:row>
      <xdr:rowOff>94254</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200892"/>
          <a:ext cx="889000" cy="237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88077</xdr:rowOff>
    </xdr:from>
    <xdr:to>
      <xdr:col>72</xdr:col>
      <xdr:colOff>38100</xdr:colOff>
      <xdr:row>37</xdr:row>
      <xdr:rowOff>18227</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6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34754</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5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25898</xdr:rowOff>
    </xdr:from>
    <xdr:to>
      <xdr:col>67</xdr:col>
      <xdr:colOff>101600</xdr:colOff>
      <xdr:row>36</xdr:row>
      <xdr:rowOff>127498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19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118625</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290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46198</xdr:rowOff>
    </xdr:from>
    <xdr:to>
      <xdr:col>85</xdr:col>
      <xdr:colOff>177800</xdr:colOff>
      <xdr:row>37</xdr:row>
      <xdr:rowOff>147798</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89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24625</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368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78659</xdr:rowOff>
    </xdr:from>
    <xdr:to>
      <xdr:col>81</xdr:col>
      <xdr:colOff>101600</xdr:colOff>
      <xdr:row>38</xdr:row>
      <xdr:rowOff>8809</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422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171386</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51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77562</xdr:rowOff>
    </xdr:from>
    <xdr:to>
      <xdr:col>76</xdr:col>
      <xdr:colOff>165100</xdr:colOff>
      <xdr:row>38</xdr:row>
      <xdr:rowOff>7711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42121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170288</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513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43454</xdr:rowOff>
    </xdr:from>
    <xdr:to>
      <xdr:col>72</xdr:col>
      <xdr:colOff>38100</xdr:colOff>
      <xdr:row>37</xdr:row>
      <xdr:rowOff>145054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87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136181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798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149342</xdr:rowOff>
    </xdr:from>
    <xdr:to>
      <xdr:col>67</xdr:col>
      <xdr:colOff>101600</xdr:colOff>
      <xdr:row>36</xdr:row>
      <xdr:rowOff>79492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15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96019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59253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139700</xdr:rowOff>
    </xdr:from>
    <xdr:to>
      <xdr:col>89</xdr:col>
      <xdr:colOff>177800</xdr:colOff>
      <xdr:row>58</xdr:row>
      <xdr:rowOff>139700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168927</xdr:rowOff>
    </xdr:from>
    <xdr:ext cx="531299" cy="259045"/>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1914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25400</xdr:rowOff>
    </xdr:from>
    <xdr:to>
      <xdr:col>89</xdr:col>
      <xdr:colOff>177800</xdr:colOff>
      <xdr:row>56</xdr:row>
      <xdr:rowOff>25400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54627</xdr:rowOff>
    </xdr:from>
    <xdr:ext cx="531299"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1914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82550</xdr:rowOff>
    </xdr:from>
    <xdr:to>
      <xdr:col>89</xdr:col>
      <xdr:colOff>177800</xdr:colOff>
      <xdr:row>53</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111777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139700</xdr:rowOff>
    </xdr:from>
    <xdr:to>
      <xdr:col>89</xdr:col>
      <xdr:colOff>177800</xdr:colOff>
      <xdr:row>50</xdr:row>
      <xdr:rowOff>139700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168927</xdr:rowOff>
    </xdr:from>
    <xdr:ext cx="59541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850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教育費グラフ枠">
          <a:extLst>
            <a:ext uri="{FF2B5EF4-FFF2-40B4-BE49-F238E27FC236}">
              <a16:creationId xmlns:a16="http://schemas.microsoft.com/office/drawing/2014/main" id="{00000000-0008-0000-07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110417</xdr:rowOff>
    </xdr:from>
    <xdr:to>
      <xdr:col>85</xdr:col>
      <xdr:colOff>126364</xdr:colOff>
      <xdr:row>59</xdr:row>
      <xdr:rowOff>51301</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flipV="1">
          <a:off x="16317595" y="8682917"/>
          <a:ext cx="1269" cy="1483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55128</xdr:rowOff>
    </xdr:from>
    <xdr:ext cx="534377" cy="259045"/>
    <xdr:sp macro="" textlink="">
      <xdr:nvSpPr>
        <xdr:cNvPr id="565" name="教育費最小値テキスト">
          <a:extLst>
            <a:ext uri="{FF2B5EF4-FFF2-40B4-BE49-F238E27FC236}">
              <a16:creationId xmlns:a16="http://schemas.microsoft.com/office/drawing/2014/main" id="{00000000-0008-0000-0700-000035020000}"/>
            </a:ext>
          </a:extLst>
        </xdr:cNvPr>
        <xdr:cNvSpPr txBox="1"/>
      </xdr:nvSpPr>
      <xdr:spPr>
        <a:xfrm>
          <a:off x="16370300" y="101706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51301</xdr:rowOff>
    </xdr:from>
    <xdr:to>
      <xdr:col>86</xdr:col>
      <xdr:colOff>25400</xdr:colOff>
      <xdr:row>59</xdr:row>
      <xdr:rowOff>51301</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6230600" y="10166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57094</xdr:rowOff>
    </xdr:from>
    <xdr:ext cx="599010" cy="259045"/>
    <xdr:sp macro="" textlink="">
      <xdr:nvSpPr>
        <xdr:cNvPr id="567" name="教育費最大値テキスト">
          <a:extLst>
            <a:ext uri="{FF2B5EF4-FFF2-40B4-BE49-F238E27FC236}">
              <a16:creationId xmlns:a16="http://schemas.microsoft.com/office/drawing/2014/main" id="{00000000-0008-0000-0700-000037020000}"/>
            </a:ext>
          </a:extLst>
        </xdr:cNvPr>
        <xdr:cNvSpPr txBox="1"/>
      </xdr:nvSpPr>
      <xdr:spPr>
        <a:xfrm>
          <a:off x="16370300" y="8458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101,281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110417</xdr:rowOff>
    </xdr:from>
    <xdr:to>
      <xdr:col>86</xdr:col>
      <xdr:colOff>25400</xdr:colOff>
      <xdr:row>50</xdr:row>
      <xdr:rowOff>110417</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6230600" y="86829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11181</xdr:rowOff>
    </xdr:from>
    <xdr:to>
      <xdr:col>85</xdr:col>
      <xdr:colOff>127000</xdr:colOff>
      <xdr:row>58</xdr:row>
      <xdr:rowOff>26703</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5481300" y="9783831"/>
          <a:ext cx="838200" cy="186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121241</xdr:rowOff>
    </xdr:from>
    <xdr:ext cx="534377" cy="259045"/>
    <xdr:sp macro="" textlink="">
      <xdr:nvSpPr>
        <xdr:cNvPr id="570" name="教育費平均値テキスト">
          <a:extLst>
            <a:ext uri="{FF2B5EF4-FFF2-40B4-BE49-F238E27FC236}">
              <a16:creationId xmlns:a16="http://schemas.microsoft.com/office/drawing/2014/main" id="{00000000-0008-0000-0700-00003A020000}"/>
            </a:ext>
          </a:extLst>
        </xdr:cNvPr>
        <xdr:cNvSpPr txBox="1"/>
      </xdr:nvSpPr>
      <xdr:spPr>
        <a:xfrm>
          <a:off x="16370300" y="9550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98364</xdr:rowOff>
    </xdr:from>
    <xdr:to>
      <xdr:col>85</xdr:col>
      <xdr:colOff>177800</xdr:colOff>
      <xdr:row>57</xdr:row>
      <xdr:rowOff>28514</xdr:rowOff>
    </xdr:to>
    <xdr:sp macro="" textlink="">
      <xdr:nvSpPr>
        <xdr:cNvPr id="571" name="フローチャート: 判断 570">
          <a:extLst>
            <a:ext uri="{FF2B5EF4-FFF2-40B4-BE49-F238E27FC236}">
              <a16:creationId xmlns:a16="http://schemas.microsoft.com/office/drawing/2014/main" id="{00000000-0008-0000-0700-00003B020000}"/>
            </a:ext>
          </a:extLst>
        </xdr:cNvPr>
        <xdr:cNvSpPr/>
      </xdr:nvSpPr>
      <xdr:spPr>
        <a:xfrm>
          <a:off x="16268700" y="9699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108085</xdr:rowOff>
    </xdr:from>
    <xdr:to>
      <xdr:col>81</xdr:col>
      <xdr:colOff>50800</xdr:colOff>
      <xdr:row>58</xdr:row>
      <xdr:rowOff>26703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592300" y="9194935"/>
          <a:ext cx="889000" cy="775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50312</xdr:rowOff>
    </xdr:from>
    <xdr:to>
      <xdr:col>81</xdr:col>
      <xdr:colOff>101600</xdr:colOff>
      <xdr:row>57</xdr:row>
      <xdr:rowOff>151912</xdr:rowOff>
    </xdr:to>
    <xdr:sp macro="" textlink="">
      <xdr:nvSpPr>
        <xdr:cNvPr id="573" name="フローチャート: 判断 572">
          <a:extLst>
            <a:ext uri="{FF2B5EF4-FFF2-40B4-BE49-F238E27FC236}">
              <a16:creationId xmlns:a16="http://schemas.microsoft.com/office/drawing/2014/main" id="{00000000-0008-0000-0700-00003D020000}"/>
            </a:ext>
          </a:extLst>
        </xdr:cNvPr>
        <xdr:cNvSpPr/>
      </xdr:nvSpPr>
      <xdr:spPr>
        <a:xfrm>
          <a:off x="15430500" y="9822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168439</xdr:rowOff>
    </xdr:from>
    <xdr:ext cx="534377"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5214111" y="959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53</xdr:row>
      <xdr:rowOff>108085</xdr:rowOff>
    </xdr:from>
    <xdr:to>
      <xdr:col>76</xdr:col>
      <xdr:colOff>114300</xdr:colOff>
      <xdr:row>56</xdr:row>
      <xdr:rowOff>15891</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703300" y="9194935"/>
          <a:ext cx="889000" cy="422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113132</xdr:rowOff>
    </xdr:from>
    <xdr:to>
      <xdr:col>76</xdr:col>
      <xdr:colOff>165100</xdr:colOff>
      <xdr:row>58</xdr:row>
      <xdr:rowOff>43282</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4541500" y="9885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34409</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4325111" y="9978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15891</xdr:rowOff>
    </xdr:from>
    <xdr:to>
      <xdr:col>71</xdr:col>
      <xdr:colOff>177800</xdr:colOff>
      <xdr:row>56</xdr:row>
      <xdr:rowOff>102141</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2814300" y="9617091"/>
          <a:ext cx="889000" cy="86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143535</xdr:rowOff>
    </xdr:from>
    <xdr:to>
      <xdr:col>72</xdr:col>
      <xdr:colOff>38100</xdr:colOff>
      <xdr:row>58</xdr:row>
      <xdr:rowOff>73685</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652500" y="9916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64812</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36111" y="10008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5027</xdr:rowOff>
    </xdr:from>
    <xdr:to>
      <xdr:col>67</xdr:col>
      <xdr:colOff>101600</xdr:colOff>
      <xdr:row>57</xdr:row>
      <xdr:rowOff>106627</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2763500" y="977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97754</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2547111" y="9870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131831</xdr:rowOff>
    </xdr:from>
    <xdr:to>
      <xdr:col>85</xdr:col>
      <xdr:colOff>177800</xdr:colOff>
      <xdr:row>57</xdr:row>
      <xdr:rowOff>61981</xdr:rowOff>
    </xdr:to>
    <xdr:sp macro="" textlink="">
      <xdr:nvSpPr>
        <xdr:cNvPr id="588" name="楕円 587">
          <a:extLst>
            <a:ext uri="{FF2B5EF4-FFF2-40B4-BE49-F238E27FC236}">
              <a16:creationId xmlns:a16="http://schemas.microsoft.com/office/drawing/2014/main" id="{00000000-0008-0000-0700-00004C020000}"/>
            </a:ext>
          </a:extLst>
        </xdr:cNvPr>
        <xdr:cNvSpPr/>
      </xdr:nvSpPr>
      <xdr:spPr>
        <a:xfrm>
          <a:off x="16268700" y="9733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110258</xdr:rowOff>
    </xdr:from>
    <xdr:ext cx="534377" cy="259045"/>
    <xdr:sp macro="" textlink="">
      <xdr:nvSpPr>
        <xdr:cNvPr id="589" name="教育費該当値テキスト">
          <a:extLst>
            <a:ext uri="{FF2B5EF4-FFF2-40B4-BE49-F238E27FC236}">
              <a16:creationId xmlns:a16="http://schemas.microsoft.com/office/drawing/2014/main" id="{00000000-0008-0000-0700-00004D020000}"/>
            </a:ext>
          </a:extLst>
        </xdr:cNvPr>
        <xdr:cNvSpPr txBox="1"/>
      </xdr:nvSpPr>
      <xdr:spPr>
        <a:xfrm>
          <a:off x="16370300" y="971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147353</xdr:rowOff>
    </xdr:from>
    <xdr:to>
      <xdr:col>81</xdr:col>
      <xdr:colOff>101600</xdr:colOff>
      <xdr:row>58</xdr:row>
      <xdr:rowOff>77503</xdr:rowOff>
    </xdr:to>
    <xdr:sp macro="" textlink="">
      <xdr:nvSpPr>
        <xdr:cNvPr id="590" name="楕円 589">
          <a:extLst>
            <a:ext uri="{FF2B5EF4-FFF2-40B4-BE49-F238E27FC236}">
              <a16:creationId xmlns:a16="http://schemas.microsoft.com/office/drawing/2014/main" id="{00000000-0008-0000-0700-00004E020000}"/>
            </a:ext>
          </a:extLst>
        </xdr:cNvPr>
        <xdr:cNvSpPr/>
      </xdr:nvSpPr>
      <xdr:spPr>
        <a:xfrm>
          <a:off x="15430500" y="992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68630</xdr:rowOff>
    </xdr:from>
    <xdr:ext cx="534377"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5214111" y="1001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57285</xdr:rowOff>
    </xdr:from>
    <xdr:to>
      <xdr:col>76</xdr:col>
      <xdr:colOff>165100</xdr:colOff>
      <xdr:row>53</xdr:row>
      <xdr:rowOff>158885</xdr:rowOff>
    </xdr:to>
    <xdr:sp macro="" textlink="">
      <xdr:nvSpPr>
        <xdr:cNvPr id="592" name="楕円 591">
          <a:extLst>
            <a:ext uri="{FF2B5EF4-FFF2-40B4-BE49-F238E27FC236}">
              <a16:creationId xmlns:a16="http://schemas.microsoft.com/office/drawing/2014/main" id="{00000000-0008-0000-0700-000050020000}"/>
            </a:ext>
          </a:extLst>
        </xdr:cNvPr>
        <xdr:cNvSpPr/>
      </xdr:nvSpPr>
      <xdr:spPr>
        <a:xfrm>
          <a:off x="14541500" y="914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3962</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325111" y="8919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136541</xdr:rowOff>
    </xdr:from>
    <xdr:to>
      <xdr:col>72</xdr:col>
      <xdr:colOff>38100</xdr:colOff>
      <xdr:row>56</xdr:row>
      <xdr:rowOff>66691</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3652500" y="9566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83218</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3436111" y="9341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51341</xdr:rowOff>
    </xdr:from>
    <xdr:to>
      <xdr:col>67</xdr:col>
      <xdr:colOff>101600</xdr:colOff>
      <xdr:row>56</xdr:row>
      <xdr:rowOff>152941</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2763500" y="96525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169468</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2547111" y="94277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7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7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25400</xdr:rowOff>
    </xdr:from>
    <xdr:to>
      <xdr:col>89</xdr:col>
      <xdr:colOff>177800</xdr:colOff>
      <xdr:row>78</xdr:row>
      <xdr:rowOff>25400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54627</xdr:rowOff>
    </xdr:from>
    <xdr:ext cx="248786"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197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82550</xdr:rowOff>
    </xdr:from>
    <xdr:to>
      <xdr:col>89</xdr:col>
      <xdr:colOff>177800</xdr:colOff>
      <xdr:row>71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70</xdr:row>
      <xdr:rowOff>111777</xdr:rowOff>
    </xdr:from>
    <xdr:ext cx="531299" cy="259045"/>
    <xdr:sp macro="" textlink="">
      <xdr:nvSpPr>
        <xdr:cNvPr id="613" name="テキスト ボックス 612">
          <a:extLst>
            <a:ext uri="{FF2B5EF4-FFF2-40B4-BE49-F238E27FC236}">
              <a16:creationId xmlns:a16="http://schemas.microsoft.com/office/drawing/2014/main" id="{00000000-0008-0000-0700-000065020000}"/>
            </a:ext>
          </a:extLst>
        </xdr:cNvPr>
        <xdr:cNvSpPr txBox="1"/>
      </xdr:nvSpPr>
      <xdr:spPr>
        <a:xfrm>
          <a:off x="11914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災害復旧費グラフ枠">
          <a:extLst>
            <a:ext uri="{FF2B5EF4-FFF2-40B4-BE49-F238E27FC236}">
              <a16:creationId xmlns:a16="http://schemas.microsoft.com/office/drawing/2014/main" id="{00000000-0008-0000-07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169818</xdr:rowOff>
    </xdr:from>
    <xdr:to>
      <xdr:col>85</xdr:col>
      <xdr:colOff>126364</xdr:colOff>
      <xdr:row>78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flipV="1">
          <a:off x="16317595" y="12171318"/>
          <a:ext cx="1269" cy="12271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29449</xdr:rowOff>
    </xdr:from>
    <xdr:ext cx="249299" cy="259045"/>
    <xdr:sp macro="" textlink="">
      <xdr:nvSpPr>
        <xdr:cNvPr id="618" name="災害復旧費最小値テキスト">
          <a:extLst>
            <a:ext uri="{FF2B5EF4-FFF2-40B4-BE49-F238E27FC236}">
              <a16:creationId xmlns:a16="http://schemas.microsoft.com/office/drawing/2014/main" id="{00000000-0008-0000-0700-00006A020000}"/>
            </a:ext>
          </a:extLst>
        </xdr:cNvPr>
        <xdr:cNvSpPr txBox="1"/>
      </xdr:nvSpPr>
      <xdr:spPr>
        <a:xfrm>
          <a:off x="16370300" y="13402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25400</xdr:rowOff>
    </xdr:from>
    <xdr:to>
      <xdr:col>86</xdr:col>
      <xdr:colOff>25400</xdr:colOff>
      <xdr:row>78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6230600" y="13398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116495</xdr:rowOff>
    </xdr:from>
    <xdr:ext cx="534377" cy="259045"/>
    <xdr:sp macro="" textlink="">
      <xdr:nvSpPr>
        <xdr:cNvPr id="620" name="災害復旧費最大値テキスト">
          <a:extLst>
            <a:ext uri="{FF2B5EF4-FFF2-40B4-BE49-F238E27FC236}">
              <a16:creationId xmlns:a16="http://schemas.microsoft.com/office/drawing/2014/main" id="{00000000-0008-0000-0700-00006C020000}"/>
            </a:ext>
          </a:extLst>
        </xdr:cNvPr>
        <xdr:cNvSpPr txBox="1"/>
      </xdr:nvSpPr>
      <xdr:spPr>
        <a:xfrm>
          <a:off x="16370300" y="11946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21,473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169818</xdr:rowOff>
    </xdr:from>
    <xdr:to>
      <xdr:col>86</xdr:col>
      <xdr:colOff>25400</xdr:colOff>
      <xdr:row>70</xdr:row>
      <xdr:rowOff>169818</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6230600" y="12171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25400</xdr:rowOff>
    </xdr:from>
    <xdr:to>
      <xdr:col>85</xdr:col>
      <xdr:colOff>127000</xdr:colOff>
      <xdr:row>78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5481300" y="13398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118349</xdr:rowOff>
    </xdr:from>
    <xdr:ext cx="378565" cy="259045"/>
    <xdr:sp macro="" textlink="">
      <xdr:nvSpPr>
        <xdr:cNvPr id="623" name="災害復旧費平均値テキスト">
          <a:extLst>
            <a:ext uri="{FF2B5EF4-FFF2-40B4-BE49-F238E27FC236}">
              <a16:creationId xmlns:a16="http://schemas.microsoft.com/office/drawing/2014/main" id="{00000000-0008-0000-0700-00006F020000}"/>
            </a:ext>
          </a:extLst>
        </xdr:cNvPr>
        <xdr:cNvSpPr txBox="1"/>
      </xdr:nvSpPr>
      <xdr:spPr>
        <a:xfrm>
          <a:off x="16370300" y="1314854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95472</xdr:rowOff>
    </xdr:from>
    <xdr:to>
      <xdr:col>85</xdr:col>
      <xdr:colOff>177800</xdr:colOff>
      <xdr:row>78</xdr:row>
      <xdr:rowOff>25622</xdr:rowOff>
    </xdr:to>
    <xdr:sp macro="" textlink="">
      <xdr:nvSpPr>
        <xdr:cNvPr id="624" name="フローチャート: 判断 623">
          <a:extLst>
            <a:ext uri="{FF2B5EF4-FFF2-40B4-BE49-F238E27FC236}">
              <a16:creationId xmlns:a16="http://schemas.microsoft.com/office/drawing/2014/main" id="{00000000-0008-0000-0700-000070020000}"/>
            </a:ext>
          </a:extLst>
        </xdr:cNvPr>
        <xdr:cNvSpPr/>
      </xdr:nvSpPr>
      <xdr:spPr>
        <a:xfrm>
          <a:off x="16268700" y="13297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25400</xdr:rowOff>
    </xdr:from>
    <xdr:to>
      <xdr:col>81</xdr:col>
      <xdr:colOff>50800</xdr:colOff>
      <xdr:row>78</xdr:row>
      <xdr:rowOff>25400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4592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102330</xdr:rowOff>
    </xdr:from>
    <xdr:to>
      <xdr:col>81</xdr:col>
      <xdr:colOff>101600</xdr:colOff>
      <xdr:row>78</xdr:row>
      <xdr:rowOff>32480</xdr:rowOff>
    </xdr:to>
    <xdr:sp macro="" textlink="">
      <xdr:nvSpPr>
        <xdr:cNvPr id="626" name="フローチャート: 判断 625">
          <a:extLst>
            <a:ext uri="{FF2B5EF4-FFF2-40B4-BE49-F238E27FC236}">
              <a16:creationId xmlns:a16="http://schemas.microsoft.com/office/drawing/2014/main" id="{00000000-0008-0000-0700-000072020000}"/>
            </a:ext>
          </a:extLst>
        </xdr:cNvPr>
        <xdr:cNvSpPr/>
      </xdr:nvSpPr>
      <xdr:spPr>
        <a:xfrm>
          <a:off x="15430500" y="13303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49007</xdr:rowOff>
    </xdr:from>
    <xdr:ext cx="378565"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5292017" y="130792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25400</xdr:rowOff>
    </xdr:from>
    <xdr:to>
      <xdr:col>76</xdr:col>
      <xdr:colOff>114300</xdr:colOff>
      <xdr:row>78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3703300" y="13398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105930</xdr:rowOff>
    </xdr:from>
    <xdr:to>
      <xdr:col>76</xdr:col>
      <xdr:colOff>165100</xdr:colOff>
      <xdr:row>78</xdr:row>
      <xdr:rowOff>36080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4541500" y="13307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76</xdr:row>
      <xdr:rowOff>52607</xdr:rowOff>
    </xdr:from>
    <xdr:ext cx="378565"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4403017" y="130828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16542</xdr:rowOff>
    </xdr:from>
    <xdr:to>
      <xdr:col>71</xdr:col>
      <xdr:colOff>177800</xdr:colOff>
      <xdr:row>78</xdr:row>
      <xdr:rowOff>25400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814300" y="13389642"/>
          <a:ext cx="889000" cy="8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105817</xdr:rowOff>
    </xdr:from>
    <xdr:to>
      <xdr:col>72</xdr:col>
      <xdr:colOff>38100</xdr:colOff>
      <xdr:row>78</xdr:row>
      <xdr:rowOff>35967</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3652500" y="13307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52494</xdr:rowOff>
    </xdr:from>
    <xdr:ext cx="378565"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3514017" y="130826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86785</xdr:rowOff>
    </xdr:from>
    <xdr:to>
      <xdr:col>67</xdr:col>
      <xdr:colOff>101600</xdr:colOff>
      <xdr:row>78</xdr:row>
      <xdr:rowOff>16935</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2763500" y="13288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33462</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2579428" y="130636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146050</xdr:rowOff>
    </xdr:from>
    <xdr:to>
      <xdr:col>85</xdr:col>
      <xdr:colOff>177800</xdr:colOff>
      <xdr:row>78</xdr:row>
      <xdr:rowOff>76200</xdr:rowOff>
    </xdr:to>
    <xdr:sp macro="" textlink="">
      <xdr:nvSpPr>
        <xdr:cNvPr id="641" name="楕円 640">
          <a:extLst>
            <a:ext uri="{FF2B5EF4-FFF2-40B4-BE49-F238E27FC236}">
              <a16:creationId xmlns:a16="http://schemas.microsoft.com/office/drawing/2014/main" id="{00000000-0008-0000-0700-000081020000}"/>
            </a:ext>
          </a:extLst>
        </xdr:cNvPr>
        <xdr:cNvSpPr/>
      </xdr:nvSpPr>
      <xdr:spPr>
        <a:xfrm>
          <a:off x="162687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73899</xdr:rowOff>
    </xdr:from>
    <xdr:ext cx="249299" cy="259045"/>
    <xdr:sp macro="" textlink="">
      <xdr:nvSpPr>
        <xdr:cNvPr id="642" name="災害復旧費該当値テキスト">
          <a:extLst>
            <a:ext uri="{FF2B5EF4-FFF2-40B4-BE49-F238E27FC236}">
              <a16:creationId xmlns:a16="http://schemas.microsoft.com/office/drawing/2014/main" id="{00000000-0008-0000-0700-000082020000}"/>
            </a:ext>
          </a:extLst>
        </xdr:cNvPr>
        <xdr:cNvSpPr txBox="1"/>
      </xdr:nvSpPr>
      <xdr:spPr>
        <a:xfrm>
          <a:off x="16370300" y="1327554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146050</xdr:rowOff>
    </xdr:from>
    <xdr:to>
      <xdr:col>81</xdr:col>
      <xdr:colOff>101600</xdr:colOff>
      <xdr:row>78</xdr:row>
      <xdr:rowOff>76200</xdr:rowOff>
    </xdr:to>
    <xdr:sp macro="" textlink="">
      <xdr:nvSpPr>
        <xdr:cNvPr id="643" name="楕円 642">
          <a:extLst>
            <a:ext uri="{FF2B5EF4-FFF2-40B4-BE49-F238E27FC236}">
              <a16:creationId xmlns:a16="http://schemas.microsoft.com/office/drawing/2014/main" id="{00000000-0008-0000-0700-000083020000}"/>
            </a:ext>
          </a:extLst>
        </xdr:cNvPr>
        <xdr:cNvSpPr/>
      </xdr:nvSpPr>
      <xdr:spPr>
        <a:xfrm>
          <a:off x="15430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78</xdr:row>
      <xdr:rowOff>67327</xdr:rowOff>
    </xdr:from>
    <xdr:ext cx="249299"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5356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146050</xdr:rowOff>
    </xdr:from>
    <xdr:to>
      <xdr:col>76</xdr:col>
      <xdr:colOff>165100</xdr:colOff>
      <xdr:row>78</xdr:row>
      <xdr:rowOff>76200</xdr:rowOff>
    </xdr:to>
    <xdr:sp macro="" textlink="">
      <xdr:nvSpPr>
        <xdr:cNvPr id="645" name="楕円 644">
          <a:extLst>
            <a:ext uri="{FF2B5EF4-FFF2-40B4-BE49-F238E27FC236}">
              <a16:creationId xmlns:a16="http://schemas.microsoft.com/office/drawing/2014/main" id="{00000000-0008-0000-0700-000085020000}"/>
            </a:ext>
          </a:extLst>
        </xdr:cNvPr>
        <xdr:cNvSpPr/>
      </xdr:nvSpPr>
      <xdr:spPr>
        <a:xfrm>
          <a:off x="14541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78</xdr:row>
      <xdr:rowOff>67327</xdr:rowOff>
    </xdr:from>
    <xdr:ext cx="249299"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67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146050</xdr:rowOff>
    </xdr:from>
    <xdr:to>
      <xdr:col>72</xdr:col>
      <xdr:colOff>38100</xdr:colOff>
      <xdr:row>78</xdr:row>
      <xdr:rowOff>76200</xdr:rowOff>
    </xdr:to>
    <xdr:sp macro="" textlink="">
      <xdr:nvSpPr>
        <xdr:cNvPr id="647" name="楕円 646">
          <a:extLst>
            <a:ext uri="{FF2B5EF4-FFF2-40B4-BE49-F238E27FC236}">
              <a16:creationId xmlns:a16="http://schemas.microsoft.com/office/drawing/2014/main" id="{00000000-0008-0000-0700-000087020000}"/>
            </a:ext>
          </a:extLst>
        </xdr:cNvPr>
        <xdr:cNvSpPr/>
      </xdr:nvSpPr>
      <xdr:spPr>
        <a:xfrm>
          <a:off x="13652500" y="1334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78</xdr:row>
      <xdr:rowOff>67327</xdr:rowOff>
    </xdr:from>
    <xdr:ext cx="249299"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78650" y="1344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137192</xdr:rowOff>
    </xdr:from>
    <xdr:to>
      <xdr:col>67</xdr:col>
      <xdr:colOff>101600</xdr:colOff>
      <xdr:row>78</xdr:row>
      <xdr:rowOff>67342</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2763500" y="13338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58469</xdr:rowOff>
    </xdr:from>
    <xdr:ext cx="378565"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5017" y="134315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7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7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7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7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1" name="直線コネクタ 660">
          <a:extLst>
            <a:ext uri="{FF2B5EF4-FFF2-40B4-BE49-F238E27FC236}">
              <a16:creationId xmlns:a16="http://schemas.microsoft.com/office/drawing/2014/main" id="{00000000-0008-0000-0700-000095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6" name="テキスト ボックス 665">
          <a:extLst>
            <a:ext uri="{FF2B5EF4-FFF2-40B4-BE49-F238E27FC236}">
              <a16:creationId xmlns:a16="http://schemas.microsoft.com/office/drawing/2014/main" id="{00000000-0008-0000-0700-00009A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7" name="直線コネクタ 666">
          <a:extLst>
            <a:ext uri="{FF2B5EF4-FFF2-40B4-BE49-F238E27FC236}">
              <a16:creationId xmlns:a16="http://schemas.microsoft.com/office/drawing/2014/main" id="{00000000-0008-0000-0700-00009B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3" name="公債費グラフ枠">
          <a:extLst>
            <a:ext uri="{FF2B5EF4-FFF2-40B4-BE49-F238E27FC236}">
              <a16:creationId xmlns:a16="http://schemas.microsoft.com/office/drawing/2014/main" id="{00000000-0008-0000-0700-0000A1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30581</xdr:rowOff>
    </xdr:from>
    <xdr:to>
      <xdr:col>85</xdr:col>
      <xdr:colOff>126364</xdr:colOff>
      <xdr:row>97</xdr:row>
      <xdr:rowOff>146120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flipV="1">
          <a:off x="16317595" y="15632531"/>
          <a:ext cx="1269" cy="1144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149947</xdr:rowOff>
    </xdr:from>
    <xdr:ext cx="534377" cy="259045"/>
    <xdr:sp macro="" textlink="">
      <xdr:nvSpPr>
        <xdr:cNvPr id="675" name="公債費最小値テキスト">
          <a:extLst>
            <a:ext uri="{FF2B5EF4-FFF2-40B4-BE49-F238E27FC236}">
              <a16:creationId xmlns:a16="http://schemas.microsoft.com/office/drawing/2014/main" id="{00000000-0008-0000-0700-0000A3020000}"/>
            </a:ext>
          </a:extLst>
        </xdr:cNvPr>
        <xdr:cNvSpPr txBox="1"/>
      </xdr:nvSpPr>
      <xdr:spPr>
        <a:xfrm>
          <a:off x="16370300" y="16780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97</xdr:row>
      <xdr:rowOff>146120</xdr:rowOff>
    </xdr:from>
    <xdr:to>
      <xdr:col>86</xdr:col>
      <xdr:colOff>25400</xdr:colOff>
      <xdr:row>97</xdr:row>
      <xdr:rowOff>146120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6230600" y="16776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148708</xdr:rowOff>
    </xdr:from>
    <xdr:ext cx="534377" cy="259045"/>
    <xdr:sp macro="" textlink="">
      <xdr:nvSpPr>
        <xdr:cNvPr id="677" name="公債費最大値テキスト">
          <a:extLst>
            <a:ext uri="{FF2B5EF4-FFF2-40B4-BE49-F238E27FC236}">
              <a16:creationId xmlns:a16="http://schemas.microsoft.com/office/drawing/2014/main" id="{00000000-0008-0000-0700-0000A5020000}"/>
            </a:ext>
          </a:extLst>
        </xdr:cNvPr>
        <xdr:cNvSpPr txBox="1"/>
      </xdr:nvSpPr>
      <xdr:spPr>
        <a:xfrm>
          <a:off x="16370300" y="15407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72,728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30581</xdr:rowOff>
    </xdr:from>
    <xdr:to>
      <xdr:col>86</xdr:col>
      <xdr:colOff>25400</xdr:colOff>
      <xdr:row>91</xdr:row>
      <xdr:rowOff>30581</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6230600" y="156325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103639</xdr:rowOff>
    </xdr:from>
    <xdr:to>
      <xdr:col>85</xdr:col>
      <xdr:colOff>127000</xdr:colOff>
      <xdr:row>97</xdr:row>
      <xdr:rowOff>146120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5481300" y="16734289"/>
          <a:ext cx="838200" cy="42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68763</xdr:rowOff>
    </xdr:from>
    <xdr:ext cx="534377" cy="259045"/>
    <xdr:sp macro="" textlink="">
      <xdr:nvSpPr>
        <xdr:cNvPr id="680" name="公債費平均値テキスト">
          <a:extLst>
            <a:ext uri="{FF2B5EF4-FFF2-40B4-BE49-F238E27FC236}">
              <a16:creationId xmlns:a16="http://schemas.microsoft.com/office/drawing/2014/main" id="{00000000-0008-0000-0700-0000A8020000}"/>
            </a:ext>
          </a:extLst>
        </xdr:cNvPr>
        <xdr:cNvSpPr txBox="1"/>
      </xdr:nvSpPr>
      <xdr:spPr>
        <a:xfrm>
          <a:off x="16370300" y="161850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45886</xdr:rowOff>
    </xdr:from>
    <xdr:to>
      <xdr:col>85</xdr:col>
      <xdr:colOff>177800</xdr:colOff>
      <xdr:row>95</xdr:row>
      <xdr:rowOff>147486</xdr:rowOff>
    </xdr:to>
    <xdr:sp macro="" textlink="">
      <xdr:nvSpPr>
        <xdr:cNvPr id="681" name="フローチャート: 判断 680">
          <a:extLst>
            <a:ext uri="{FF2B5EF4-FFF2-40B4-BE49-F238E27FC236}">
              <a16:creationId xmlns:a16="http://schemas.microsoft.com/office/drawing/2014/main" id="{00000000-0008-0000-0700-0000A9020000}"/>
            </a:ext>
          </a:extLst>
        </xdr:cNvPr>
        <xdr:cNvSpPr/>
      </xdr:nvSpPr>
      <xdr:spPr>
        <a:xfrm>
          <a:off x="16268700" y="16333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72664</xdr:rowOff>
    </xdr:from>
    <xdr:to>
      <xdr:col>81</xdr:col>
      <xdr:colOff>50800</xdr:colOff>
      <xdr:row>97</xdr:row>
      <xdr:rowOff>103639</xdr:rowOff>
    </xdr:to>
    <xdr:cxnSp macro="">
      <xdr:nvCxnSpPr>
        <xdr:cNvPr id="682" name="直線コネクタ 681">
          <a:extLst>
            <a:ext uri="{FF2B5EF4-FFF2-40B4-BE49-F238E27FC236}">
              <a16:creationId xmlns:a16="http://schemas.microsoft.com/office/drawing/2014/main" id="{00000000-0008-0000-0700-0000AA020000}"/>
            </a:ext>
          </a:extLst>
        </xdr:cNvPr>
        <xdr:cNvCxnSpPr/>
      </xdr:nvCxnSpPr>
      <xdr:spPr>
        <a:xfrm>
          <a:off x="14592300" y="16703314"/>
          <a:ext cx="889000" cy="3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30435</xdr:rowOff>
    </xdr:from>
    <xdr:to>
      <xdr:col>81</xdr:col>
      <xdr:colOff>101600</xdr:colOff>
      <xdr:row>95</xdr:row>
      <xdr:rowOff>132035</xdr:rowOff>
    </xdr:to>
    <xdr:sp macro="" textlink="">
      <xdr:nvSpPr>
        <xdr:cNvPr id="683" name="フローチャート: 判断 682">
          <a:extLst>
            <a:ext uri="{FF2B5EF4-FFF2-40B4-BE49-F238E27FC236}">
              <a16:creationId xmlns:a16="http://schemas.microsoft.com/office/drawing/2014/main" id="{00000000-0008-0000-0700-0000AB020000}"/>
            </a:ext>
          </a:extLst>
        </xdr:cNvPr>
        <xdr:cNvSpPr/>
      </xdr:nvSpPr>
      <xdr:spPr>
        <a:xfrm>
          <a:off x="15430500" y="16318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148562</xdr:rowOff>
    </xdr:from>
    <xdr:ext cx="534377"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5214111" y="16093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72664</xdr:rowOff>
    </xdr:from>
    <xdr:to>
      <xdr:col>76</xdr:col>
      <xdr:colOff>114300</xdr:colOff>
      <xdr:row>97</xdr:row>
      <xdr:rowOff>139567</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flipV="1">
          <a:off x="13703300" y="16703314"/>
          <a:ext cx="889000" cy="66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20453</xdr:rowOff>
    </xdr:from>
    <xdr:to>
      <xdr:col>76</xdr:col>
      <xdr:colOff>165100</xdr:colOff>
      <xdr:row>95</xdr:row>
      <xdr:rowOff>122053</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4541500" y="16308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138580</xdr:rowOff>
    </xdr:from>
    <xdr:ext cx="534377" cy="259045"/>
    <xdr:sp macro="" textlink="">
      <xdr:nvSpPr>
        <xdr:cNvPr id="687" name="テキスト ボックス 686">
          <a:extLst>
            <a:ext uri="{FF2B5EF4-FFF2-40B4-BE49-F238E27FC236}">
              <a16:creationId xmlns:a16="http://schemas.microsoft.com/office/drawing/2014/main" id="{00000000-0008-0000-0700-0000AF020000}"/>
            </a:ext>
          </a:extLst>
        </xdr:cNvPr>
        <xdr:cNvSpPr txBox="1"/>
      </xdr:nvSpPr>
      <xdr:spPr>
        <a:xfrm>
          <a:off x="14325111" y="16083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131414</xdr:rowOff>
    </xdr:from>
    <xdr:to>
      <xdr:col>71</xdr:col>
      <xdr:colOff>177800</xdr:colOff>
      <xdr:row>97</xdr:row>
      <xdr:rowOff>139567</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2814300" y="16762064"/>
          <a:ext cx="889000" cy="81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30798</xdr:rowOff>
    </xdr:from>
    <xdr:to>
      <xdr:col>72</xdr:col>
      <xdr:colOff>38100</xdr:colOff>
      <xdr:row>95</xdr:row>
      <xdr:rowOff>132398</xdr:rowOff>
    </xdr:to>
    <xdr:sp macro="" textlink="">
      <xdr:nvSpPr>
        <xdr:cNvPr id="689" name="フローチャート: 判断 688">
          <a:extLst>
            <a:ext uri="{FF2B5EF4-FFF2-40B4-BE49-F238E27FC236}">
              <a16:creationId xmlns:a16="http://schemas.microsoft.com/office/drawing/2014/main" id="{00000000-0008-0000-0700-0000B1020000}"/>
            </a:ext>
          </a:extLst>
        </xdr:cNvPr>
        <xdr:cNvSpPr/>
      </xdr:nvSpPr>
      <xdr:spPr>
        <a:xfrm>
          <a:off x="13652500" y="16318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148925</xdr:rowOff>
    </xdr:from>
    <xdr:ext cx="534377"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3436111" y="160937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67221</xdr:rowOff>
    </xdr:from>
    <xdr:to>
      <xdr:col>67</xdr:col>
      <xdr:colOff>101600</xdr:colOff>
      <xdr:row>95</xdr:row>
      <xdr:rowOff>168821</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2763500" y="16354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13898</xdr:rowOff>
    </xdr:from>
    <xdr:ext cx="534377"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2547111" y="1613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95320</xdr:rowOff>
    </xdr:from>
    <xdr:to>
      <xdr:col>85</xdr:col>
      <xdr:colOff>177800</xdr:colOff>
      <xdr:row>98</xdr:row>
      <xdr:rowOff>25470</xdr:rowOff>
    </xdr:to>
    <xdr:sp macro="" textlink="">
      <xdr:nvSpPr>
        <xdr:cNvPr id="698" name="楕円 697">
          <a:extLst>
            <a:ext uri="{FF2B5EF4-FFF2-40B4-BE49-F238E27FC236}">
              <a16:creationId xmlns:a16="http://schemas.microsoft.com/office/drawing/2014/main" id="{00000000-0008-0000-0700-0000BA020000}"/>
            </a:ext>
          </a:extLst>
        </xdr:cNvPr>
        <xdr:cNvSpPr/>
      </xdr:nvSpPr>
      <xdr:spPr>
        <a:xfrm>
          <a:off x="16268700" y="16725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10247</xdr:rowOff>
    </xdr:from>
    <xdr:ext cx="534377" cy="259045"/>
    <xdr:sp macro="" textlink="">
      <xdr:nvSpPr>
        <xdr:cNvPr id="699" name="公債費該当値テキスト">
          <a:extLst>
            <a:ext uri="{FF2B5EF4-FFF2-40B4-BE49-F238E27FC236}">
              <a16:creationId xmlns:a16="http://schemas.microsoft.com/office/drawing/2014/main" id="{00000000-0008-0000-0700-0000BB020000}"/>
            </a:ext>
          </a:extLst>
        </xdr:cNvPr>
        <xdr:cNvSpPr txBox="1"/>
      </xdr:nvSpPr>
      <xdr:spPr>
        <a:xfrm>
          <a:off x="16370300" y="16640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52839</xdr:rowOff>
    </xdr:from>
    <xdr:to>
      <xdr:col>81</xdr:col>
      <xdr:colOff>101600</xdr:colOff>
      <xdr:row>97</xdr:row>
      <xdr:rowOff>154439</xdr:rowOff>
    </xdr:to>
    <xdr:sp macro="" textlink="">
      <xdr:nvSpPr>
        <xdr:cNvPr id="700" name="楕円 699">
          <a:extLst>
            <a:ext uri="{FF2B5EF4-FFF2-40B4-BE49-F238E27FC236}">
              <a16:creationId xmlns:a16="http://schemas.microsoft.com/office/drawing/2014/main" id="{00000000-0008-0000-0700-0000BC020000}"/>
            </a:ext>
          </a:extLst>
        </xdr:cNvPr>
        <xdr:cNvSpPr/>
      </xdr:nvSpPr>
      <xdr:spPr>
        <a:xfrm>
          <a:off x="15430500" y="1668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145566</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5214111" y="1677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21864</xdr:rowOff>
    </xdr:from>
    <xdr:to>
      <xdr:col>76</xdr:col>
      <xdr:colOff>165100</xdr:colOff>
      <xdr:row>97</xdr:row>
      <xdr:rowOff>123464</xdr:rowOff>
    </xdr:to>
    <xdr:sp macro="" textlink="">
      <xdr:nvSpPr>
        <xdr:cNvPr id="702" name="楕円 701">
          <a:extLst>
            <a:ext uri="{FF2B5EF4-FFF2-40B4-BE49-F238E27FC236}">
              <a16:creationId xmlns:a16="http://schemas.microsoft.com/office/drawing/2014/main" id="{00000000-0008-0000-0700-0000BE020000}"/>
            </a:ext>
          </a:extLst>
        </xdr:cNvPr>
        <xdr:cNvSpPr/>
      </xdr:nvSpPr>
      <xdr:spPr>
        <a:xfrm>
          <a:off x="14541500" y="16652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114591</xdr:rowOff>
    </xdr:from>
    <xdr:ext cx="534377"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325111" y="16745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88767</xdr:rowOff>
    </xdr:from>
    <xdr:to>
      <xdr:col>72</xdr:col>
      <xdr:colOff>38100</xdr:colOff>
      <xdr:row>98</xdr:row>
      <xdr:rowOff>18917</xdr:rowOff>
    </xdr:to>
    <xdr:sp macro="" textlink="">
      <xdr:nvSpPr>
        <xdr:cNvPr id="704" name="楕円 703">
          <a:extLst>
            <a:ext uri="{FF2B5EF4-FFF2-40B4-BE49-F238E27FC236}">
              <a16:creationId xmlns:a16="http://schemas.microsoft.com/office/drawing/2014/main" id="{00000000-0008-0000-0700-0000C0020000}"/>
            </a:ext>
          </a:extLst>
        </xdr:cNvPr>
        <xdr:cNvSpPr/>
      </xdr:nvSpPr>
      <xdr:spPr>
        <a:xfrm>
          <a:off x="13652500" y="16719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10044</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436111" y="16812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80614</xdr:rowOff>
    </xdr:from>
    <xdr:to>
      <xdr:col>67</xdr:col>
      <xdr:colOff>101600</xdr:colOff>
      <xdr:row>98</xdr:row>
      <xdr:rowOff>10764</xdr:rowOff>
    </xdr:to>
    <xdr:sp macro="" textlink="">
      <xdr:nvSpPr>
        <xdr:cNvPr id="706" name="楕円 705">
          <a:extLst>
            <a:ext uri="{FF2B5EF4-FFF2-40B4-BE49-F238E27FC236}">
              <a16:creationId xmlns:a16="http://schemas.microsoft.com/office/drawing/2014/main" id="{00000000-0008-0000-0700-0000C2020000}"/>
            </a:ext>
          </a:extLst>
        </xdr:cNvPr>
        <xdr:cNvSpPr/>
      </xdr:nvSpPr>
      <xdr:spPr>
        <a:xfrm>
          <a:off x="12763500" y="16711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1891</xdr:rowOff>
    </xdr:from>
    <xdr:ext cx="534377"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547111" y="16803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8" name="正方形/長方形 707">
          <a:extLst>
            <a:ext uri="{FF2B5EF4-FFF2-40B4-BE49-F238E27FC236}">
              <a16:creationId xmlns:a16="http://schemas.microsoft.com/office/drawing/2014/main" id="{00000000-0008-0000-0700-0000C4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9" name="正方形/長方形 708">
          <a:extLst>
            <a:ext uri="{FF2B5EF4-FFF2-40B4-BE49-F238E27FC236}">
              <a16:creationId xmlns:a16="http://schemas.microsoft.com/office/drawing/2014/main" id="{00000000-0008-0000-0700-0000C5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0" name="正方形/長方形 709">
          <a:extLst>
            <a:ext uri="{FF2B5EF4-FFF2-40B4-BE49-F238E27FC236}">
              <a16:creationId xmlns:a16="http://schemas.microsoft.com/office/drawing/2014/main" id="{00000000-0008-0000-0700-0000C6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700-0000C7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2" name="正方形/長方形 711">
          <a:extLst>
            <a:ext uri="{FF2B5EF4-FFF2-40B4-BE49-F238E27FC236}">
              <a16:creationId xmlns:a16="http://schemas.microsoft.com/office/drawing/2014/main" id="{00000000-0008-0000-0700-0000C8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7" name="直線コネクタ 716">
          <a:extLst>
            <a:ext uri="{FF2B5EF4-FFF2-40B4-BE49-F238E27FC236}">
              <a16:creationId xmlns:a16="http://schemas.microsoft.com/office/drawing/2014/main" id="{00000000-0008-0000-0700-0000CD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8" name="直線コネクタ 717">
          <a:extLst>
            <a:ext uri="{FF2B5EF4-FFF2-40B4-BE49-F238E27FC236}">
              <a16:creationId xmlns:a16="http://schemas.microsoft.com/office/drawing/2014/main" id="{00000000-0008-0000-0700-0000CE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0" name="直線コネクタ 719">
          <a:extLst>
            <a:ext uri="{FF2B5EF4-FFF2-40B4-BE49-F238E27FC236}">
              <a16:creationId xmlns:a16="http://schemas.microsoft.com/office/drawing/2014/main" id="{00000000-0008-0000-0700-0000D0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4" name="直線コネクタ 723">
          <a:extLst>
            <a:ext uri="{FF2B5EF4-FFF2-40B4-BE49-F238E27FC236}">
              <a16:creationId xmlns:a16="http://schemas.microsoft.com/office/drawing/2014/main" id="{00000000-0008-0000-0700-0000D4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7" name="テキスト ボックス 726">
          <a:extLst>
            <a:ext uri="{FF2B5EF4-FFF2-40B4-BE49-F238E27FC236}">
              <a16:creationId xmlns:a16="http://schemas.microsoft.com/office/drawing/2014/main" id="{00000000-0008-0000-0700-0000D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8" name="諸支出金グラフ枠">
          <a:extLst>
            <a:ext uri="{FF2B5EF4-FFF2-40B4-BE49-F238E27FC236}">
              <a16:creationId xmlns:a16="http://schemas.microsoft.com/office/drawing/2014/main" id="{00000000-0008-0000-0700-0000D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31801</xdr:rowOff>
    </xdr:from>
    <xdr:to>
      <xdr:col>116</xdr:col>
      <xdr:colOff>62864</xdr:colOff>
      <xdr:row>38</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flipV="1">
          <a:off x="22159595" y="5175301"/>
          <a:ext cx="1269" cy="14794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158665</xdr:rowOff>
    </xdr:from>
    <xdr:ext cx="249299" cy="259045"/>
    <xdr:sp macro="" textlink="">
      <xdr:nvSpPr>
        <xdr:cNvPr id="730" name="諸支出金最小値テキスト">
          <a:extLst>
            <a:ext uri="{FF2B5EF4-FFF2-40B4-BE49-F238E27FC236}">
              <a16:creationId xmlns:a16="http://schemas.microsoft.com/office/drawing/2014/main" id="{00000000-0008-0000-0700-0000DA020000}"/>
            </a:ext>
          </a:extLst>
        </xdr:cNvPr>
        <xdr:cNvSpPr txBox="1"/>
      </xdr:nvSpPr>
      <xdr:spPr>
        <a:xfrm>
          <a:off x="22212300" y="6673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149928</xdr:rowOff>
    </xdr:from>
    <xdr:ext cx="469744" cy="259045"/>
    <xdr:sp macro="" textlink="">
      <xdr:nvSpPr>
        <xdr:cNvPr id="732" name="諸支出金最大値テキスト">
          <a:extLst>
            <a:ext uri="{FF2B5EF4-FFF2-40B4-BE49-F238E27FC236}">
              <a16:creationId xmlns:a16="http://schemas.microsoft.com/office/drawing/2014/main" id="{00000000-0008-0000-0700-0000DC020000}"/>
            </a:ext>
          </a:extLst>
        </xdr:cNvPr>
        <xdr:cNvSpPr txBox="1"/>
      </xdr:nvSpPr>
      <xdr:spPr>
        <a:xfrm>
          <a:off x="22212300" y="49505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6,472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31801</xdr:rowOff>
    </xdr:from>
    <xdr:to>
      <xdr:col>116</xdr:col>
      <xdr:colOff>152400</xdr:colOff>
      <xdr:row>30</xdr:row>
      <xdr:rowOff>31801</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22072600" y="51753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76115</xdr:rowOff>
    </xdr:from>
    <xdr:ext cx="378565" cy="259045"/>
    <xdr:sp macro="" textlink="">
      <xdr:nvSpPr>
        <xdr:cNvPr id="735" name="諸支出金平均値テキスト">
          <a:extLst>
            <a:ext uri="{FF2B5EF4-FFF2-40B4-BE49-F238E27FC236}">
              <a16:creationId xmlns:a16="http://schemas.microsoft.com/office/drawing/2014/main" id="{00000000-0008-0000-0700-0000DF020000}"/>
            </a:ext>
          </a:extLst>
        </xdr:cNvPr>
        <xdr:cNvSpPr txBox="1"/>
      </xdr:nvSpPr>
      <xdr:spPr>
        <a:xfrm>
          <a:off x="22212300" y="641976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53239</xdr:rowOff>
    </xdr:from>
    <xdr:to>
      <xdr:col>116</xdr:col>
      <xdr:colOff>114300</xdr:colOff>
      <xdr:row>38</xdr:row>
      <xdr:rowOff>154839</xdr:rowOff>
    </xdr:to>
    <xdr:sp macro="" textlink="">
      <xdr:nvSpPr>
        <xdr:cNvPr id="736" name="フローチャート: 判断 735">
          <a:extLst>
            <a:ext uri="{FF2B5EF4-FFF2-40B4-BE49-F238E27FC236}">
              <a16:creationId xmlns:a16="http://schemas.microsoft.com/office/drawing/2014/main" id="{00000000-0008-0000-0700-0000E0020000}"/>
            </a:ext>
          </a:extLst>
        </xdr:cNvPr>
        <xdr:cNvSpPr/>
      </xdr:nvSpPr>
      <xdr:spPr>
        <a:xfrm>
          <a:off x="22110700" y="6568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7" name="直線コネクタ 736">
          <a:extLst>
            <a:ext uri="{FF2B5EF4-FFF2-40B4-BE49-F238E27FC236}">
              <a16:creationId xmlns:a16="http://schemas.microsoft.com/office/drawing/2014/main" id="{00000000-0008-0000-0700-0000E1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49809</xdr:rowOff>
    </xdr:from>
    <xdr:to>
      <xdr:col>112</xdr:col>
      <xdr:colOff>38100</xdr:colOff>
      <xdr:row>38</xdr:row>
      <xdr:rowOff>151409</xdr:rowOff>
    </xdr:to>
    <xdr:sp macro="" textlink="">
      <xdr:nvSpPr>
        <xdr:cNvPr id="738" name="フローチャート: 判断 737">
          <a:extLst>
            <a:ext uri="{FF2B5EF4-FFF2-40B4-BE49-F238E27FC236}">
              <a16:creationId xmlns:a16="http://schemas.microsoft.com/office/drawing/2014/main" id="{00000000-0008-0000-0700-0000E2020000}"/>
            </a:ext>
          </a:extLst>
        </xdr:cNvPr>
        <xdr:cNvSpPr/>
      </xdr:nvSpPr>
      <xdr:spPr>
        <a:xfrm>
          <a:off x="21272500" y="65649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167936</xdr:rowOff>
    </xdr:from>
    <xdr:ext cx="378565"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21134017" y="63401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47523</xdr:rowOff>
    </xdr:from>
    <xdr:to>
      <xdr:col>107</xdr:col>
      <xdr:colOff>101600</xdr:colOff>
      <xdr:row>38</xdr:row>
      <xdr:rowOff>149123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0383500" y="656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165650</xdr:rowOff>
    </xdr:from>
    <xdr:ext cx="378565" cy="259045"/>
    <xdr:sp macro="" textlink="">
      <xdr:nvSpPr>
        <xdr:cNvPr id="742" name="テキスト ボックス 741">
          <a:extLst>
            <a:ext uri="{FF2B5EF4-FFF2-40B4-BE49-F238E27FC236}">
              <a16:creationId xmlns:a16="http://schemas.microsoft.com/office/drawing/2014/main" id="{00000000-0008-0000-0700-0000E6020000}"/>
            </a:ext>
          </a:extLst>
        </xdr:cNvPr>
        <xdr:cNvSpPr txBox="1"/>
      </xdr:nvSpPr>
      <xdr:spPr>
        <a:xfrm>
          <a:off x="20245017" y="63378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64668</xdr:rowOff>
    </xdr:from>
    <xdr:to>
      <xdr:col>102</xdr:col>
      <xdr:colOff>165100</xdr:colOff>
      <xdr:row>38</xdr:row>
      <xdr:rowOff>166268</xdr:rowOff>
    </xdr:to>
    <xdr:sp macro="" textlink="">
      <xdr:nvSpPr>
        <xdr:cNvPr id="744" name="フローチャート: 判断 743">
          <a:extLst>
            <a:ext uri="{FF2B5EF4-FFF2-40B4-BE49-F238E27FC236}">
              <a16:creationId xmlns:a16="http://schemas.microsoft.com/office/drawing/2014/main" id="{00000000-0008-0000-0700-0000E8020000}"/>
            </a:ext>
          </a:extLst>
        </xdr:cNvPr>
        <xdr:cNvSpPr/>
      </xdr:nvSpPr>
      <xdr:spPr>
        <a:xfrm>
          <a:off x="19494500" y="6579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11346</xdr:rowOff>
    </xdr:from>
    <xdr:ext cx="378565"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9356017" y="63549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74270</xdr:rowOff>
    </xdr:from>
    <xdr:to>
      <xdr:col>98</xdr:col>
      <xdr:colOff>38100</xdr:colOff>
      <xdr:row>39</xdr:row>
      <xdr:rowOff>4420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8605500" y="6589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20946</xdr:rowOff>
    </xdr:from>
    <xdr:ext cx="313932"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8499333" y="636459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3" name="楕円 752">
          <a:extLst>
            <a:ext uri="{FF2B5EF4-FFF2-40B4-BE49-F238E27FC236}">
              <a16:creationId xmlns:a16="http://schemas.microsoft.com/office/drawing/2014/main" id="{00000000-0008-0000-0700-0000F1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31665</xdr:rowOff>
    </xdr:from>
    <xdr:ext cx="249299" cy="259045"/>
    <xdr:sp macro="" textlink="">
      <xdr:nvSpPr>
        <xdr:cNvPr id="754" name="諸支出金該当値テキスト">
          <a:extLst>
            <a:ext uri="{FF2B5EF4-FFF2-40B4-BE49-F238E27FC236}">
              <a16:creationId xmlns:a16="http://schemas.microsoft.com/office/drawing/2014/main" id="{00000000-0008-0000-0700-0000F2020000}"/>
            </a:ext>
          </a:extLst>
        </xdr:cNvPr>
        <xdr:cNvSpPr txBox="1"/>
      </xdr:nvSpPr>
      <xdr:spPr>
        <a:xfrm>
          <a:off x="22212300" y="65467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5" name="楕円 754">
          <a:extLst>
            <a:ext uri="{FF2B5EF4-FFF2-40B4-BE49-F238E27FC236}">
              <a16:creationId xmlns:a16="http://schemas.microsoft.com/office/drawing/2014/main" id="{00000000-0008-0000-0700-0000F3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7" name="楕円 756">
          <a:extLst>
            <a:ext uri="{FF2B5EF4-FFF2-40B4-BE49-F238E27FC236}">
              <a16:creationId xmlns:a16="http://schemas.microsoft.com/office/drawing/2014/main" id="{00000000-0008-0000-0700-0000F5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9" name="楕円 758">
          <a:extLst>
            <a:ext uri="{FF2B5EF4-FFF2-40B4-BE49-F238E27FC236}">
              <a16:creationId xmlns:a16="http://schemas.microsoft.com/office/drawing/2014/main" id="{00000000-0008-0000-0700-0000F7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1" name="楕円 760">
          <a:extLst>
            <a:ext uri="{FF2B5EF4-FFF2-40B4-BE49-F238E27FC236}">
              <a16:creationId xmlns:a16="http://schemas.microsoft.com/office/drawing/2014/main" id="{00000000-0008-0000-0700-0000F9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3" name="正方形/長方形 762">
          <a:extLst>
            <a:ext uri="{FF2B5EF4-FFF2-40B4-BE49-F238E27FC236}">
              <a16:creationId xmlns:a16="http://schemas.microsoft.com/office/drawing/2014/main" id="{00000000-0008-0000-0700-0000FB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4" name="正方形/長方形 763">
          <a:extLst>
            <a:ext uri="{FF2B5EF4-FFF2-40B4-BE49-F238E27FC236}">
              <a16:creationId xmlns:a16="http://schemas.microsoft.com/office/drawing/2014/main" id="{00000000-0008-0000-0700-0000FC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5" name="正方形/長方形 764">
          <a:extLst>
            <a:ext uri="{FF2B5EF4-FFF2-40B4-BE49-F238E27FC236}">
              <a16:creationId xmlns:a16="http://schemas.microsoft.com/office/drawing/2014/main" id="{00000000-0008-0000-0700-0000FD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700-0000FE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7" name="正方形/長方形 766">
          <a:extLst>
            <a:ext uri="{FF2B5EF4-FFF2-40B4-BE49-F238E27FC236}">
              <a16:creationId xmlns:a16="http://schemas.microsoft.com/office/drawing/2014/main" id="{00000000-0008-0000-0700-0000FF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2" name="直線コネクタ 771">
          <a:extLst>
            <a:ext uri="{FF2B5EF4-FFF2-40B4-BE49-F238E27FC236}">
              <a16:creationId xmlns:a16="http://schemas.microsoft.com/office/drawing/2014/main" id="{00000000-0008-0000-0700-00000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3" name="直線コネクタ 772">
          <a:extLst>
            <a:ext uri="{FF2B5EF4-FFF2-40B4-BE49-F238E27FC236}">
              <a16:creationId xmlns:a16="http://schemas.microsoft.com/office/drawing/2014/main" id="{00000000-0008-0000-0700-00000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5" name="直線コネクタ 774">
          <a:extLst>
            <a:ext uri="{FF2B5EF4-FFF2-40B4-BE49-F238E27FC236}">
              <a16:creationId xmlns:a16="http://schemas.microsoft.com/office/drawing/2014/main" id="{00000000-0008-0000-0700-00000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7" name="前年度繰上充用金グラフ枠">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79" name="前年度繰上充用金最小値テキスト">
          <a:extLst>
            <a:ext uri="{FF2B5EF4-FFF2-40B4-BE49-F238E27FC236}">
              <a16:creationId xmlns:a16="http://schemas.microsoft.com/office/drawing/2014/main" id="{00000000-0008-0000-0700-00000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1" name="前年度繰上充用金最大値テキスト">
          <a:extLst>
            <a:ext uri="{FF2B5EF4-FFF2-40B4-BE49-F238E27FC236}">
              <a16:creationId xmlns:a16="http://schemas.microsoft.com/office/drawing/2014/main" id="{00000000-0008-0000-0700-00000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4" name="前年度繰上充用金平均値テキスト">
          <a:extLst>
            <a:ext uri="{FF2B5EF4-FFF2-40B4-BE49-F238E27FC236}">
              <a16:creationId xmlns:a16="http://schemas.microsoft.com/office/drawing/2014/main" id="{00000000-0008-0000-0700-00001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5" name="フローチャート: 判断 784">
          <a:extLst>
            <a:ext uri="{FF2B5EF4-FFF2-40B4-BE49-F238E27FC236}">
              <a16:creationId xmlns:a16="http://schemas.microsoft.com/office/drawing/2014/main" id="{00000000-0008-0000-0700-00001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6" name="直線コネクタ 785">
          <a:extLst>
            <a:ext uri="{FF2B5EF4-FFF2-40B4-BE49-F238E27FC236}">
              <a16:creationId xmlns:a16="http://schemas.microsoft.com/office/drawing/2014/main" id="{00000000-0008-0000-0700-00001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7" name="フローチャート: 判断 786">
          <a:extLst>
            <a:ext uri="{FF2B5EF4-FFF2-40B4-BE49-F238E27FC236}">
              <a16:creationId xmlns:a16="http://schemas.microsoft.com/office/drawing/2014/main" id="{00000000-0008-0000-0700-00001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3" name="フローチャート: 判断 792">
          <a:extLst>
            <a:ext uri="{FF2B5EF4-FFF2-40B4-BE49-F238E27FC236}">
              <a16:creationId xmlns:a16="http://schemas.microsoft.com/office/drawing/2014/main" id="{00000000-0008-0000-0700-00001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2" name="楕円 801">
          <a:extLst>
            <a:ext uri="{FF2B5EF4-FFF2-40B4-BE49-F238E27FC236}">
              <a16:creationId xmlns:a16="http://schemas.microsoft.com/office/drawing/2014/main" id="{00000000-0008-0000-0700-00002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3" name="前年度繰上充用金該当値テキスト">
          <a:extLst>
            <a:ext uri="{FF2B5EF4-FFF2-40B4-BE49-F238E27FC236}">
              <a16:creationId xmlns:a16="http://schemas.microsoft.com/office/drawing/2014/main" id="{00000000-0008-0000-0700-00002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4" name="楕円 803">
          <a:extLst>
            <a:ext uri="{FF2B5EF4-FFF2-40B4-BE49-F238E27FC236}">
              <a16:creationId xmlns:a16="http://schemas.microsoft.com/office/drawing/2014/main" id="{00000000-0008-0000-0700-00002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6" name="楕円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08" name="楕円 807">
          <a:extLst>
            <a:ext uri="{FF2B5EF4-FFF2-40B4-BE49-F238E27FC236}">
              <a16:creationId xmlns:a16="http://schemas.microsoft.com/office/drawing/2014/main" id="{00000000-0008-0000-0700-00002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楕円 809">
          <a:extLst>
            <a:ext uri="{FF2B5EF4-FFF2-40B4-BE49-F238E27FC236}">
              <a16:creationId xmlns:a16="http://schemas.microsoft.com/office/drawing/2014/main" id="{00000000-0008-0000-0700-00002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2" name="正方形/長方形 811">
          <a:extLst>
            <a:ext uri="{FF2B5EF4-FFF2-40B4-BE49-F238E27FC236}">
              <a16:creationId xmlns:a16="http://schemas.microsoft.com/office/drawing/2014/main" id="{00000000-0008-0000-0700-00002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3" name="正方形/長方形 812">
          <a:extLst>
            <a:ext uri="{FF2B5EF4-FFF2-40B4-BE49-F238E27FC236}">
              <a16:creationId xmlns:a16="http://schemas.microsoft.com/office/drawing/2014/main" id="{00000000-0008-0000-0700-00002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前年度より住民一人当たりの衛生費が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2,962</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円、公債費が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2,230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円低くなったものの、教育費が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8,179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円、土木費が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7,496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円高くなり、全体としては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11,991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円高くなった。それぞれの主な要因として衛生費は、新型コロナ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ウイルス</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ワクチン接種に係る経費が減ったため、公債費は、過去の償還が終了したため、教育費は、鶴牧中学校の改修工事費や学校給食無償化負担金が増えたため、土木費は、多摩中央公園改修整備・運営事業が大幅に増えた等のためである。類似団体内平均値に比べ、労働費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1,560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円高くなっているものの、それ以外のものは平均値と同程度または低くなっているため全体としては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53,331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円低い結果となった。今後、民生費や公債費の増加が見込まれる。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財政調整基金残高は、執行の工夫などで生み出した財源を積み立てたことにより、「多摩市基金の見直し方針」で目標としている標準財政規模の１割を引き続き達成している。また、昨年度と比較し、実質収支額は減少したが、基金取り崩しがそれ以上に減少したため実質単年度収支は増加となった。</a:t>
          </a:r>
        </a:p>
        <a:p>
          <a:r>
            <a:rPr kumimoji="1" lang="ja-JP" altLang="en-US" sz="1400">
              <a:latin typeface="ＭＳ ゴシック" pitchFamily="49" charset="-128"/>
              <a:ea typeface="ＭＳ ゴシック" pitchFamily="49" charset="-128"/>
            </a:rPr>
            <a:t>　今後も見直し方針の取り組みを継続し、将来を見据えた効率的な財政運営を行う。</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東京都多摩市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年度の算定開始以降、全ての会計が決算で黒字となっている。</a:t>
          </a:r>
        </a:p>
        <a:p>
          <a:r>
            <a:rPr kumimoji="1" lang="ja-JP" altLang="en-US" sz="1400">
              <a:latin typeface="ＭＳ ゴシック" pitchFamily="49" charset="-128"/>
              <a:ea typeface="ＭＳ ゴシック" pitchFamily="49" charset="-128"/>
            </a:rPr>
            <a:t>　前年度と比較して、介護保険特別会計で黒字額が</a:t>
          </a:r>
          <a:r>
            <a:rPr kumimoji="1" lang="en-US" altLang="ja-JP" sz="1400">
              <a:latin typeface="ＭＳ ゴシック" pitchFamily="49" charset="-128"/>
              <a:ea typeface="ＭＳ ゴシック" pitchFamily="49" charset="-128"/>
            </a:rPr>
            <a:t>1.04</a:t>
          </a:r>
          <a:r>
            <a:rPr kumimoji="1" lang="ja-JP" altLang="en-US" sz="1400">
              <a:latin typeface="ＭＳ ゴシック" pitchFamily="49" charset="-128"/>
              <a:ea typeface="ＭＳ ゴシック" pitchFamily="49" charset="-128"/>
            </a:rPr>
            <a:t>ポイントと大きく減少した。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1" zeroHeight="1" x14ac:dyDescent="0.2"/>
  <cols>
    <col min="1" max="11" width="2.08984375" style="162" customWidth="1"/>
    <col min="12" max="12" width="2.26953125" style="162" customWidth="1"/>
    <col min="13" max="17" width="2.36328125" style="162" customWidth="1"/>
    <col min="18" max="119" width="2.08984375" style="162" customWidth="1"/>
    <col min="120" max="16384" width="0" style="162"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63"/>
      <c r="DK1" s="163"/>
      <c r="DL1" s="163"/>
      <c r="DM1" s="163"/>
      <c r="DN1" s="163"/>
      <c r="DO1" s="163"/>
    </row>
    <row r="2" spans="1:119" ht="24" thickBot="1" x14ac:dyDescent="0.25">
      <c r="B2" s="164" t="s">
        <v>77</v>
      </c>
      <c r="C2" s="164"/>
      <c r="D2" s="165"/>
    </row>
    <row r="3" spans="1:119" ht="18.75" customHeight="1" thickBot="1" x14ac:dyDescent="0.25">
      <c r="A3" s="163"/>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63"/>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65793069</v>
      </c>
      <c r="BO4" s="436"/>
      <c r="BP4" s="436"/>
      <c r="BQ4" s="436"/>
      <c r="BR4" s="436"/>
      <c r="BS4" s="436"/>
      <c r="BT4" s="436"/>
      <c r="BU4" s="437"/>
      <c r="BV4" s="435">
        <v>64351934</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6.2</v>
      </c>
      <c r="CU4" s="576"/>
      <c r="CV4" s="576"/>
      <c r="CW4" s="576"/>
      <c r="CX4" s="576"/>
      <c r="CY4" s="576"/>
      <c r="CZ4" s="576"/>
      <c r="DA4" s="577"/>
      <c r="DB4" s="575">
        <v>6.7</v>
      </c>
      <c r="DC4" s="576"/>
      <c r="DD4" s="576"/>
      <c r="DE4" s="576"/>
      <c r="DF4" s="576"/>
      <c r="DG4" s="576"/>
      <c r="DH4" s="576"/>
      <c r="DI4" s="577"/>
    </row>
    <row r="5" spans="1:119" ht="18.75" customHeight="1" x14ac:dyDescent="0.2">
      <c r="A5" s="163"/>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63603322</v>
      </c>
      <c r="BO5" s="407"/>
      <c r="BP5" s="407"/>
      <c r="BQ5" s="407"/>
      <c r="BR5" s="407"/>
      <c r="BS5" s="407"/>
      <c r="BT5" s="407"/>
      <c r="BU5" s="408"/>
      <c r="BV5" s="406">
        <v>61699066</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90.4</v>
      </c>
      <c r="CU5" s="404"/>
      <c r="CV5" s="404"/>
      <c r="CW5" s="404"/>
      <c r="CX5" s="404"/>
      <c r="CY5" s="404"/>
      <c r="CZ5" s="404"/>
      <c r="DA5" s="405"/>
      <c r="DB5" s="403">
        <v>87.8</v>
      </c>
      <c r="DC5" s="404"/>
      <c r="DD5" s="404"/>
      <c r="DE5" s="404"/>
      <c r="DF5" s="404"/>
      <c r="DG5" s="404"/>
      <c r="DH5" s="404"/>
      <c r="DI5" s="405"/>
    </row>
    <row r="6" spans="1:119" ht="18.75" customHeight="1" x14ac:dyDescent="0.2">
      <c r="A6" s="163"/>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98</v>
      </c>
      <c r="AV6" s="465"/>
      <c r="AW6" s="465"/>
      <c r="AX6" s="465"/>
      <c r="AY6" s="420" t="s">
        <v>99</v>
      </c>
      <c r="AZ6" s="421"/>
      <c r="BA6" s="421"/>
      <c r="BB6" s="421"/>
      <c r="BC6" s="421"/>
      <c r="BD6" s="421"/>
      <c r="BE6" s="421"/>
      <c r="BF6" s="421"/>
      <c r="BG6" s="421"/>
      <c r="BH6" s="421"/>
      <c r="BI6" s="421"/>
      <c r="BJ6" s="421"/>
      <c r="BK6" s="421"/>
      <c r="BL6" s="421"/>
      <c r="BM6" s="422"/>
      <c r="BN6" s="406">
        <v>2189747</v>
      </c>
      <c r="BO6" s="407"/>
      <c r="BP6" s="407"/>
      <c r="BQ6" s="407"/>
      <c r="BR6" s="407"/>
      <c r="BS6" s="407"/>
      <c r="BT6" s="407"/>
      <c r="BU6" s="408"/>
      <c r="BV6" s="406">
        <v>2652868</v>
      </c>
      <c r="BW6" s="407"/>
      <c r="BX6" s="407"/>
      <c r="BY6" s="407"/>
      <c r="BZ6" s="407"/>
      <c r="CA6" s="407"/>
      <c r="CB6" s="407"/>
      <c r="CC6" s="408"/>
      <c r="CD6" s="446" t="s">
        <v>100</v>
      </c>
      <c r="CE6" s="366"/>
      <c r="CF6" s="366"/>
      <c r="CG6" s="366"/>
      <c r="CH6" s="366"/>
      <c r="CI6" s="366"/>
      <c r="CJ6" s="366"/>
      <c r="CK6" s="366"/>
      <c r="CL6" s="366"/>
      <c r="CM6" s="366"/>
      <c r="CN6" s="366"/>
      <c r="CO6" s="366"/>
      <c r="CP6" s="366"/>
      <c r="CQ6" s="366"/>
      <c r="CR6" s="366"/>
      <c r="CS6" s="447"/>
      <c r="CT6" s="549">
        <v>90.4</v>
      </c>
      <c r="CU6" s="550"/>
      <c r="CV6" s="550"/>
      <c r="CW6" s="550"/>
      <c r="CX6" s="550"/>
      <c r="CY6" s="550"/>
      <c r="CZ6" s="550"/>
      <c r="DA6" s="551"/>
      <c r="DB6" s="549">
        <v>87.8</v>
      </c>
      <c r="DC6" s="550"/>
      <c r="DD6" s="550"/>
      <c r="DE6" s="550"/>
      <c r="DF6" s="550"/>
      <c r="DG6" s="550"/>
      <c r="DH6" s="550"/>
      <c r="DI6" s="551"/>
    </row>
    <row r="7" spans="1:119" ht="18.75" customHeight="1" x14ac:dyDescent="0.2">
      <c r="A7" s="163"/>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101</v>
      </c>
      <c r="AN7" s="363"/>
      <c r="AO7" s="363"/>
      <c r="AP7" s="363"/>
      <c r="AQ7" s="363"/>
      <c r="AR7" s="363"/>
      <c r="AS7" s="363"/>
      <c r="AT7" s="364"/>
      <c r="AU7" s="464" t="s">
        <v>98</v>
      </c>
      <c r="AV7" s="465"/>
      <c r="AW7" s="465"/>
      <c r="AX7" s="465"/>
      <c r="AY7" s="420" t="s">
        <v>102</v>
      </c>
      <c r="AZ7" s="421"/>
      <c r="BA7" s="421"/>
      <c r="BB7" s="421"/>
      <c r="BC7" s="421"/>
      <c r="BD7" s="421"/>
      <c r="BE7" s="421"/>
      <c r="BF7" s="421"/>
      <c r="BG7" s="421"/>
      <c r="BH7" s="421"/>
      <c r="BI7" s="421"/>
      <c r="BJ7" s="421"/>
      <c r="BK7" s="421"/>
      <c r="BL7" s="421"/>
      <c r="BM7" s="422"/>
      <c r="BN7" s="406">
        <v>81894</v>
      </c>
      <c r="BO7" s="407"/>
      <c r="BP7" s="407"/>
      <c r="BQ7" s="407"/>
      <c r="BR7" s="407"/>
      <c r="BS7" s="407"/>
      <c r="BT7" s="407"/>
      <c r="BU7" s="408"/>
      <c r="BV7" s="406">
        <v>403302</v>
      </c>
      <c r="BW7" s="407"/>
      <c r="BX7" s="407"/>
      <c r="BY7" s="407"/>
      <c r="BZ7" s="407"/>
      <c r="CA7" s="407"/>
      <c r="CB7" s="407"/>
      <c r="CC7" s="408"/>
      <c r="CD7" s="446" t="s">
        <v>103</v>
      </c>
      <c r="CE7" s="366"/>
      <c r="CF7" s="366"/>
      <c r="CG7" s="366"/>
      <c r="CH7" s="366"/>
      <c r="CI7" s="366"/>
      <c r="CJ7" s="366"/>
      <c r="CK7" s="366"/>
      <c r="CL7" s="366"/>
      <c r="CM7" s="366"/>
      <c r="CN7" s="366"/>
      <c r="CO7" s="366"/>
      <c r="CP7" s="366"/>
      <c r="CQ7" s="366"/>
      <c r="CR7" s="366"/>
      <c r="CS7" s="447"/>
      <c r="CT7" s="406">
        <v>33981019</v>
      </c>
      <c r="CU7" s="407"/>
      <c r="CV7" s="407"/>
      <c r="CW7" s="407"/>
      <c r="CX7" s="407"/>
      <c r="CY7" s="407"/>
      <c r="CZ7" s="407"/>
      <c r="DA7" s="408"/>
      <c r="DB7" s="406">
        <v>33366803</v>
      </c>
      <c r="DC7" s="407"/>
      <c r="DD7" s="407"/>
      <c r="DE7" s="407"/>
      <c r="DF7" s="407"/>
      <c r="DG7" s="407"/>
      <c r="DH7" s="407"/>
      <c r="DI7" s="408"/>
    </row>
    <row r="8" spans="1:119" ht="18.75" customHeight="1" thickBot="1" x14ac:dyDescent="0.25">
      <c r="A8" s="163"/>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104</v>
      </c>
      <c r="AN8" s="363"/>
      <c r="AO8" s="363"/>
      <c r="AP8" s="363"/>
      <c r="AQ8" s="363"/>
      <c r="AR8" s="363"/>
      <c r="AS8" s="363"/>
      <c r="AT8" s="364"/>
      <c r="AU8" s="464" t="s">
        <v>90</v>
      </c>
      <c r="AV8" s="465"/>
      <c r="AW8" s="465"/>
      <c r="AX8" s="465"/>
      <c r="AY8" s="420" t="s">
        <v>105</v>
      </c>
      <c r="AZ8" s="421"/>
      <c r="BA8" s="421"/>
      <c r="BB8" s="421"/>
      <c r="BC8" s="421"/>
      <c r="BD8" s="421"/>
      <c r="BE8" s="421"/>
      <c r="BF8" s="421"/>
      <c r="BG8" s="421"/>
      <c r="BH8" s="421"/>
      <c r="BI8" s="421"/>
      <c r="BJ8" s="421"/>
      <c r="BK8" s="421"/>
      <c r="BL8" s="421"/>
      <c r="BM8" s="422"/>
      <c r="BN8" s="406">
        <v>2107853</v>
      </c>
      <c r="BO8" s="407"/>
      <c r="BP8" s="407"/>
      <c r="BQ8" s="407"/>
      <c r="BR8" s="407"/>
      <c r="BS8" s="407"/>
      <c r="BT8" s="407"/>
      <c r="BU8" s="408"/>
      <c r="BV8" s="406">
        <v>2249566</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1.1499999999999999</v>
      </c>
      <c r="CU8" s="510"/>
      <c r="CV8" s="510"/>
      <c r="CW8" s="510"/>
      <c r="CX8" s="510"/>
      <c r="CY8" s="510"/>
      <c r="CZ8" s="510"/>
      <c r="DA8" s="511"/>
      <c r="DB8" s="509">
        <v>1.1200000000000001</v>
      </c>
      <c r="DC8" s="510"/>
      <c r="DD8" s="510"/>
      <c r="DE8" s="510"/>
      <c r="DF8" s="510"/>
      <c r="DG8" s="510"/>
      <c r="DH8" s="510"/>
      <c r="DI8" s="511"/>
    </row>
    <row r="9" spans="1:119" ht="18.75" customHeight="1" thickBot="1" x14ac:dyDescent="0.25">
      <c r="A9" s="163"/>
      <c r="B9" s="538" t="s">
        <v>107</v>
      </c>
      <c r="C9" s="539"/>
      <c r="D9" s="539"/>
      <c r="E9" s="539"/>
      <c r="F9" s="539"/>
      <c r="G9" s="539"/>
      <c r="H9" s="539"/>
      <c r="I9" s="539"/>
      <c r="J9" s="539"/>
      <c r="K9" s="457"/>
      <c r="L9" s="540" t="s">
        <v>108</v>
      </c>
      <c r="M9" s="541"/>
      <c r="N9" s="541"/>
      <c r="O9" s="541"/>
      <c r="P9" s="541"/>
      <c r="Q9" s="542"/>
      <c r="R9" s="543">
        <v>146951</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-141713</v>
      </c>
      <c r="BO9" s="407"/>
      <c r="BP9" s="407"/>
      <c r="BQ9" s="407"/>
      <c r="BR9" s="407"/>
      <c r="BS9" s="407"/>
      <c r="BT9" s="407"/>
      <c r="BU9" s="408"/>
      <c r="BV9" s="406">
        <v>-235488</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4.5</v>
      </c>
      <c r="CU9" s="404"/>
      <c r="CV9" s="404"/>
      <c r="CW9" s="404"/>
      <c r="CX9" s="404"/>
      <c r="CY9" s="404"/>
      <c r="CZ9" s="404"/>
      <c r="DA9" s="405"/>
      <c r="DB9" s="403">
        <v>5.0999999999999996</v>
      </c>
      <c r="DC9" s="404"/>
      <c r="DD9" s="404"/>
      <c r="DE9" s="404"/>
      <c r="DF9" s="404"/>
      <c r="DG9" s="404"/>
      <c r="DH9" s="404"/>
      <c r="DI9" s="405"/>
    </row>
    <row r="10" spans="1:119" ht="18.75" customHeight="1" thickBot="1" x14ac:dyDescent="0.25">
      <c r="A10" s="163"/>
      <c r="B10" s="538"/>
      <c r="C10" s="539"/>
      <c r="D10" s="539"/>
      <c r="E10" s="539"/>
      <c r="F10" s="539"/>
      <c r="G10" s="539"/>
      <c r="H10" s="539"/>
      <c r="I10" s="539"/>
      <c r="J10" s="539"/>
      <c r="K10" s="457"/>
      <c r="L10" s="362" t="s">
        <v>113</v>
      </c>
      <c r="M10" s="363"/>
      <c r="N10" s="363"/>
      <c r="O10" s="363"/>
      <c r="P10" s="363"/>
      <c r="Q10" s="364"/>
      <c r="R10" s="359">
        <v>146631</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1227925</v>
      </c>
      <c r="BO10" s="407"/>
      <c r="BP10" s="407"/>
      <c r="BQ10" s="407"/>
      <c r="BR10" s="407"/>
      <c r="BS10" s="407"/>
      <c r="BT10" s="407"/>
      <c r="BU10" s="408"/>
      <c r="BV10" s="406">
        <v>1213787</v>
      </c>
      <c r="BW10" s="407"/>
      <c r="BX10" s="407"/>
      <c r="BY10" s="407"/>
      <c r="BZ10" s="407"/>
      <c r="CA10" s="407"/>
      <c r="CB10" s="407"/>
      <c r="CC10" s="408"/>
      <c r="CD10" s="169" t="s">
        <v>116</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117224</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63"/>
      <c r="B12" s="512" t="s">
        <v>123</v>
      </c>
      <c r="C12" s="513"/>
      <c r="D12" s="513"/>
      <c r="E12" s="513"/>
      <c r="F12" s="513"/>
      <c r="G12" s="513"/>
      <c r="H12" s="513"/>
      <c r="I12" s="513"/>
      <c r="J12" s="513"/>
      <c r="K12" s="514"/>
      <c r="L12" s="521" t="s">
        <v>124</v>
      </c>
      <c r="M12" s="522"/>
      <c r="N12" s="522"/>
      <c r="O12" s="522"/>
      <c r="P12" s="522"/>
      <c r="Q12" s="523"/>
      <c r="R12" s="524">
        <v>148084</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270000</v>
      </c>
      <c r="BO12" s="407"/>
      <c r="BP12" s="407"/>
      <c r="BQ12" s="407"/>
      <c r="BR12" s="407"/>
      <c r="BS12" s="407"/>
      <c r="BT12" s="407"/>
      <c r="BU12" s="408"/>
      <c r="BV12" s="406">
        <v>810000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63"/>
      <c r="B13" s="515"/>
      <c r="C13" s="516"/>
      <c r="D13" s="516"/>
      <c r="E13" s="516"/>
      <c r="F13" s="516"/>
      <c r="G13" s="516"/>
      <c r="H13" s="516"/>
      <c r="I13" s="516"/>
      <c r="J13" s="516"/>
      <c r="K13" s="517"/>
      <c r="L13" s="178"/>
      <c r="M13" s="490" t="s">
        <v>130</v>
      </c>
      <c r="N13" s="491"/>
      <c r="O13" s="491"/>
      <c r="P13" s="491"/>
      <c r="Q13" s="492"/>
      <c r="R13" s="493">
        <v>144415</v>
      </c>
      <c r="S13" s="494"/>
      <c r="T13" s="494"/>
      <c r="U13" s="494"/>
      <c r="V13" s="495"/>
      <c r="W13" s="496" t="s">
        <v>131</v>
      </c>
      <c r="X13" s="392"/>
      <c r="Y13" s="392"/>
      <c r="Z13" s="392"/>
      <c r="AA13" s="392"/>
      <c r="AB13" s="393"/>
      <c r="AC13" s="359">
        <v>340</v>
      </c>
      <c r="AD13" s="360"/>
      <c r="AE13" s="360"/>
      <c r="AF13" s="360"/>
      <c r="AG13" s="361"/>
      <c r="AH13" s="359">
        <v>277</v>
      </c>
      <c r="AI13" s="360"/>
      <c r="AJ13" s="360"/>
      <c r="AK13" s="360"/>
      <c r="AL13" s="419"/>
      <c r="AM13" s="463" t="s">
        <v>132</v>
      </c>
      <c r="AN13" s="363"/>
      <c r="AO13" s="363"/>
      <c r="AP13" s="363"/>
      <c r="AQ13" s="363"/>
      <c r="AR13" s="363"/>
      <c r="AS13" s="363"/>
      <c r="AT13" s="364"/>
      <c r="AU13" s="464" t="s">
        <v>98</v>
      </c>
      <c r="AV13" s="465"/>
      <c r="AW13" s="465"/>
      <c r="AX13" s="465"/>
      <c r="AY13" s="420" t="s">
        <v>133</v>
      </c>
      <c r="AZ13" s="421"/>
      <c r="BA13" s="421"/>
      <c r="BB13" s="421"/>
      <c r="BC13" s="421"/>
      <c r="BD13" s="421"/>
      <c r="BE13" s="421"/>
      <c r="BF13" s="421"/>
      <c r="BG13" s="421"/>
      <c r="BH13" s="421"/>
      <c r="BI13" s="421"/>
      <c r="BJ13" s="421"/>
      <c r="BK13" s="421"/>
      <c r="BL13" s="421"/>
      <c r="BM13" s="422"/>
      <c r="BN13" s="406">
        <v>816212</v>
      </c>
      <c r="BO13" s="407"/>
      <c r="BP13" s="407"/>
      <c r="BQ13" s="407"/>
      <c r="BR13" s="407"/>
      <c r="BS13" s="407"/>
      <c r="BT13" s="407"/>
      <c r="BU13" s="408"/>
      <c r="BV13" s="406">
        <v>285523</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2.9</v>
      </c>
      <c r="CU13" s="404"/>
      <c r="CV13" s="404"/>
      <c r="CW13" s="404"/>
      <c r="CX13" s="404"/>
      <c r="CY13" s="404"/>
      <c r="CZ13" s="404"/>
      <c r="DA13" s="405"/>
      <c r="DB13" s="403">
        <v>2.9</v>
      </c>
      <c r="DC13" s="404"/>
      <c r="DD13" s="404"/>
      <c r="DE13" s="404"/>
      <c r="DF13" s="404"/>
      <c r="DG13" s="404"/>
      <c r="DH13" s="404"/>
      <c r="DI13" s="405"/>
    </row>
    <row r="14" spans="1:119" ht="18.75" customHeight="1" thickBot="1" x14ac:dyDescent="0.25">
      <c r="A14" s="163"/>
      <c r="B14" s="515"/>
      <c r="C14" s="516"/>
      <c r="D14" s="516"/>
      <c r="E14" s="516"/>
      <c r="F14" s="516"/>
      <c r="G14" s="516"/>
      <c r="H14" s="516"/>
      <c r="I14" s="516"/>
      <c r="J14" s="516"/>
      <c r="K14" s="517"/>
      <c r="L14" s="480" t="s">
        <v>135</v>
      </c>
      <c r="M14" s="533"/>
      <c r="N14" s="533"/>
      <c r="O14" s="533"/>
      <c r="P14" s="533"/>
      <c r="Q14" s="534"/>
      <c r="R14" s="493">
        <v>147776</v>
      </c>
      <c r="S14" s="494"/>
      <c r="T14" s="494"/>
      <c r="U14" s="494"/>
      <c r="V14" s="495"/>
      <c r="W14" s="497"/>
      <c r="X14" s="395"/>
      <c r="Y14" s="395"/>
      <c r="Z14" s="395"/>
      <c r="AA14" s="395"/>
      <c r="AB14" s="396"/>
      <c r="AC14" s="486">
        <v>0.5</v>
      </c>
      <c r="AD14" s="487"/>
      <c r="AE14" s="487"/>
      <c r="AF14" s="487"/>
      <c r="AG14" s="488"/>
      <c r="AH14" s="486">
        <v>0.5</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63"/>
      <c r="B15" s="515"/>
      <c r="C15" s="516"/>
      <c r="D15" s="516"/>
      <c r="E15" s="516"/>
      <c r="F15" s="516"/>
      <c r="G15" s="516"/>
      <c r="H15" s="516"/>
      <c r="I15" s="516"/>
      <c r="J15" s="516"/>
      <c r="K15" s="517"/>
      <c r="L15" s="178"/>
      <c r="M15" s="490" t="s">
        <v>130</v>
      </c>
      <c r="N15" s="491"/>
      <c r="O15" s="491"/>
      <c r="P15" s="491"/>
      <c r="Q15" s="492"/>
      <c r="R15" s="493">
        <v>144410</v>
      </c>
      <c r="S15" s="494"/>
      <c r="T15" s="494"/>
      <c r="U15" s="494"/>
      <c r="V15" s="495"/>
      <c r="W15" s="496" t="s">
        <v>137</v>
      </c>
      <c r="X15" s="392"/>
      <c r="Y15" s="392"/>
      <c r="Z15" s="392"/>
      <c r="AA15" s="392"/>
      <c r="AB15" s="393"/>
      <c r="AC15" s="359">
        <v>8664</v>
      </c>
      <c r="AD15" s="360"/>
      <c r="AE15" s="360"/>
      <c r="AF15" s="360"/>
      <c r="AG15" s="361"/>
      <c r="AH15" s="359">
        <v>8619</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26342129</v>
      </c>
      <c r="BO15" s="436"/>
      <c r="BP15" s="436"/>
      <c r="BQ15" s="436"/>
      <c r="BR15" s="436"/>
      <c r="BS15" s="436"/>
      <c r="BT15" s="436"/>
      <c r="BU15" s="437"/>
      <c r="BV15" s="435">
        <v>25897615</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515"/>
      <c r="C16" s="516"/>
      <c r="D16" s="516"/>
      <c r="E16" s="516"/>
      <c r="F16" s="516"/>
      <c r="G16" s="516"/>
      <c r="H16" s="516"/>
      <c r="I16" s="516"/>
      <c r="J16" s="516"/>
      <c r="K16" s="517"/>
      <c r="L16" s="480" t="s">
        <v>140</v>
      </c>
      <c r="M16" s="481"/>
      <c r="N16" s="481"/>
      <c r="O16" s="481"/>
      <c r="P16" s="481"/>
      <c r="Q16" s="482"/>
      <c r="R16" s="483" t="s">
        <v>118</v>
      </c>
      <c r="S16" s="484"/>
      <c r="T16" s="484"/>
      <c r="U16" s="484"/>
      <c r="V16" s="485"/>
      <c r="W16" s="497"/>
      <c r="X16" s="395"/>
      <c r="Y16" s="395"/>
      <c r="Z16" s="395"/>
      <c r="AA16" s="395"/>
      <c r="AB16" s="396"/>
      <c r="AC16" s="486">
        <v>13.9</v>
      </c>
      <c r="AD16" s="487"/>
      <c r="AE16" s="487"/>
      <c r="AF16" s="487"/>
      <c r="AG16" s="488"/>
      <c r="AH16" s="486">
        <v>15.2</v>
      </c>
      <c r="AI16" s="487"/>
      <c r="AJ16" s="487"/>
      <c r="AK16" s="487"/>
      <c r="AL16" s="489"/>
      <c r="AM16" s="463"/>
      <c r="AN16" s="363"/>
      <c r="AO16" s="363"/>
      <c r="AP16" s="363"/>
      <c r="AQ16" s="363"/>
      <c r="AR16" s="363"/>
      <c r="AS16" s="363"/>
      <c r="AT16" s="364"/>
      <c r="AU16" s="464"/>
      <c r="AV16" s="465"/>
      <c r="AW16" s="465"/>
      <c r="AX16" s="465"/>
      <c r="AY16" s="420" t="s">
        <v>141</v>
      </c>
      <c r="AZ16" s="421"/>
      <c r="BA16" s="421"/>
      <c r="BB16" s="421"/>
      <c r="BC16" s="421"/>
      <c r="BD16" s="421"/>
      <c r="BE16" s="421"/>
      <c r="BF16" s="421"/>
      <c r="BG16" s="421"/>
      <c r="BH16" s="421"/>
      <c r="BI16" s="421"/>
      <c r="BJ16" s="421"/>
      <c r="BK16" s="421"/>
      <c r="BL16" s="421"/>
      <c r="BM16" s="422"/>
      <c r="BN16" s="406">
        <v>22824544</v>
      </c>
      <c r="BO16" s="407"/>
      <c r="BP16" s="407"/>
      <c r="BQ16" s="407"/>
      <c r="BR16" s="407"/>
      <c r="BS16" s="407"/>
      <c r="BT16" s="407"/>
      <c r="BU16" s="408"/>
      <c r="BV16" s="406">
        <v>22236027</v>
      </c>
      <c r="BW16" s="407"/>
      <c r="BX16" s="407"/>
      <c r="BY16" s="407"/>
      <c r="BZ16" s="407"/>
      <c r="CA16" s="407"/>
      <c r="CB16" s="407"/>
      <c r="CC16" s="408"/>
      <c r="CD16" s="172"/>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63"/>
      <c r="B17" s="518"/>
      <c r="C17" s="519"/>
      <c r="D17" s="519"/>
      <c r="E17" s="519"/>
      <c r="F17" s="519"/>
      <c r="G17" s="519"/>
      <c r="H17" s="519"/>
      <c r="I17" s="519"/>
      <c r="J17" s="519"/>
      <c r="K17" s="520"/>
      <c r="L17" s="182"/>
      <c r="M17" s="499" t="s">
        <v>142</v>
      </c>
      <c r="N17" s="500"/>
      <c r="O17" s="500"/>
      <c r="P17" s="500"/>
      <c r="Q17" s="501"/>
      <c r="R17" s="483" t="s">
        <v>143</v>
      </c>
      <c r="S17" s="484"/>
      <c r="T17" s="484"/>
      <c r="U17" s="484"/>
      <c r="V17" s="485"/>
      <c r="W17" s="496" t="s">
        <v>144</v>
      </c>
      <c r="X17" s="392"/>
      <c r="Y17" s="392"/>
      <c r="Z17" s="392"/>
      <c r="AA17" s="392"/>
      <c r="AB17" s="393"/>
      <c r="AC17" s="359">
        <v>53133</v>
      </c>
      <c r="AD17" s="360"/>
      <c r="AE17" s="360"/>
      <c r="AF17" s="360"/>
      <c r="AG17" s="361"/>
      <c r="AH17" s="359">
        <v>47656</v>
      </c>
      <c r="AI17" s="360"/>
      <c r="AJ17" s="360"/>
      <c r="AK17" s="360"/>
      <c r="AL17" s="419"/>
      <c r="AM17" s="463"/>
      <c r="AN17" s="363"/>
      <c r="AO17" s="363"/>
      <c r="AP17" s="363"/>
      <c r="AQ17" s="363"/>
      <c r="AR17" s="363"/>
      <c r="AS17" s="363"/>
      <c r="AT17" s="364"/>
      <c r="AU17" s="464"/>
      <c r="AV17" s="465"/>
      <c r="AW17" s="465"/>
      <c r="AX17" s="465"/>
      <c r="AY17" s="420" t="s">
        <v>145</v>
      </c>
      <c r="AZ17" s="421"/>
      <c r="BA17" s="421"/>
      <c r="BB17" s="421"/>
      <c r="BC17" s="421"/>
      <c r="BD17" s="421"/>
      <c r="BE17" s="421"/>
      <c r="BF17" s="421"/>
      <c r="BG17" s="421"/>
      <c r="BH17" s="421"/>
      <c r="BI17" s="421"/>
      <c r="BJ17" s="421"/>
      <c r="BK17" s="421"/>
      <c r="BL17" s="421"/>
      <c r="BM17" s="422"/>
      <c r="BN17" s="406">
        <v>33981019</v>
      </c>
      <c r="BO17" s="407"/>
      <c r="BP17" s="407"/>
      <c r="BQ17" s="407"/>
      <c r="BR17" s="407"/>
      <c r="BS17" s="407"/>
      <c r="BT17" s="407"/>
      <c r="BU17" s="408"/>
      <c r="BV17" s="406">
        <v>33366803</v>
      </c>
      <c r="BW17" s="407"/>
      <c r="BX17" s="407"/>
      <c r="BY17" s="407"/>
      <c r="BZ17" s="407"/>
      <c r="CA17" s="407"/>
      <c r="CB17" s="407"/>
      <c r="CC17" s="408"/>
      <c r="CD17" s="172"/>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63"/>
      <c r="B18" s="456" t="s">
        <v>146</v>
      </c>
      <c r="C18" s="457"/>
      <c r="D18" s="457"/>
      <c r="E18" s="458"/>
      <c r="F18" s="458"/>
      <c r="G18" s="458"/>
      <c r="H18" s="458"/>
      <c r="I18" s="458"/>
      <c r="J18" s="458"/>
      <c r="K18" s="458"/>
      <c r="L18" s="459">
        <v>21.01</v>
      </c>
      <c r="M18" s="459"/>
      <c r="N18" s="459"/>
      <c r="O18" s="459"/>
      <c r="P18" s="459"/>
      <c r="Q18" s="459"/>
      <c r="R18" s="460"/>
      <c r="S18" s="460"/>
      <c r="T18" s="460"/>
      <c r="U18" s="460"/>
      <c r="V18" s="461"/>
      <c r="W18" s="477"/>
      <c r="X18" s="478"/>
      <c r="Y18" s="478"/>
      <c r="Z18" s="478"/>
      <c r="AA18" s="478"/>
      <c r="AB18" s="502"/>
      <c r="AC18" s="376">
        <v>85.5</v>
      </c>
      <c r="AD18" s="377"/>
      <c r="AE18" s="377"/>
      <c r="AF18" s="377"/>
      <c r="AG18" s="462"/>
      <c r="AH18" s="376">
        <v>84.3</v>
      </c>
      <c r="AI18" s="377"/>
      <c r="AJ18" s="377"/>
      <c r="AK18" s="377"/>
      <c r="AL18" s="378"/>
      <c r="AM18" s="463"/>
      <c r="AN18" s="363"/>
      <c r="AO18" s="363"/>
      <c r="AP18" s="363"/>
      <c r="AQ18" s="363"/>
      <c r="AR18" s="363"/>
      <c r="AS18" s="363"/>
      <c r="AT18" s="364"/>
      <c r="AU18" s="464"/>
      <c r="AV18" s="465"/>
      <c r="AW18" s="465"/>
      <c r="AX18" s="465"/>
      <c r="AY18" s="420" t="s">
        <v>147</v>
      </c>
      <c r="AZ18" s="421"/>
      <c r="BA18" s="421"/>
      <c r="BB18" s="421"/>
      <c r="BC18" s="421"/>
      <c r="BD18" s="421"/>
      <c r="BE18" s="421"/>
      <c r="BF18" s="421"/>
      <c r="BG18" s="421"/>
      <c r="BH18" s="421"/>
      <c r="BI18" s="421"/>
      <c r="BJ18" s="421"/>
      <c r="BK18" s="421"/>
      <c r="BL18" s="421"/>
      <c r="BM18" s="422"/>
      <c r="BN18" s="406">
        <v>31982278</v>
      </c>
      <c r="BO18" s="407"/>
      <c r="BP18" s="407"/>
      <c r="BQ18" s="407"/>
      <c r="BR18" s="407"/>
      <c r="BS18" s="407"/>
      <c r="BT18" s="407"/>
      <c r="BU18" s="408"/>
      <c r="BV18" s="406">
        <v>30403869</v>
      </c>
      <c r="BW18" s="407"/>
      <c r="BX18" s="407"/>
      <c r="BY18" s="407"/>
      <c r="BZ18" s="407"/>
      <c r="CA18" s="407"/>
      <c r="CB18" s="407"/>
      <c r="CC18" s="408"/>
      <c r="CD18" s="172"/>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63"/>
      <c r="B19" s="456" t="s">
        <v>148</v>
      </c>
      <c r="C19" s="457"/>
      <c r="D19" s="457"/>
      <c r="E19" s="458"/>
      <c r="F19" s="458"/>
      <c r="G19" s="458"/>
      <c r="H19" s="458"/>
      <c r="I19" s="458"/>
      <c r="J19" s="458"/>
      <c r="K19" s="458"/>
      <c r="L19" s="466">
        <v>6994</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149</v>
      </c>
      <c r="AZ19" s="421"/>
      <c r="BA19" s="421"/>
      <c r="BB19" s="421"/>
      <c r="BC19" s="421"/>
      <c r="BD19" s="421"/>
      <c r="BE19" s="421"/>
      <c r="BF19" s="421"/>
      <c r="BG19" s="421"/>
      <c r="BH19" s="421"/>
      <c r="BI19" s="421"/>
      <c r="BJ19" s="421"/>
      <c r="BK19" s="421"/>
      <c r="BL19" s="421"/>
      <c r="BM19" s="422"/>
      <c r="BN19" s="406">
        <v>41855056</v>
      </c>
      <c r="BO19" s="407"/>
      <c r="BP19" s="407"/>
      <c r="BQ19" s="407"/>
      <c r="BR19" s="407"/>
      <c r="BS19" s="407"/>
      <c r="BT19" s="407"/>
      <c r="BU19" s="408"/>
      <c r="BV19" s="406">
        <v>43090279</v>
      </c>
      <c r="BW19" s="407"/>
      <c r="BX19" s="407"/>
      <c r="BY19" s="407"/>
      <c r="BZ19" s="407"/>
      <c r="CA19" s="407"/>
      <c r="CB19" s="407"/>
      <c r="CC19" s="408"/>
      <c r="CD19" s="172"/>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63"/>
      <c r="B20" s="456" t="s">
        <v>150</v>
      </c>
      <c r="C20" s="457"/>
      <c r="D20" s="457"/>
      <c r="E20" s="458"/>
      <c r="F20" s="458"/>
      <c r="G20" s="458"/>
      <c r="H20" s="458"/>
      <c r="I20" s="458"/>
      <c r="J20" s="458"/>
      <c r="K20" s="458"/>
      <c r="L20" s="466">
        <v>68415</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72"/>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63"/>
      <c r="B21" s="453" t="s">
        <v>151</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72"/>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63"/>
      <c r="B22" s="382" t="s">
        <v>152</v>
      </c>
      <c r="C22" s="383"/>
      <c r="D22" s="384"/>
      <c r="E22" s="391" t="s">
        <v>1</v>
      </c>
      <c r="F22" s="392"/>
      <c r="G22" s="392"/>
      <c r="H22" s="392"/>
      <c r="I22" s="392"/>
      <c r="J22" s="392"/>
      <c r="K22" s="393"/>
      <c r="L22" s="391" t="s">
        <v>153</v>
      </c>
      <c r="M22" s="392"/>
      <c r="N22" s="392"/>
      <c r="O22" s="392"/>
      <c r="P22" s="393"/>
      <c r="Q22" s="397" t="s">
        <v>154</v>
      </c>
      <c r="R22" s="398"/>
      <c r="S22" s="398"/>
      <c r="T22" s="398"/>
      <c r="U22" s="398"/>
      <c r="V22" s="399"/>
      <c r="W22" s="448" t="s">
        <v>155</v>
      </c>
      <c r="X22" s="383"/>
      <c r="Y22" s="384"/>
      <c r="Z22" s="391" t="s">
        <v>1</v>
      </c>
      <c r="AA22" s="392"/>
      <c r="AB22" s="392"/>
      <c r="AC22" s="392"/>
      <c r="AD22" s="392"/>
      <c r="AE22" s="392"/>
      <c r="AF22" s="392"/>
      <c r="AG22" s="393"/>
      <c r="AH22" s="409" t="s">
        <v>156</v>
      </c>
      <c r="AI22" s="392"/>
      <c r="AJ22" s="392"/>
      <c r="AK22" s="392"/>
      <c r="AL22" s="393"/>
      <c r="AM22" s="409" t="s">
        <v>157</v>
      </c>
      <c r="AN22" s="410"/>
      <c r="AO22" s="410"/>
      <c r="AP22" s="410"/>
      <c r="AQ22" s="410"/>
      <c r="AR22" s="411"/>
      <c r="AS22" s="397" t="s">
        <v>154</v>
      </c>
      <c r="AT22" s="398"/>
      <c r="AU22" s="398"/>
      <c r="AV22" s="398"/>
      <c r="AW22" s="398"/>
      <c r="AX22" s="415"/>
      <c r="AY22" s="432" t="s">
        <v>158</v>
      </c>
      <c r="AZ22" s="433"/>
      <c r="BA22" s="433"/>
      <c r="BB22" s="433"/>
      <c r="BC22" s="433"/>
      <c r="BD22" s="433"/>
      <c r="BE22" s="433"/>
      <c r="BF22" s="433"/>
      <c r="BG22" s="433"/>
      <c r="BH22" s="433"/>
      <c r="BI22" s="433"/>
      <c r="BJ22" s="433"/>
      <c r="BK22" s="433"/>
      <c r="BL22" s="433"/>
      <c r="BM22" s="434"/>
      <c r="BN22" s="435">
        <v>12980905</v>
      </c>
      <c r="BO22" s="436"/>
      <c r="BP22" s="436"/>
      <c r="BQ22" s="436"/>
      <c r="BR22" s="436"/>
      <c r="BS22" s="436"/>
      <c r="BT22" s="436"/>
      <c r="BU22" s="437"/>
      <c r="BV22" s="435">
        <v>14277051</v>
      </c>
      <c r="BW22" s="436"/>
      <c r="BX22" s="436"/>
      <c r="BY22" s="436"/>
      <c r="BZ22" s="436"/>
      <c r="CA22" s="436"/>
      <c r="CB22" s="436"/>
      <c r="CC22" s="437"/>
      <c r="CD22" s="172"/>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63"/>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159</v>
      </c>
      <c r="AZ23" s="421"/>
      <c r="BA23" s="421"/>
      <c r="BB23" s="421"/>
      <c r="BC23" s="421"/>
      <c r="BD23" s="421"/>
      <c r="BE23" s="421"/>
      <c r="BF23" s="421"/>
      <c r="BG23" s="421"/>
      <c r="BH23" s="421"/>
      <c r="BI23" s="421"/>
      <c r="BJ23" s="421"/>
      <c r="BK23" s="421"/>
      <c r="BL23" s="421"/>
      <c r="BM23" s="422"/>
      <c r="BN23" s="406">
        <v>4738105</v>
      </c>
      <c r="BO23" s="407"/>
      <c r="BP23" s="407"/>
      <c r="BQ23" s="407"/>
      <c r="BR23" s="407"/>
      <c r="BS23" s="407"/>
      <c r="BT23" s="407"/>
      <c r="BU23" s="408"/>
      <c r="BV23" s="406">
        <v>5192389</v>
      </c>
      <c r="BW23" s="407"/>
      <c r="BX23" s="407"/>
      <c r="BY23" s="407"/>
      <c r="BZ23" s="407"/>
      <c r="CA23" s="407"/>
      <c r="CB23" s="407"/>
      <c r="CC23" s="408"/>
      <c r="CD23" s="172"/>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63"/>
      <c r="B24" s="385"/>
      <c r="C24" s="386"/>
      <c r="D24" s="387"/>
      <c r="E24" s="362" t="s">
        <v>160</v>
      </c>
      <c r="F24" s="363"/>
      <c r="G24" s="363"/>
      <c r="H24" s="363"/>
      <c r="I24" s="363"/>
      <c r="J24" s="363"/>
      <c r="K24" s="364"/>
      <c r="L24" s="359">
        <v>1</v>
      </c>
      <c r="M24" s="360"/>
      <c r="N24" s="360"/>
      <c r="O24" s="360"/>
      <c r="P24" s="361"/>
      <c r="Q24" s="359">
        <v>9554</v>
      </c>
      <c r="R24" s="360"/>
      <c r="S24" s="360"/>
      <c r="T24" s="360"/>
      <c r="U24" s="360"/>
      <c r="V24" s="361"/>
      <c r="W24" s="449"/>
      <c r="X24" s="386"/>
      <c r="Y24" s="387"/>
      <c r="Z24" s="362" t="s">
        <v>161</v>
      </c>
      <c r="AA24" s="363"/>
      <c r="AB24" s="363"/>
      <c r="AC24" s="363"/>
      <c r="AD24" s="363"/>
      <c r="AE24" s="363"/>
      <c r="AF24" s="363"/>
      <c r="AG24" s="364"/>
      <c r="AH24" s="359">
        <v>764</v>
      </c>
      <c r="AI24" s="360"/>
      <c r="AJ24" s="360"/>
      <c r="AK24" s="360"/>
      <c r="AL24" s="361"/>
      <c r="AM24" s="359">
        <v>2312628</v>
      </c>
      <c r="AN24" s="360"/>
      <c r="AO24" s="360"/>
      <c r="AP24" s="360"/>
      <c r="AQ24" s="360"/>
      <c r="AR24" s="361"/>
      <c r="AS24" s="359">
        <v>3027</v>
      </c>
      <c r="AT24" s="360"/>
      <c r="AU24" s="360"/>
      <c r="AV24" s="360"/>
      <c r="AW24" s="360"/>
      <c r="AX24" s="419"/>
      <c r="AY24" s="379" t="s">
        <v>162</v>
      </c>
      <c r="AZ24" s="380"/>
      <c r="BA24" s="380"/>
      <c r="BB24" s="380"/>
      <c r="BC24" s="380"/>
      <c r="BD24" s="380"/>
      <c r="BE24" s="380"/>
      <c r="BF24" s="380"/>
      <c r="BG24" s="380"/>
      <c r="BH24" s="380"/>
      <c r="BI24" s="380"/>
      <c r="BJ24" s="380"/>
      <c r="BK24" s="380"/>
      <c r="BL24" s="380"/>
      <c r="BM24" s="381"/>
      <c r="BN24" s="406">
        <v>11911358</v>
      </c>
      <c r="BO24" s="407"/>
      <c r="BP24" s="407"/>
      <c r="BQ24" s="407"/>
      <c r="BR24" s="407"/>
      <c r="BS24" s="407"/>
      <c r="BT24" s="407"/>
      <c r="BU24" s="408"/>
      <c r="BV24" s="406">
        <v>12963466</v>
      </c>
      <c r="BW24" s="407"/>
      <c r="BX24" s="407"/>
      <c r="BY24" s="407"/>
      <c r="BZ24" s="407"/>
      <c r="CA24" s="407"/>
      <c r="CB24" s="407"/>
      <c r="CC24" s="408"/>
      <c r="CD24" s="172"/>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63"/>
      <c r="B25" s="385"/>
      <c r="C25" s="386"/>
      <c r="D25" s="387"/>
      <c r="E25" s="362" t="s">
        <v>163</v>
      </c>
      <c r="F25" s="363"/>
      <c r="G25" s="363"/>
      <c r="H25" s="363"/>
      <c r="I25" s="363"/>
      <c r="J25" s="363"/>
      <c r="K25" s="364"/>
      <c r="L25" s="359">
        <v>2</v>
      </c>
      <c r="M25" s="360"/>
      <c r="N25" s="360"/>
      <c r="O25" s="360"/>
      <c r="P25" s="361"/>
      <c r="Q25" s="359">
        <v>8350</v>
      </c>
      <c r="R25" s="360"/>
      <c r="S25" s="360"/>
      <c r="T25" s="360"/>
      <c r="U25" s="360"/>
      <c r="V25" s="361"/>
      <c r="W25" s="449"/>
      <c r="X25" s="386"/>
      <c r="Y25" s="387"/>
      <c r="Z25" s="362" t="s">
        <v>164</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165</v>
      </c>
      <c r="AZ25" s="433"/>
      <c r="BA25" s="433"/>
      <c r="BB25" s="433"/>
      <c r="BC25" s="433"/>
      <c r="BD25" s="433"/>
      <c r="BE25" s="433"/>
      <c r="BF25" s="433"/>
      <c r="BG25" s="433"/>
      <c r="BH25" s="433"/>
      <c r="BI25" s="433"/>
      <c r="BJ25" s="433"/>
      <c r="BK25" s="433"/>
      <c r="BL25" s="433"/>
      <c r="BM25" s="434"/>
      <c r="BN25" s="435">
        <v>7621565</v>
      </c>
      <c r="BO25" s="436"/>
      <c r="BP25" s="436"/>
      <c r="BQ25" s="436"/>
      <c r="BR25" s="436"/>
      <c r="BS25" s="436"/>
      <c r="BT25" s="436"/>
      <c r="BU25" s="437"/>
      <c r="BV25" s="435">
        <v>10824258</v>
      </c>
      <c r="BW25" s="436"/>
      <c r="BX25" s="436"/>
      <c r="BY25" s="436"/>
      <c r="BZ25" s="436"/>
      <c r="CA25" s="436"/>
      <c r="CB25" s="436"/>
      <c r="CC25" s="437"/>
      <c r="CD25" s="172"/>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63"/>
      <c r="B26" s="385"/>
      <c r="C26" s="386"/>
      <c r="D26" s="387"/>
      <c r="E26" s="362" t="s">
        <v>166</v>
      </c>
      <c r="F26" s="363"/>
      <c r="G26" s="363"/>
      <c r="H26" s="363"/>
      <c r="I26" s="363"/>
      <c r="J26" s="363"/>
      <c r="K26" s="364"/>
      <c r="L26" s="359">
        <v>1</v>
      </c>
      <c r="M26" s="360"/>
      <c r="N26" s="360"/>
      <c r="O26" s="360"/>
      <c r="P26" s="361"/>
      <c r="Q26" s="359">
        <v>7932</v>
      </c>
      <c r="R26" s="360"/>
      <c r="S26" s="360"/>
      <c r="T26" s="360"/>
      <c r="U26" s="360"/>
      <c r="V26" s="361"/>
      <c r="W26" s="449"/>
      <c r="X26" s="386"/>
      <c r="Y26" s="387"/>
      <c r="Z26" s="362" t="s">
        <v>167</v>
      </c>
      <c r="AA26" s="417"/>
      <c r="AB26" s="417"/>
      <c r="AC26" s="417"/>
      <c r="AD26" s="417"/>
      <c r="AE26" s="417"/>
      <c r="AF26" s="417"/>
      <c r="AG26" s="418"/>
      <c r="AH26" s="359">
        <v>17</v>
      </c>
      <c r="AI26" s="360"/>
      <c r="AJ26" s="360"/>
      <c r="AK26" s="360"/>
      <c r="AL26" s="361"/>
      <c r="AM26" s="359">
        <v>54281</v>
      </c>
      <c r="AN26" s="360"/>
      <c r="AO26" s="360"/>
      <c r="AP26" s="360"/>
      <c r="AQ26" s="360"/>
      <c r="AR26" s="361"/>
      <c r="AS26" s="359">
        <v>3193</v>
      </c>
      <c r="AT26" s="360"/>
      <c r="AU26" s="360"/>
      <c r="AV26" s="360"/>
      <c r="AW26" s="360"/>
      <c r="AX26" s="419"/>
      <c r="AY26" s="446" t="s">
        <v>168</v>
      </c>
      <c r="AZ26" s="366"/>
      <c r="BA26" s="366"/>
      <c r="BB26" s="366"/>
      <c r="BC26" s="366"/>
      <c r="BD26" s="366"/>
      <c r="BE26" s="366"/>
      <c r="BF26" s="366"/>
      <c r="BG26" s="366"/>
      <c r="BH26" s="366"/>
      <c r="BI26" s="366"/>
      <c r="BJ26" s="366"/>
      <c r="BK26" s="366"/>
      <c r="BL26" s="366"/>
      <c r="BM26" s="447"/>
      <c r="BN26" s="406">
        <v>20000</v>
      </c>
      <c r="BO26" s="407"/>
      <c r="BP26" s="407"/>
      <c r="BQ26" s="407"/>
      <c r="BR26" s="407"/>
      <c r="BS26" s="407"/>
      <c r="BT26" s="407"/>
      <c r="BU26" s="408"/>
      <c r="BV26" s="406">
        <v>20000</v>
      </c>
      <c r="BW26" s="407"/>
      <c r="BX26" s="407"/>
      <c r="BY26" s="407"/>
      <c r="BZ26" s="407"/>
      <c r="CA26" s="407"/>
      <c r="CB26" s="407"/>
      <c r="CC26" s="408"/>
      <c r="CD26" s="172"/>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63"/>
      <c r="B27" s="385"/>
      <c r="C27" s="386"/>
      <c r="D27" s="387"/>
      <c r="E27" s="362" t="s">
        <v>169</v>
      </c>
      <c r="F27" s="363"/>
      <c r="G27" s="363"/>
      <c r="H27" s="363"/>
      <c r="I27" s="363"/>
      <c r="J27" s="363"/>
      <c r="K27" s="364"/>
      <c r="L27" s="359">
        <v>1</v>
      </c>
      <c r="M27" s="360"/>
      <c r="N27" s="360"/>
      <c r="O27" s="360"/>
      <c r="P27" s="361"/>
      <c r="Q27" s="359">
        <v>5825</v>
      </c>
      <c r="R27" s="360"/>
      <c r="S27" s="360"/>
      <c r="T27" s="360"/>
      <c r="U27" s="360"/>
      <c r="V27" s="361"/>
      <c r="W27" s="449"/>
      <c r="X27" s="386"/>
      <c r="Y27" s="387"/>
      <c r="Z27" s="362" t="s">
        <v>170</v>
      </c>
      <c r="AA27" s="363"/>
      <c r="AB27" s="363"/>
      <c r="AC27" s="363"/>
      <c r="AD27" s="363"/>
      <c r="AE27" s="363"/>
      <c r="AF27" s="363"/>
      <c r="AG27" s="364"/>
      <c r="AH27" s="359">
        <v>3</v>
      </c>
      <c r="AI27" s="360"/>
      <c r="AJ27" s="360"/>
      <c r="AK27" s="360"/>
      <c r="AL27" s="361"/>
      <c r="AM27" s="359">
        <v>13239</v>
      </c>
      <c r="AN27" s="360"/>
      <c r="AO27" s="360"/>
      <c r="AP27" s="360"/>
      <c r="AQ27" s="360"/>
      <c r="AR27" s="361"/>
      <c r="AS27" s="359">
        <v>4413</v>
      </c>
      <c r="AT27" s="360"/>
      <c r="AU27" s="360"/>
      <c r="AV27" s="360"/>
      <c r="AW27" s="360"/>
      <c r="AX27" s="419"/>
      <c r="AY27" s="443" t="s">
        <v>171</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66"/>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63"/>
      <c r="B28" s="385"/>
      <c r="C28" s="386"/>
      <c r="D28" s="387"/>
      <c r="E28" s="362" t="s">
        <v>172</v>
      </c>
      <c r="F28" s="363"/>
      <c r="G28" s="363"/>
      <c r="H28" s="363"/>
      <c r="I28" s="363"/>
      <c r="J28" s="363"/>
      <c r="K28" s="364"/>
      <c r="L28" s="359">
        <v>1</v>
      </c>
      <c r="M28" s="360"/>
      <c r="N28" s="360"/>
      <c r="O28" s="360"/>
      <c r="P28" s="361"/>
      <c r="Q28" s="359">
        <v>5317</v>
      </c>
      <c r="R28" s="360"/>
      <c r="S28" s="360"/>
      <c r="T28" s="360"/>
      <c r="U28" s="360"/>
      <c r="V28" s="361"/>
      <c r="W28" s="449"/>
      <c r="X28" s="386"/>
      <c r="Y28" s="387"/>
      <c r="Z28" s="362" t="s">
        <v>173</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174</v>
      </c>
      <c r="AZ28" s="424"/>
      <c r="BA28" s="424"/>
      <c r="BB28" s="425"/>
      <c r="BC28" s="432" t="s">
        <v>46</v>
      </c>
      <c r="BD28" s="433"/>
      <c r="BE28" s="433"/>
      <c r="BF28" s="433"/>
      <c r="BG28" s="433"/>
      <c r="BH28" s="433"/>
      <c r="BI28" s="433"/>
      <c r="BJ28" s="433"/>
      <c r="BK28" s="433"/>
      <c r="BL28" s="433"/>
      <c r="BM28" s="434"/>
      <c r="BN28" s="435">
        <v>5337793</v>
      </c>
      <c r="BO28" s="436"/>
      <c r="BP28" s="436"/>
      <c r="BQ28" s="436"/>
      <c r="BR28" s="436"/>
      <c r="BS28" s="436"/>
      <c r="BT28" s="436"/>
      <c r="BU28" s="437"/>
      <c r="BV28" s="435">
        <v>4379833</v>
      </c>
      <c r="BW28" s="436"/>
      <c r="BX28" s="436"/>
      <c r="BY28" s="436"/>
      <c r="BZ28" s="436"/>
      <c r="CA28" s="436"/>
      <c r="CB28" s="436"/>
      <c r="CC28" s="437"/>
      <c r="CD28" s="172"/>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63"/>
      <c r="B29" s="385"/>
      <c r="C29" s="386"/>
      <c r="D29" s="387"/>
      <c r="E29" s="362" t="s">
        <v>175</v>
      </c>
      <c r="F29" s="363"/>
      <c r="G29" s="363"/>
      <c r="H29" s="363"/>
      <c r="I29" s="363"/>
      <c r="J29" s="363"/>
      <c r="K29" s="364"/>
      <c r="L29" s="359">
        <v>24</v>
      </c>
      <c r="M29" s="360"/>
      <c r="N29" s="360"/>
      <c r="O29" s="360"/>
      <c r="P29" s="361"/>
      <c r="Q29" s="359">
        <v>4980</v>
      </c>
      <c r="R29" s="360"/>
      <c r="S29" s="360"/>
      <c r="T29" s="360"/>
      <c r="U29" s="360"/>
      <c r="V29" s="361"/>
      <c r="W29" s="450"/>
      <c r="X29" s="451"/>
      <c r="Y29" s="452"/>
      <c r="Z29" s="362" t="s">
        <v>176</v>
      </c>
      <c r="AA29" s="363"/>
      <c r="AB29" s="363"/>
      <c r="AC29" s="363"/>
      <c r="AD29" s="363"/>
      <c r="AE29" s="363"/>
      <c r="AF29" s="363"/>
      <c r="AG29" s="364"/>
      <c r="AH29" s="359">
        <v>767</v>
      </c>
      <c r="AI29" s="360"/>
      <c r="AJ29" s="360"/>
      <c r="AK29" s="360"/>
      <c r="AL29" s="361"/>
      <c r="AM29" s="359">
        <v>2325867</v>
      </c>
      <c r="AN29" s="360"/>
      <c r="AO29" s="360"/>
      <c r="AP29" s="360"/>
      <c r="AQ29" s="360"/>
      <c r="AR29" s="361"/>
      <c r="AS29" s="359">
        <v>3032</v>
      </c>
      <c r="AT29" s="360"/>
      <c r="AU29" s="360"/>
      <c r="AV29" s="360"/>
      <c r="AW29" s="360"/>
      <c r="AX29" s="419"/>
      <c r="AY29" s="426"/>
      <c r="AZ29" s="427"/>
      <c r="BA29" s="427"/>
      <c r="BB29" s="428"/>
      <c r="BC29" s="420" t="s">
        <v>177</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66"/>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63"/>
      <c r="B30" s="388"/>
      <c r="C30" s="389"/>
      <c r="D30" s="390"/>
      <c r="E30" s="367"/>
      <c r="F30" s="368"/>
      <c r="G30" s="368"/>
      <c r="H30" s="368"/>
      <c r="I30" s="368"/>
      <c r="J30" s="368"/>
      <c r="K30" s="369"/>
      <c r="L30" s="370"/>
      <c r="M30" s="371"/>
      <c r="N30" s="371"/>
      <c r="O30" s="371"/>
      <c r="P30" s="372"/>
      <c r="Q30" s="370"/>
      <c r="R30" s="371"/>
      <c r="S30" s="371"/>
      <c r="T30" s="371"/>
      <c r="U30" s="371"/>
      <c r="V30" s="372"/>
      <c r="W30" s="373" t="s">
        <v>178</v>
      </c>
      <c r="X30" s="374"/>
      <c r="Y30" s="374"/>
      <c r="Z30" s="374"/>
      <c r="AA30" s="374"/>
      <c r="AB30" s="374"/>
      <c r="AC30" s="374"/>
      <c r="AD30" s="374"/>
      <c r="AE30" s="374"/>
      <c r="AF30" s="374"/>
      <c r="AG30" s="375"/>
      <c r="AH30" s="376">
        <v>99.5</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14303761</v>
      </c>
      <c r="BO30" s="441"/>
      <c r="BP30" s="441"/>
      <c r="BQ30" s="441"/>
      <c r="BR30" s="441"/>
      <c r="BS30" s="441"/>
      <c r="BT30" s="441"/>
      <c r="BU30" s="442"/>
      <c r="BV30" s="440">
        <v>14345733</v>
      </c>
      <c r="BW30" s="441"/>
      <c r="BX30" s="441"/>
      <c r="BY30" s="441"/>
      <c r="BZ30" s="441"/>
      <c r="CA30" s="441"/>
      <c r="CB30" s="441"/>
      <c r="CC30" s="442"/>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365" t="s">
        <v>179</v>
      </c>
      <c r="D32" s="365"/>
      <c r="E32" s="365"/>
      <c r="F32" s="365"/>
      <c r="G32" s="365"/>
      <c r="H32" s="365"/>
      <c r="I32" s="365"/>
      <c r="J32" s="365"/>
      <c r="K32" s="365"/>
      <c r="L32" s="365"/>
      <c r="M32" s="365"/>
      <c r="N32" s="365"/>
      <c r="O32" s="365"/>
      <c r="P32" s="365"/>
      <c r="Q32" s="365"/>
      <c r="R32" s="365"/>
      <c r="S32" s="365"/>
      <c r="U32" s="366" t="s">
        <v>180</v>
      </c>
      <c r="V32" s="366"/>
      <c r="W32" s="366"/>
      <c r="X32" s="366"/>
      <c r="Y32" s="366"/>
      <c r="Z32" s="366"/>
      <c r="AA32" s="366"/>
      <c r="AB32" s="366"/>
      <c r="AC32" s="366"/>
      <c r="AD32" s="366"/>
      <c r="AE32" s="366"/>
      <c r="AF32" s="366"/>
      <c r="AG32" s="366"/>
      <c r="AH32" s="366"/>
      <c r="AI32" s="366"/>
      <c r="AJ32" s="366"/>
      <c r="AK32" s="366"/>
      <c r="AM32" s="366" t="s">
        <v>181</v>
      </c>
      <c r="AN32" s="366"/>
      <c r="AO32" s="366"/>
      <c r="AP32" s="366"/>
      <c r="AQ32" s="366"/>
      <c r="AR32" s="366"/>
      <c r="AS32" s="366"/>
      <c r="AT32" s="366"/>
      <c r="AU32" s="366"/>
      <c r="AV32" s="366"/>
      <c r="AW32" s="366"/>
      <c r="AX32" s="366"/>
      <c r="AY32" s="366"/>
      <c r="AZ32" s="366"/>
      <c r="BA32" s="366"/>
      <c r="BB32" s="366"/>
      <c r="BC32" s="366"/>
      <c r="BE32" s="366" t="s">
        <v>182</v>
      </c>
      <c r="BF32" s="366"/>
      <c r="BG32" s="366"/>
      <c r="BH32" s="366"/>
      <c r="BI32" s="366"/>
      <c r="BJ32" s="366"/>
      <c r="BK32" s="366"/>
      <c r="BL32" s="366"/>
      <c r="BM32" s="366"/>
      <c r="BN32" s="366"/>
      <c r="BO32" s="366"/>
      <c r="BP32" s="366"/>
      <c r="BQ32" s="366"/>
      <c r="BR32" s="366"/>
      <c r="BS32" s="366"/>
      <c r="BT32" s="366"/>
      <c r="BU32" s="366"/>
      <c r="BW32" s="366" t="s">
        <v>183</v>
      </c>
      <c r="BX32" s="366"/>
      <c r="BY32" s="366"/>
      <c r="BZ32" s="366"/>
      <c r="CA32" s="366"/>
      <c r="CB32" s="366"/>
      <c r="CC32" s="366"/>
      <c r="CD32" s="366"/>
      <c r="CE32" s="366"/>
      <c r="CF32" s="366"/>
      <c r="CG32" s="366"/>
      <c r="CH32" s="366"/>
      <c r="CI32" s="366"/>
      <c r="CJ32" s="366"/>
      <c r="CK32" s="366"/>
      <c r="CL32" s="366"/>
      <c r="CM32" s="366"/>
      <c r="CO32" s="366" t="s">
        <v>184</v>
      </c>
      <c r="CP32" s="366"/>
      <c r="CQ32" s="366"/>
      <c r="CR32" s="366"/>
      <c r="CS32" s="366"/>
      <c r="CT32" s="366"/>
      <c r="CU32" s="366"/>
      <c r="CV32" s="366"/>
      <c r="CW32" s="366"/>
      <c r="CX32" s="366"/>
      <c r="CY32" s="366"/>
      <c r="CZ32" s="366"/>
      <c r="DA32" s="366"/>
      <c r="DB32" s="366"/>
      <c r="DC32" s="366"/>
      <c r="DD32" s="366"/>
      <c r="DE32" s="366"/>
      <c r="DI32" s="189"/>
    </row>
    <row r="33" spans="1:113" ht="13.5" customHeight="1" x14ac:dyDescent="0.2">
      <c r="A33" s="163"/>
      <c r="B33" s="190"/>
      <c r="C33" s="358" t="s">
        <v>185</v>
      </c>
      <c r="D33" s="358"/>
      <c r="E33" s="357" t="s">
        <v>186</v>
      </c>
      <c r="F33" s="357"/>
      <c r="G33" s="357"/>
      <c r="H33" s="357"/>
      <c r="I33" s="357"/>
      <c r="J33" s="357"/>
      <c r="K33" s="357"/>
      <c r="L33" s="357"/>
      <c r="M33" s="357"/>
      <c r="N33" s="357"/>
      <c r="O33" s="357"/>
      <c r="P33" s="357"/>
      <c r="Q33" s="357"/>
      <c r="R33" s="357"/>
      <c r="S33" s="357"/>
      <c r="T33" s="167"/>
      <c r="U33" s="358" t="s">
        <v>185</v>
      </c>
      <c r="V33" s="358"/>
      <c r="W33" s="357" t="s">
        <v>186</v>
      </c>
      <c r="X33" s="357"/>
      <c r="Y33" s="357"/>
      <c r="Z33" s="357"/>
      <c r="AA33" s="357"/>
      <c r="AB33" s="357"/>
      <c r="AC33" s="357"/>
      <c r="AD33" s="357"/>
      <c r="AE33" s="357"/>
      <c r="AF33" s="357"/>
      <c r="AG33" s="357"/>
      <c r="AH33" s="357"/>
      <c r="AI33" s="357"/>
      <c r="AJ33" s="357"/>
      <c r="AK33" s="357"/>
      <c r="AL33" s="167"/>
      <c r="AM33" s="358" t="s">
        <v>185</v>
      </c>
      <c r="AN33" s="358"/>
      <c r="AO33" s="357" t="s">
        <v>186</v>
      </c>
      <c r="AP33" s="357"/>
      <c r="AQ33" s="357"/>
      <c r="AR33" s="357"/>
      <c r="AS33" s="357"/>
      <c r="AT33" s="357"/>
      <c r="AU33" s="357"/>
      <c r="AV33" s="357"/>
      <c r="AW33" s="357"/>
      <c r="AX33" s="357"/>
      <c r="AY33" s="357"/>
      <c r="AZ33" s="357"/>
      <c r="BA33" s="357"/>
      <c r="BB33" s="357"/>
      <c r="BC33" s="357"/>
      <c r="BD33" s="173"/>
      <c r="BE33" s="357" t="s">
        <v>187</v>
      </c>
      <c r="BF33" s="357"/>
      <c r="BG33" s="357" t="s">
        <v>188</v>
      </c>
      <c r="BH33" s="357"/>
      <c r="BI33" s="357"/>
      <c r="BJ33" s="357"/>
      <c r="BK33" s="357"/>
      <c r="BL33" s="357"/>
      <c r="BM33" s="357"/>
      <c r="BN33" s="357"/>
      <c r="BO33" s="357"/>
      <c r="BP33" s="357"/>
      <c r="BQ33" s="357"/>
      <c r="BR33" s="357"/>
      <c r="BS33" s="357"/>
      <c r="BT33" s="357"/>
      <c r="BU33" s="357"/>
      <c r="BV33" s="173"/>
      <c r="BW33" s="358" t="s">
        <v>187</v>
      </c>
      <c r="BX33" s="358"/>
      <c r="BY33" s="357" t="s">
        <v>189</v>
      </c>
      <c r="BZ33" s="357"/>
      <c r="CA33" s="357"/>
      <c r="CB33" s="357"/>
      <c r="CC33" s="357"/>
      <c r="CD33" s="357"/>
      <c r="CE33" s="357"/>
      <c r="CF33" s="357"/>
      <c r="CG33" s="357"/>
      <c r="CH33" s="357"/>
      <c r="CI33" s="357"/>
      <c r="CJ33" s="357"/>
      <c r="CK33" s="357"/>
      <c r="CL33" s="357"/>
      <c r="CM33" s="357"/>
      <c r="CN33" s="167"/>
      <c r="CO33" s="358" t="s">
        <v>185</v>
      </c>
      <c r="CP33" s="358"/>
      <c r="CQ33" s="357" t="s">
        <v>190</v>
      </c>
      <c r="CR33" s="357"/>
      <c r="CS33" s="357"/>
      <c r="CT33" s="357"/>
      <c r="CU33" s="357"/>
      <c r="CV33" s="357"/>
      <c r="CW33" s="357"/>
      <c r="CX33" s="357"/>
      <c r="CY33" s="357"/>
      <c r="CZ33" s="357"/>
      <c r="DA33" s="357"/>
      <c r="DB33" s="357"/>
      <c r="DC33" s="357"/>
      <c r="DD33" s="357"/>
      <c r="DE33" s="357"/>
      <c r="DF33" s="167"/>
      <c r="DG33" s="356" t="s">
        <v>191</v>
      </c>
      <c r="DH33" s="356"/>
      <c r="DI33" s="168"/>
    </row>
    <row r="34" spans="1:113" ht="32.25" customHeight="1" x14ac:dyDescent="0.2">
      <c r="A34" s="163"/>
      <c r="B34" s="190"/>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63"/>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63"/>
      <c r="AM34" s="354">
        <f>IF(AO34="","",MAX(C34:D43,U34:V43)+1)</f>
        <v>5</v>
      </c>
      <c r="AN34" s="354"/>
      <c r="AO34" s="355" t="str">
        <f>IF('各会計、関係団体の財政状況及び健全化判断比率'!B31="","",'各会計、関係団体の財政状況及び健全化判断比率'!B31)</f>
        <v>下水道事業会計</v>
      </c>
      <c r="AP34" s="355"/>
      <c r="AQ34" s="355"/>
      <c r="AR34" s="355"/>
      <c r="AS34" s="355"/>
      <c r="AT34" s="355"/>
      <c r="AU34" s="355"/>
      <c r="AV34" s="355"/>
      <c r="AW34" s="355"/>
      <c r="AX34" s="355"/>
      <c r="AY34" s="355"/>
      <c r="AZ34" s="355"/>
      <c r="BA34" s="355"/>
      <c r="BB34" s="355"/>
      <c r="BC34" s="355"/>
      <c r="BD34" s="163"/>
      <c r="BE34" s="354" t="str">
        <f>IF(BG34="","",MAX(C34:D43,U34:V43,AM34:AN43)+1)</f>
        <v/>
      </c>
      <c r="BF34" s="354"/>
      <c r="BG34" s="355"/>
      <c r="BH34" s="355"/>
      <c r="BI34" s="355"/>
      <c r="BJ34" s="355"/>
      <c r="BK34" s="355"/>
      <c r="BL34" s="355"/>
      <c r="BM34" s="355"/>
      <c r="BN34" s="355"/>
      <c r="BO34" s="355"/>
      <c r="BP34" s="355"/>
      <c r="BQ34" s="355"/>
      <c r="BR34" s="355"/>
      <c r="BS34" s="355"/>
      <c r="BT34" s="355"/>
      <c r="BU34" s="355"/>
      <c r="BV34" s="163"/>
      <c r="BW34" s="354">
        <f>IF(BY34="","",MAX(C34:D43,U34:V43,AM34:AN43,BE34:BF43)+1)</f>
        <v>6</v>
      </c>
      <c r="BX34" s="354"/>
      <c r="BY34" s="355" t="str">
        <f>IF('各会計、関係団体の財政状況及び健全化判断比率'!B68="","",'各会計、関係団体の財政状況及び健全化判断比率'!B68)</f>
        <v>東京都後期高齢者医療広域連合（一般会計）</v>
      </c>
      <c r="BZ34" s="355"/>
      <c r="CA34" s="355"/>
      <c r="CB34" s="355"/>
      <c r="CC34" s="355"/>
      <c r="CD34" s="355"/>
      <c r="CE34" s="355"/>
      <c r="CF34" s="355"/>
      <c r="CG34" s="355"/>
      <c r="CH34" s="355"/>
      <c r="CI34" s="355"/>
      <c r="CJ34" s="355"/>
      <c r="CK34" s="355"/>
      <c r="CL34" s="355"/>
      <c r="CM34" s="355"/>
      <c r="CN34" s="163"/>
      <c r="CO34" s="354">
        <f>IF(CQ34="","",MAX(C34:D43,U34:V43,AM34:AN43,BE34:BF43,BW34:BX43)+1)</f>
        <v>16</v>
      </c>
      <c r="CP34" s="354"/>
      <c r="CQ34" s="355" t="str">
        <f>IF('各会計、関係団体の財政状況及び健全化判断比率'!BS7="","",'各会計、関係団体の財政状況及び健全化判断比率'!BS7)</f>
        <v>多摩市土地開発公社</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〇</v>
      </c>
      <c r="DH34" s="352"/>
      <c r="DI34" s="168"/>
    </row>
    <row r="35" spans="1:113" ht="32.25" customHeight="1" x14ac:dyDescent="0.2">
      <c r="A35" s="163"/>
      <c r="B35" s="190"/>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63"/>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63"/>
      <c r="AM35" s="354" t="str">
        <f t="shared" ref="AM35:AM43" si="0">IF(AO35="","",AM34+1)</f>
        <v/>
      </c>
      <c r="AN35" s="354"/>
      <c r="AO35" s="355"/>
      <c r="AP35" s="355"/>
      <c r="AQ35" s="355"/>
      <c r="AR35" s="355"/>
      <c r="AS35" s="355"/>
      <c r="AT35" s="355"/>
      <c r="AU35" s="355"/>
      <c r="AV35" s="355"/>
      <c r="AW35" s="355"/>
      <c r="AX35" s="355"/>
      <c r="AY35" s="355"/>
      <c r="AZ35" s="355"/>
      <c r="BA35" s="355"/>
      <c r="BB35" s="355"/>
      <c r="BC35" s="355"/>
      <c r="BD35" s="163"/>
      <c r="BE35" s="354" t="str">
        <f t="shared" ref="BE35:BE43" si="1">IF(BG35="","",BE34+1)</f>
        <v/>
      </c>
      <c r="BF35" s="354"/>
      <c r="BG35" s="355"/>
      <c r="BH35" s="355"/>
      <c r="BI35" s="355"/>
      <c r="BJ35" s="355"/>
      <c r="BK35" s="355"/>
      <c r="BL35" s="355"/>
      <c r="BM35" s="355"/>
      <c r="BN35" s="355"/>
      <c r="BO35" s="355"/>
      <c r="BP35" s="355"/>
      <c r="BQ35" s="355"/>
      <c r="BR35" s="355"/>
      <c r="BS35" s="355"/>
      <c r="BT35" s="355"/>
      <c r="BU35" s="355"/>
      <c r="BV35" s="163"/>
      <c r="BW35" s="354">
        <f t="shared" ref="BW35:BW43" si="2">IF(BY35="","",BW34+1)</f>
        <v>7</v>
      </c>
      <c r="BX35" s="354"/>
      <c r="BY35" s="355" t="str">
        <f>IF('各会計、関係団体の財政状況及び健全化判断比率'!B69="","",'各会計、関係団体の財政状況及び健全化判断比率'!B69)</f>
        <v>東京都後期高齢者医療広域連合
（後期高齢者医療特別会計）</v>
      </c>
      <c r="BZ35" s="355"/>
      <c r="CA35" s="355"/>
      <c r="CB35" s="355"/>
      <c r="CC35" s="355"/>
      <c r="CD35" s="355"/>
      <c r="CE35" s="355"/>
      <c r="CF35" s="355"/>
      <c r="CG35" s="355"/>
      <c r="CH35" s="355"/>
      <c r="CI35" s="355"/>
      <c r="CJ35" s="355"/>
      <c r="CK35" s="355"/>
      <c r="CL35" s="355"/>
      <c r="CM35" s="355"/>
      <c r="CN35" s="163"/>
      <c r="CO35" s="354">
        <f t="shared" ref="CO35:CO43" si="3">IF(CQ35="","",CO34+1)</f>
        <v>17</v>
      </c>
      <c r="CP35" s="354"/>
      <c r="CQ35" s="355" t="str">
        <f>IF('各会計、関係団体の財政状況及び健全化判断比率'!BS8="","",'各会計、関係団体の財政状況及び健全化判断比率'!BS8)</f>
        <v>公益財団法人多摩市文化振興財団</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168"/>
    </row>
    <row r="36" spans="1:113" ht="32.25" customHeight="1" x14ac:dyDescent="0.2">
      <c r="A36" s="163"/>
      <c r="B36" s="190"/>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63"/>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63"/>
      <c r="AM36" s="354" t="str">
        <f t="shared" si="0"/>
        <v/>
      </c>
      <c r="AN36" s="354"/>
      <c r="AO36" s="355"/>
      <c r="AP36" s="355"/>
      <c r="AQ36" s="355"/>
      <c r="AR36" s="355"/>
      <c r="AS36" s="355"/>
      <c r="AT36" s="355"/>
      <c r="AU36" s="355"/>
      <c r="AV36" s="355"/>
      <c r="AW36" s="355"/>
      <c r="AX36" s="355"/>
      <c r="AY36" s="355"/>
      <c r="AZ36" s="355"/>
      <c r="BA36" s="355"/>
      <c r="BB36" s="355"/>
      <c r="BC36" s="355"/>
      <c r="BD36" s="163"/>
      <c r="BE36" s="354" t="str">
        <f t="shared" si="1"/>
        <v/>
      </c>
      <c r="BF36" s="354"/>
      <c r="BG36" s="355"/>
      <c r="BH36" s="355"/>
      <c r="BI36" s="355"/>
      <c r="BJ36" s="355"/>
      <c r="BK36" s="355"/>
      <c r="BL36" s="355"/>
      <c r="BM36" s="355"/>
      <c r="BN36" s="355"/>
      <c r="BO36" s="355"/>
      <c r="BP36" s="355"/>
      <c r="BQ36" s="355"/>
      <c r="BR36" s="355"/>
      <c r="BS36" s="355"/>
      <c r="BT36" s="355"/>
      <c r="BU36" s="355"/>
      <c r="BV36" s="163"/>
      <c r="BW36" s="354">
        <f t="shared" si="2"/>
        <v>8</v>
      </c>
      <c r="BX36" s="354"/>
      <c r="BY36" s="355" t="str">
        <f>IF('各会計、関係団体の財政状況及び健全化判断比率'!B70="","",'各会計、関係団体の財政状況及び健全化判断比率'!B70)</f>
        <v>東京都市町村職員退職手当組合</v>
      </c>
      <c r="BZ36" s="355"/>
      <c r="CA36" s="355"/>
      <c r="CB36" s="355"/>
      <c r="CC36" s="355"/>
      <c r="CD36" s="355"/>
      <c r="CE36" s="355"/>
      <c r="CF36" s="355"/>
      <c r="CG36" s="355"/>
      <c r="CH36" s="355"/>
      <c r="CI36" s="355"/>
      <c r="CJ36" s="355"/>
      <c r="CK36" s="355"/>
      <c r="CL36" s="355"/>
      <c r="CM36" s="355"/>
      <c r="CN36" s="163"/>
      <c r="CO36" s="354">
        <f t="shared" si="3"/>
        <v>18</v>
      </c>
      <c r="CP36" s="354"/>
      <c r="CQ36" s="355" t="str">
        <f>IF('各会計、関係団体の財政状況及び健全化判断比率'!BS9="","",'各会計、関係団体の財政状況及び健全化判断比率'!BS9)</f>
        <v>多摩都市モノレール株式会社</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168"/>
    </row>
    <row r="37" spans="1:113" ht="32.25" customHeight="1" x14ac:dyDescent="0.2">
      <c r="A37" s="163"/>
      <c r="B37" s="190"/>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63"/>
      <c r="U37" s="354" t="str">
        <f t="shared" si="4"/>
        <v/>
      </c>
      <c r="V37" s="354"/>
      <c r="W37" s="355"/>
      <c r="X37" s="355"/>
      <c r="Y37" s="355"/>
      <c r="Z37" s="355"/>
      <c r="AA37" s="355"/>
      <c r="AB37" s="355"/>
      <c r="AC37" s="355"/>
      <c r="AD37" s="355"/>
      <c r="AE37" s="355"/>
      <c r="AF37" s="355"/>
      <c r="AG37" s="355"/>
      <c r="AH37" s="355"/>
      <c r="AI37" s="355"/>
      <c r="AJ37" s="355"/>
      <c r="AK37" s="355"/>
      <c r="AL37" s="163"/>
      <c r="AM37" s="354" t="str">
        <f t="shared" si="0"/>
        <v/>
      </c>
      <c r="AN37" s="354"/>
      <c r="AO37" s="355"/>
      <c r="AP37" s="355"/>
      <c r="AQ37" s="355"/>
      <c r="AR37" s="355"/>
      <c r="AS37" s="355"/>
      <c r="AT37" s="355"/>
      <c r="AU37" s="355"/>
      <c r="AV37" s="355"/>
      <c r="AW37" s="355"/>
      <c r="AX37" s="355"/>
      <c r="AY37" s="355"/>
      <c r="AZ37" s="355"/>
      <c r="BA37" s="355"/>
      <c r="BB37" s="355"/>
      <c r="BC37" s="355"/>
      <c r="BD37" s="163"/>
      <c r="BE37" s="354" t="str">
        <f t="shared" si="1"/>
        <v/>
      </c>
      <c r="BF37" s="354"/>
      <c r="BG37" s="355"/>
      <c r="BH37" s="355"/>
      <c r="BI37" s="355"/>
      <c r="BJ37" s="355"/>
      <c r="BK37" s="355"/>
      <c r="BL37" s="355"/>
      <c r="BM37" s="355"/>
      <c r="BN37" s="355"/>
      <c r="BO37" s="355"/>
      <c r="BP37" s="355"/>
      <c r="BQ37" s="355"/>
      <c r="BR37" s="355"/>
      <c r="BS37" s="355"/>
      <c r="BT37" s="355"/>
      <c r="BU37" s="355"/>
      <c r="BV37" s="163"/>
      <c r="BW37" s="354">
        <f t="shared" si="2"/>
        <v>9</v>
      </c>
      <c r="BX37" s="354"/>
      <c r="BY37" s="355" t="str">
        <f>IF('各会計、関係団体の財政状況及び健全化判断比率'!B71="","",'各会計、関係団体の財政状況及び健全化判断比率'!B71)</f>
        <v>東京都市町村議会議員公務災害補償等組合</v>
      </c>
      <c r="BZ37" s="355"/>
      <c r="CA37" s="355"/>
      <c r="CB37" s="355"/>
      <c r="CC37" s="355"/>
      <c r="CD37" s="355"/>
      <c r="CE37" s="355"/>
      <c r="CF37" s="355"/>
      <c r="CG37" s="355"/>
      <c r="CH37" s="355"/>
      <c r="CI37" s="355"/>
      <c r="CJ37" s="355"/>
      <c r="CK37" s="355"/>
      <c r="CL37" s="355"/>
      <c r="CM37" s="355"/>
      <c r="CN37" s="163"/>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168"/>
    </row>
    <row r="38" spans="1:113" ht="32.25" customHeight="1" x14ac:dyDescent="0.2">
      <c r="A38" s="163"/>
      <c r="B38" s="190"/>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63"/>
      <c r="U38" s="354" t="str">
        <f t="shared" si="4"/>
        <v/>
      </c>
      <c r="V38" s="354"/>
      <c r="W38" s="355"/>
      <c r="X38" s="355"/>
      <c r="Y38" s="355"/>
      <c r="Z38" s="355"/>
      <c r="AA38" s="355"/>
      <c r="AB38" s="355"/>
      <c r="AC38" s="355"/>
      <c r="AD38" s="355"/>
      <c r="AE38" s="355"/>
      <c r="AF38" s="355"/>
      <c r="AG38" s="355"/>
      <c r="AH38" s="355"/>
      <c r="AI38" s="355"/>
      <c r="AJ38" s="355"/>
      <c r="AK38" s="355"/>
      <c r="AL38" s="163"/>
      <c r="AM38" s="354" t="str">
        <f t="shared" si="0"/>
        <v/>
      </c>
      <c r="AN38" s="354"/>
      <c r="AO38" s="355"/>
      <c r="AP38" s="355"/>
      <c r="AQ38" s="355"/>
      <c r="AR38" s="355"/>
      <c r="AS38" s="355"/>
      <c r="AT38" s="355"/>
      <c r="AU38" s="355"/>
      <c r="AV38" s="355"/>
      <c r="AW38" s="355"/>
      <c r="AX38" s="355"/>
      <c r="AY38" s="355"/>
      <c r="AZ38" s="355"/>
      <c r="BA38" s="355"/>
      <c r="BB38" s="355"/>
      <c r="BC38" s="355"/>
      <c r="BD38" s="163"/>
      <c r="BE38" s="354" t="str">
        <f t="shared" si="1"/>
        <v/>
      </c>
      <c r="BF38" s="354"/>
      <c r="BG38" s="355"/>
      <c r="BH38" s="355"/>
      <c r="BI38" s="355"/>
      <c r="BJ38" s="355"/>
      <c r="BK38" s="355"/>
      <c r="BL38" s="355"/>
      <c r="BM38" s="355"/>
      <c r="BN38" s="355"/>
      <c r="BO38" s="355"/>
      <c r="BP38" s="355"/>
      <c r="BQ38" s="355"/>
      <c r="BR38" s="355"/>
      <c r="BS38" s="355"/>
      <c r="BT38" s="355"/>
      <c r="BU38" s="355"/>
      <c r="BV38" s="163"/>
      <c r="BW38" s="354">
        <f t="shared" si="2"/>
        <v>10</v>
      </c>
      <c r="BX38" s="354"/>
      <c r="BY38" s="355" t="str">
        <f>IF('各会計、関係団体の財政状況及び健全化判断比率'!B72="","",'各会計、関係団体の財政状況及び健全化判断比率'!B72)</f>
        <v>南多摩斎場組合</v>
      </c>
      <c r="BZ38" s="355"/>
      <c r="CA38" s="355"/>
      <c r="CB38" s="355"/>
      <c r="CC38" s="355"/>
      <c r="CD38" s="355"/>
      <c r="CE38" s="355"/>
      <c r="CF38" s="355"/>
      <c r="CG38" s="355"/>
      <c r="CH38" s="355"/>
      <c r="CI38" s="355"/>
      <c r="CJ38" s="355"/>
      <c r="CK38" s="355"/>
      <c r="CL38" s="355"/>
      <c r="CM38" s="355"/>
      <c r="CN38" s="163"/>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168"/>
    </row>
    <row r="39" spans="1:113" ht="32.25" customHeight="1" x14ac:dyDescent="0.2">
      <c r="A39" s="163"/>
      <c r="B39" s="190"/>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63"/>
      <c r="U39" s="354" t="str">
        <f t="shared" si="4"/>
        <v/>
      </c>
      <c r="V39" s="354"/>
      <c r="W39" s="355"/>
      <c r="X39" s="355"/>
      <c r="Y39" s="355"/>
      <c r="Z39" s="355"/>
      <c r="AA39" s="355"/>
      <c r="AB39" s="355"/>
      <c r="AC39" s="355"/>
      <c r="AD39" s="355"/>
      <c r="AE39" s="355"/>
      <c r="AF39" s="355"/>
      <c r="AG39" s="355"/>
      <c r="AH39" s="355"/>
      <c r="AI39" s="355"/>
      <c r="AJ39" s="355"/>
      <c r="AK39" s="355"/>
      <c r="AL39" s="163"/>
      <c r="AM39" s="354" t="str">
        <f t="shared" si="0"/>
        <v/>
      </c>
      <c r="AN39" s="354"/>
      <c r="AO39" s="355"/>
      <c r="AP39" s="355"/>
      <c r="AQ39" s="355"/>
      <c r="AR39" s="355"/>
      <c r="AS39" s="355"/>
      <c r="AT39" s="355"/>
      <c r="AU39" s="355"/>
      <c r="AV39" s="355"/>
      <c r="AW39" s="355"/>
      <c r="AX39" s="355"/>
      <c r="AY39" s="355"/>
      <c r="AZ39" s="355"/>
      <c r="BA39" s="355"/>
      <c r="BB39" s="355"/>
      <c r="BC39" s="355"/>
      <c r="BD39" s="163"/>
      <c r="BE39" s="354" t="str">
        <f t="shared" si="1"/>
        <v/>
      </c>
      <c r="BF39" s="354"/>
      <c r="BG39" s="355"/>
      <c r="BH39" s="355"/>
      <c r="BI39" s="355"/>
      <c r="BJ39" s="355"/>
      <c r="BK39" s="355"/>
      <c r="BL39" s="355"/>
      <c r="BM39" s="355"/>
      <c r="BN39" s="355"/>
      <c r="BO39" s="355"/>
      <c r="BP39" s="355"/>
      <c r="BQ39" s="355"/>
      <c r="BR39" s="355"/>
      <c r="BS39" s="355"/>
      <c r="BT39" s="355"/>
      <c r="BU39" s="355"/>
      <c r="BV39" s="163"/>
      <c r="BW39" s="354">
        <f t="shared" si="2"/>
        <v>11</v>
      </c>
      <c r="BX39" s="354"/>
      <c r="BY39" s="355" t="str">
        <f>IF('各会計、関係団体の財政状況及び健全化判断比率'!B73="","",'各会計、関係団体の財政状況及び健全化判断比率'!B73)</f>
        <v>東京たま広域資源循環組合</v>
      </c>
      <c r="BZ39" s="355"/>
      <c r="CA39" s="355"/>
      <c r="CB39" s="355"/>
      <c r="CC39" s="355"/>
      <c r="CD39" s="355"/>
      <c r="CE39" s="355"/>
      <c r="CF39" s="355"/>
      <c r="CG39" s="355"/>
      <c r="CH39" s="355"/>
      <c r="CI39" s="355"/>
      <c r="CJ39" s="355"/>
      <c r="CK39" s="355"/>
      <c r="CL39" s="355"/>
      <c r="CM39" s="355"/>
      <c r="CN39" s="163"/>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168"/>
    </row>
    <row r="40" spans="1:113" ht="32.25" customHeight="1" x14ac:dyDescent="0.2">
      <c r="A40" s="163"/>
      <c r="B40" s="190"/>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63"/>
      <c r="U40" s="354" t="str">
        <f t="shared" si="4"/>
        <v/>
      </c>
      <c r="V40" s="354"/>
      <c r="W40" s="355"/>
      <c r="X40" s="355"/>
      <c r="Y40" s="355"/>
      <c r="Z40" s="355"/>
      <c r="AA40" s="355"/>
      <c r="AB40" s="355"/>
      <c r="AC40" s="355"/>
      <c r="AD40" s="355"/>
      <c r="AE40" s="355"/>
      <c r="AF40" s="355"/>
      <c r="AG40" s="355"/>
      <c r="AH40" s="355"/>
      <c r="AI40" s="355"/>
      <c r="AJ40" s="355"/>
      <c r="AK40" s="355"/>
      <c r="AL40" s="163"/>
      <c r="AM40" s="354" t="str">
        <f t="shared" si="0"/>
        <v/>
      </c>
      <c r="AN40" s="354"/>
      <c r="AO40" s="355"/>
      <c r="AP40" s="355"/>
      <c r="AQ40" s="355"/>
      <c r="AR40" s="355"/>
      <c r="AS40" s="355"/>
      <c r="AT40" s="355"/>
      <c r="AU40" s="355"/>
      <c r="AV40" s="355"/>
      <c r="AW40" s="355"/>
      <c r="AX40" s="355"/>
      <c r="AY40" s="355"/>
      <c r="AZ40" s="355"/>
      <c r="BA40" s="355"/>
      <c r="BB40" s="355"/>
      <c r="BC40" s="355"/>
      <c r="BD40" s="163"/>
      <c r="BE40" s="354" t="str">
        <f t="shared" si="1"/>
        <v/>
      </c>
      <c r="BF40" s="354"/>
      <c r="BG40" s="355"/>
      <c r="BH40" s="355"/>
      <c r="BI40" s="355"/>
      <c r="BJ40" s="355"/>
      <c r="BK40" s="355"/>
      <c r="BL40" s="355"/>
      <c r="BM40" s="355"/>
      <c r="BN40" s="355"/>
      <c r="BO40" s="355"/>
      <c r="BP40" s="355"/>
      <c r="BQ40" s="355"/>
      <c r="BR40" s="355"/>
      <c r="BS40" s="355"/>
      <c r="BT40" s="355"/>
      <c r="BU40" s="355"/>
      <c r="BV40" s="163"/>
      <c r="BW40" s="354">
        <f t="shared" si="2"/>
        <v>12</v>
      </c>
      <c r="BX40" s="354"/>
      <c r="BY40" s="355" t="str">
        <f>IF('各会計、関係団体の財政状況及び健全化判断比率'!B74="","",'各会計、関係団体の財政状況及び健全化判断比率'!B74)</f>
        <v>東京市町村総合事務組合（一般会計）</v>
      </c>
      <c r="BZ40" s="355"/>
      <c r="CA40" s="355"/>
      <c r="CB40" s="355"/>
      <c r="CC40" s="355"/>
      <c r="CD40" s="355"/>
      <c r="CE40" s="355"/>
      <c r="CF40" s="355"/>
      <c r="CG40" s="355"/>
      <c r="CH40" s="355"/>
      <c r="CI40" s="355"/>
      <c r="CJ40" s="355"/>
      <c r="CK40" s="355"/>
      <c r="CL40" s="355"/>
      <c r="CM40" s="355"/>
      <c r="CN40" s="163"/>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168"/>
    </row>
    <row r="41" spans="1:113" ht="32.25" customHeight="1" x14ac:dyDescent="0.2">
      <c r="A41" s="163"/>
      <c r="B41" s="190"/>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63"/>
      <c r="U41" s="354" t="str">
        <f t="shared" si="4"/>
        <v/>
      </c>
      <c r="V41" s="354"/>
      <c r="W41" s="355"/>
      <c r="X41" s="355"/>
      <c r="Y41" s="355"/>
      <c r="Z41" s="355"/>
      <c r="AA41" s="355"/>
      <c r="AB41" s="355"/>
      <c r="AC41" s="355"/>
      <c r="AD41" s="355"/>
      <c r="AE41" s="355"/>
      <c r="AF41" s="355"/>
      <c r="AG41" s="355"/>
      <c r="AH41" s="355"/>
      <c r="AI41" s="355"/>
      <c r="AJ41" s="355"/>
      <c r="AK41" s="355"/>
      <c r="AL41" s="163"/>
      <c r="AM41" s="354" t="str">
        <f t="shared" si="0"/>
        <v/>
      </c>
      <c r="AN41" s="354"/>
      <c r="AO41" s="355"/>
      <c r="AP41" s="355"/>
      <c r="AQ41" s="355"/>
      <c r="AR41" s="355"/>
      <c r="AS41" s="355"/>
      <c r="AT41" s="355"/>
      <c r="AU41" s="355"/>
      <c r="AV41" s="355"/>
      <c r="AW41" s="355"/>
      <c r="AX41" s="355"/>
      <c r="AY41" s="355"/>
      <c r="AZ41" s="355"/>
      <c r="BA41" s="355"/>
      <c r="BB41" s="355"/>
      <c r="BC41" s="355"/>
      <c r="BD41" s="163"/>
      <c r="BE41" s="354" t="str">
        <f t="shared" si="1"/>
        <v/>
      </c>
      <c r="BF41" s="354"/>
      <c r="BG41" s="355"/>
      <c r="BH41" s="355"/>
      <c r="BI41" s="355"/>
      <c r="BJ41" s="355"/>
      <c r="BK41" s="355"/>
      <c r="BL41" s="355"/>
      <c r="BM41" s="355"/>
      <c r="BN41" s="355"/>
      <c r="BO41" s="355"/>
      <c r="BP41" s="355"/>
      <c r="BQ41" s="355"/>
      <c r="BR41" s="355"/>
      <c r="BS41" s="355"/>
      <c r="BT41" s="355"/>
      <c r="BU41" s="355"/>
      <c r="BV41" s="163"/>
      <c r="BW41" s="354">
        <f t="shared" si="2"/>
        <v>13</v>
      </c>
      <c r="BX41" s="354"/>
      <c r="BY41" s="355" t="str">
        <f>IF('各会計、関係団体の財政状況及び健全化判断比率'!B75="","",'各会計、関係団体の財政状況及び健全化判断比率'!B75)</f>
        <v>東京市町村総合事務組合（交通災害共済事業特別会計）</v>
      </c>
      <c r="BZ41" s="355"/>
      <c r="CA41" s="355"/>
      <c r="CB41" s="355"/>
      <c r="CC41" s="355"/>
      <c r="CD41" s="355"/>
      <c r="CE41" s="355"/>
      <c r="CF41" s="355"/>
      <c r="CG41" s="355"/>
      <c r="CH41" s="355"/>
      <c r="CI41" s="355"/>
      <c r="CJ41" s="355"/>
      <c r="CK41" s="355"/>
      <c r="CL41" s="355"/>
      <c r="CM41" s="355"/>
      <c r="CN41" s="163"/>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168"/>
    </row>
    <row r="42" spans="1:113" ht="32.25" customHeight="1" x14ac:dyDescent="0.2">
      <c r="B42" s="190"/>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63"/>
      <c r="U42" s="354" t="str">
        <f t="shared" si="4"/>
        <v/>
      </c>
      <c r="V42" s="354"/>
      <c r="W42" s="355"/>
      <c r="X42" s="355"/>
      <c r="Y42" s="355"/>
      <c r="Z42" s="355"/>
      <c r="AA42" s="355"/>
      <c r="AB42" s="355"/>
      <c r="AC42" s="355"/>
      <c r="AD42" s="355"/>
      <c r="AE42" s="355"/>
      <c r="AF42" s="355"/>
      <c r="AG42" s="355"/>
      <c r="AH42" s="355"/>
      <c r="AI42" s="355"/>
      <c r="AJ42" s="355"/>
      <c r="AK42" s="355"/>
      <c r="AL42" s="163"/>
      <c r="AM42" s="354" t="str">
        <f t="shared" si="0"/>
        <v/>
      </c>
      <c r="AN42" s="354"/>
      <c r="AO42" s="355"/>
      <c r="AP42" s="355"/>
      <c r="AQ42" s="355"/>
      <c r="AR42" s="355"/>
      <c r="AS42" s="355"/>
      <c r="AT42" s="355"/>
      <c r="AU42" s="355"/>
      <c r="AV42" s="355"/>
      <c r="AW42" s="355"/>
      <c r="AX42" s="355"/>
      <c r="AY42" s="355"/>
      <c r="AZ42" s="355"/>
      <c r="BA42" s="355"/>
      <c r="BB42" s="355"/>
      <c r="BC42" s="355"/>
      <c r="BD42" s="163"/>
      <c r="BE42" s="354" t="str">
        <f t="shared" si="1"/>
        <v/>
      </c>
      <c r="BF42" s="354"/>
      <c r="BG42" s="355"/>
      <c r="BH42" s="355"/>
      <c r="BI42" s="355"/>
      <c r="BJ42" s="355"/>
      <c r="BK42" s="355"/>
      <c r="BL42" s="355"/>
      <c r="BM42" s="355"/>
      <c r="BN42" s="355"/>
      <c r="BO42" s="355"/>
      <c r="BP42" s="355"/>
      <c r="BQ42" s="355"/>
      <c r="BR42" s="355"/>
      <c r="BS42" s="355"/>
      <c r="BT42" s="355"/>
      <c r="BU42" s="355"/>
      <c r="BV42" s="163"/>
      <c r="BW42" s="354">
        <f t="shared" si="2"/>
        <v>14</v>
      </c>
      <c r="BX42" s="354"/>
      <c r="BY42" s="355" t="str">
        <f>IF('各会計、関係団体の財政状況及び健全化判断比率'!B76="","",'各会計、関係団体の財政状況及び健全化判断比率'!B76)</f>
        <v>多摩ニュータウン環境組合</v>
      </c>
      <c r="BZ42" s="355"/>
      <c r="CA42" s="355"/>
      <c r="CB42" s="355"/>
      <c r="CC42" s="355"/>
      <c r="CD42" s="355"/>
      <c r="CE42" s="355"/>
      <c r="CF42" s="355"/>
      <c r="CG42" s="355"/>
      <c r="CH42" s="355"/>
      <c r="CI42" s="355"/>
      <c r="CJ42" s="355"/>
      <c r="CK42" s="355"/>
      <c r="CL42" s="355"/>
      <c r="CM42" s="355"/>
      <c r="CN42" s="163"/>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168"/>
    </row>
    <row r="43" spans="1:113" ht="32.25" customHeight="1" x14ac:dyDescent="0.2">
      <c r="B43" s="190"/>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63"/>
      <c r="U43" s="354" t="str">
        <f t="shared" si="4"/>
        <v/>
      </c>
      <c r="V43" s="354"/>
      <c r="W43" s="355"/>
      <c r="X43" s="355"/>
      <c r="Y43" s="355"/>
      <c r="Z43" s="355"/>
      <c r="AA43" s="355"/>
      <c r="AB43" s="355"/>
      <c r="AC43" s="355"/>
      <c r="AD43" s="355"/>
      <c r="AE43" s="355"/>
      <c r="AF43" s="355"/>
      <c r="AG43" s="355"/>
      <c r="AH43" s="355"/>
      <c r="AI43" s="355"/>
      <c r="AJ43" s="355"/>
      <c r="AK43" s="355"/>
      <c r="AL43" s="163"/>
      <c r="AM43" s="354" t="str">
        <f t="shared" si="0"/>
        <v/>
      </c>
      <c r="AN43" s="354"/>
      <c r="AO43" s="355"/>
      <c r="AP43" s="355"/>
      <c r="AQ43" s="355"/>
      <c r="AR43" s="355"/>
      <c r="AS43" s="355"/>
      <c r="AT43" s="355"/>
      <c r="AU43" s="355"/>
      <c r="AV43" s="355"/>
      <c r="AW43" s="355"/>
      <c r="AX43" s="355"/>
      <c r="AY43" s="355"/>
      <c r="AZ43" s="355"/>
      <c r="BA43" s="355"/>
      <c r="BB43" s="355"/>
      <c r="BC43" s="355"/>
      <c r="BD43" s="163"/>
      <c r="BE43" s="354" t="str">
        <f t="shared" si="1"/>
        <v/>
      </c>
      <c r="BF43" s="354"/>
      <c r="BG43" s="355"/>
      <c r="BH43" s="355"/>
      <c r="BI43" s="355"/>
      <c r="BJ43" s="355"/>
      <c r="BK43" s="355"/>
      <c r="BL43" s="355"/>
      <c r="BM43" s="355"/>
      <c r="BN43" s="355"/>
      <c r="BO43" s="355"/>
      <c r="BP43" s="355"/>
      <c r="BQ43" s="355"/>
      <c r="BR43" s="355"/>
      <c r="BS43" s="355"/>
      <c r="BT43" s="355"/>
      <c r="BU43" s="355"/>
      <c r="BV43" s="163"/>
      <c r="BW43" s="354">
        <f t="shared" si="2"/>
        <v>15</v>
      </c>
      <c r="BX43" s="354"/>
      <c r="BY43" s="355" t="str">
        <f>IF('各会計、関係団体の財政状況及び健全化判断比率'!B77="","",'各会計、関係団体の財政状況及び健全化判断比率'!B77)</f>
        <v>東京都三市収益事業組合</v>
      </c>
      <c r="BZ43" s="355"/>
      <c r="CA43" s="355"/>
      <c r="CB43" s="355"/>
      <c r="CC43" s="355"/>
      <c r="CD43" s="355"/>
      <c r="CE43" s="355"/>
      <c r="CF43" s="355"/>
      <c r="CG43" s="355"/>
      <c r="CH43" s="355"/>
      <c r="CI43" s="355"/>
      <c r="CJ43" s="355"/>
      <c r="CK43" s="355"/>
      <c r="CL43" s="355"/>
      <c r="CM43" s="355"/>
      <c r="CN43" s="163"/>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192</v>
      </c>
      <c r="E46" s="351" t="s">
        <v>193</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194</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195</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196</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197</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198</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199</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200</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pIls4EtfKfOXGWOFMtXlIxDFjnm5lNlz9iMLyYQoca2o0sUP77w3jmiaXnJ9SffaqVe9XJ5MAVU/fWy+7oB6HQ==" saltValue="ww2e2DDOfoGQer1gCm0IS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40" zoomScaleNormal="4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522</v>
      </c>
      <c r="G33" s="29" t="s">
        <v>523</v>
      </c>
      <c r="H33" s="29" t="s">
        <v>524</v>
      </c>
      <c r="I33" s="29" t="s">
        <v>525</v>
      </c>
      <c r="J33" s="30" t="s">
        <v>526</v>
      </c>
      <c r="K33" s="22"/>
      <c r="L33" s="22"/>
      <c r="M33" s="22"/>
      <c r="N33" s="22"/>
      <c r="O33" s="22"/>
      <c r="P33" s="22"/>
    </row>
    <row r="34" spans="1:16" ht="39" customHeight="1" x14ac:dyDescent="0.2">
      <c r="A34" s="22"/>
      <c r="B34" s="31"/>
      <c r="C34" s="1136" t="s">
        <v>528</v>
      </c>
      <c r="D34" s="1136"/>
      <c r="E34" s="1137"/>
      <c r="F34" s="32">
        <v>30.37</v>
      </c>
      <c r="G34" s="33">
        <v>33.35</v>
      </c>
      <c r="H34" s="33">
        <v>34.68</v>
      </c>
      <c r="I34" s="33">
        <v>35.299999999999997</v>
      </c>
      <c r="J34" s="34">
        <v>36.590000000000003</v>
      </c>
      <c r="K34" s="22"/>
      <c r="L34" s="22"/>
      <c r="M34" s="22"/>
      <c r="N34" s="22"/>
      <c r="O34" s="22"/>
      <c r="P34" s="22"/>
    </row>
    <row r="35" spans="1:16" ht="39" customHeight="1" x14ac:dyDescent="0.2">
      <c r="A35" s="22"/>
      <c r="B35" s="35"/>
      <c r="C35" s="1132" t="s">
        <v>529</v>
      </c>
      <c r="D35" s="1132"/>
      <c r="E35" s="1133"/>
      <c r="F35" s="36">
        <v>6.57</v>
      </c>
      <c r="G35" s="37">
        <v>9.0399999999999991</v>
      </c>
      <c r="H35" s="37">
        <v>7.76</v>
      </c>
      <c r="I35" s="37">
        <v>6.74</v>
      </c>
      <c r="J35" s="38">
        <v>6.2</v>
      </c>
      <c r="K35" s="22"/>
      <c r="L35" s="22"/>
      <c r="M35" s="22"/>
      <c r="N35" s="22"/>
      <c r="O35" s="22"/>
      <c r="P35" s="22"/>
    </row>
    <row r="36" spans="1:16" ht="39" customHeight="1" x14ac:dyDescent="0.2">
      <c r="A36" s="22"/>
      <c r="B36" s="35"/>
      <c r="C36" s="1132" t="s">
        <v>530</v>
      </c>
      <c r="D36" s="1132"/>
      <c r="E36" s="1133"/>
      <c r="F36" s="36">
        <v>1.31</v>
      </c>
      <c r="G36" s="37">
        <v>1.6</v>
      </c>
      <c r="H36" s="37">
        <v>2.4</v>
      </c>
      <c r="I36" s="37">
        <v>0.4</v>
      </c>
      <c r="J36" s="38">
        <v>0.52</v>
      </c>
      <c r="K36" s="22"/>
      <c r="L36" s="22"/>
      <c r="M36" s="22"/>
      <c r="N36" s="22"/>
      <c r="O36" s="22"/>
      <c r="P36" s="22"/>
    </row>
    <row r="37" spans="1:16" ht="39" customHeight="1" x14ac:dyDescent="0.2">
      <c r="A37" s="22"/>
      <c r="B37" s="35"/>
      <c r="C37" s="1132" t="s">
        <v>531</v>
      </c>
      <c r="D37" s="1132"/>
      <c r="E37" s="1133"/>
      <c r="F37" s="36">
        <v>1.72</v>
      </c>
      <c r="G37" s="37">
        <v>1.74</v>
      </c>
      <c r="H37" s="37">
        <v>2.58</v>
      </c>
      <c r="I37" s="37">
        <v>1.3</v>
      </c>
      <c r="J37" s="38">
        <v>0.26</v>
      </c>
      <c r="K37" s="22"/>
      <c r="L37" s="22"/>
      <c r="M37" s="22"/>
      <c r="N37" s="22"/>
      <c r="O37" s="22"/>
      <c r="P37" s="22"/>
    </row>
    <row r="38" spans="1:16" ht="39" customHeight="1" x14ac:dyDescent="0.2">
      <c r="A38" s="22"/>
      <c r="B38" s="35"/>
      <c r="C38" s="1132" t="s">
        <v>532</v>
      </c>
      <c r="D38" s="1132"/>
      <c r="E38" s="1133"/>
      <c r="F38" s="36">
        <v>0.02</v>
      </c>
      <c r="G38" s="37">
        <v>0.12</v>
      </c>
      <c r="H38" s="37">
        <v>0.17</v>
      </c>
      <c r="I38" s="37">
        <v>0.18</v>
      </c>
      <c r="J38" s="38">
        <v>0.18</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533</v>
      </c>
      <c r="D42" s="1132"/>
      <c r="E42" s="1133"/>
      <c r="F42" s="36" t="s">
        <v>484</v>
      </c>
      <c r="G42" s="37" t="s">
        <v>484</v>
      </c>
      <c r="H42" s="37" t="s">
        <v>484</v>
      </c>
      <c r="I42" s="37" t="s">
        <v>484</v>
      </c>
      <c r="J42" s="38" t="s">
        <v>484</v>
      </c>
      <c r="K42" s="22"/>
      <c r="L42" s="22"/>
      <c r="M42" s="22"/>
      <c r="N42" s="22"/>
      <c r="O42" s="22"/>
      <c r="P42" s="22"/>
    </row>
    <row r="43" spans="1:16" ht="39" customHeight="1" thickBot="1" x14ac:dyDescent="0.25">
      <c r="A43" s="22"/>
      <c r="B43" s="40"/>
      <c r="C43" s="1134" t="s">
        <v>534</v>
      </c>
      <c r="D43" s="1134"/>
      <c r="E43" s="1135"/>
      <c r="F43" s="41" t="s">
        <v>484</v>
      </c>
      <c r="G43" s="42" t="s">
        <v>484</v>
      </c>
      <c r="H43" s="42" t="s">
        <v>484</v>
      </c>
      <c r="I43" s="42" t="s">
        <v>484</v>
      </c>
      <c r="J43" s="43" t="s">
        <v>484</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RmvQxJPlz+8eyERJNMT9p8kpDXaCWOIIvs3Z5iacj3kOoJW2sgj/NYAUzLJ7iR4HKARCRrPdifECxzweGNST8A==" saltValue="dkfcUktmDcDK664JuiN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5" customHeight="1" zeroHeight="1" x14ac:dyDescent="0.2"/>
  <cols>
    <col min="1" max="1" width="6.6328125" style="47" customWidth="1"/>
    <col min="2" max="3" width="10.90625" style="47" customWidth="1"/>
    <col min="4" max="4" width="10" style="47" customWidth="1"/>
    <col min="5" max="10" width="11" style="47" customWidth="1"/>
    <col min="11" max="15" width="13.08984375" style="47" customWidth="1"/>
    <col min="16" max="21" width="11.4531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3">
      <c r="A44" s="46"/>
      <c r="B44" s="49" t="s">
        <v>8</v>
      </c>
      <c r="C44" s="50"/>
      <c r="D44" s="50"/>
      <c r="E44" s="51"/>
      <c r="F44" s="51"/>
      <c r="G44" s="51"/>
      <c r="H44" s="51"/>
      <c r="I44" s="51"/>
      <c r="J44" s="52" t="s">
        <v>2</v>
      </c>
      <c r="K44" s="53" t="s">
        <v>522</v>
      </c>
      <c r="L44" s="54" t="s">
        <v>523</v>
      </c>
      <c r="M44" s="54" t="s">
        <v>524</v>
      </c>
      <c r="N44" s="54" t="s">
        <v>525</v>
      </c>
      <c r="O44" s="55" t="s">
        <v>526</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1995</v>
      </c>
      <c r="L45" s="58">
        <v>1919</v>
      </c>
      <c r="M45" s="58">
        <v>2193</v>
      </c>
      <c r="N45" s="58">
        <v>2084</v>
      </c>
      <c r="O45" s="59">
        <v>1875</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484</v>
      </c>
      <c r="L46" s="62" t="s">
        <v>484</v>
      </c>
      <c r="M46" s="62" t="s">
        <v>484</v>
      </c>
      <c r="N46" s="62" t="s">
        <v>484</v>
      </c>
      <c r="O46" s="63" t="s">
        <v>484</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484</v>
      </c>
      <c r="L47" s="62" t="s">
        <v>484</v>
      </c>
      <c r="M47" s="62" t="s">
        <v>484</v>
      </c>
      <c r="N47" s="62" t="s">
        <v>484</v>
      </c>
      <c r="O47" s="63" t="s">
        <v>484</v>
      </c>
      <c r="P47" s="46"/>
      <c r="Q47" s="46"/>
      <c r="R47" s="46"/>
      <c r="S47" s="46"/>
      <c r="T47" s="46"/>
      <c r="U47" s="46"/>
    </row>
    <row r="48" spans="1:21" ht="30.75" customHeight="1" x14ac:dyDescent="0.2">
      <c r="A48" s="46"/>
      <c r="B48" s="1163"/>
      <c r="C48" s="1164"/>
      <c r="D48" s="60"/>
      <c r="E48" s="1140" t="s">
        <v>13</v>
      </c>
      <c r="F48" s="1140"/>
      <c r="G48" s="1140"/>
      <c r="H48" s="1140"/>
      <c r="I48" s="1140"/>
      <c r="J48" s="1141"/>
      <c r="K48" s="61">
        <v>43</v>
      </c>
      <c r="L48" s="62">
        <v>39</v>
      </c>
      <c r="M48" s="62">
        <v>35</v>
      </c>
      <c r="N48" s="62">
        <v>27</v>
      </c>
      <c r="O48" s="63">
        <v>22</v>
      </c>
      <c r="P48" s="46"/>
      <c r="Q48" s="46"/>
      <c r="R48" s="46"/>
      <c r="S48" s="46"/>
      <c r="T48" s="46"/>
      <c r="U48" s="46"/>
    </row>
    <row r="49" spans="1:21" ht="30.75" customHeight="1" x14ac:dyDescent="0.2">
      <c r="A49" s="46"/>
      <c r="B49" s="1163"/>
      <c r="C49" s="1164"/>
      <c r="D49" s="60"/>
      <c r="E49" s="1140" t="s">
        <v>14</v>
      </c>
      <c r="F49" s="1140"/>
      <c r="G49" s="1140"/>
      <c r="H49" s="1140"/>
      <c r="I49" s="1140"/>
      <c r="J49" s="1141"/>
      <c r="K49" s="61">
        <v>22</v>
      </c>
      <c r="L49" s="62">
        <v>1</v>
      </c>
      <c r="M49" s="62">
        <v>1</v>
      </c>
      <c r="N49" s="62">
        <v>1</v>
      </c>
      <c r="O49" s="63">
        <v>1</v>
      </c>
      <c r="P49" s="46"/>
      <c r="Q49" s="46"/>
      <c r="R49" s="46"/>
      <c r="S49" s="46"/>
      <c r="T49" s="46"/>
      <c r="U49" s="46"/>
    </row>
    <row r="50" spans="1:21" ht="30.75" customHeight="1" x14ac:dyDescent="0.2">
      <c r="A50" s="46"/>
      <c r="B50" s="1163"/>
      <c r="C50" s="1164"/>
      <c r="D50" s="60"/>
      <c r="E50" s="1140" t="s">
        <v>15</v>
      </c>
      <c r="F50" s="1140"/>
      <c r="G50" s="1140"/>
      <c r="H50" s="1140"/>
      <c r="I50" s="1140"/>
      <c r="J50" s="1141"/>
      <c r="K50" s="61">
        <v>392</v>
      </c>
      <c r="L50" s="62">
        <v>612</v>
      </c>
      <c r="M50" s="62">
        <v>461</v>
      </c>
      <c r="N50" s="62">
        <v>182</v>
      </c>
      <c r="O50" s="63">
        <v>798</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484</v>
      </c>
      <c r="L51" s="62" t="s">
        <v>484</v>
      </c>
      <c r="M51" s="62" t="s">
        <v>484</v>
      </c>
      <c r="N51" s="62" t="s">
        <v>484</v>
      </c>
      <c r="O51" s="63" t="s">
        <v>484</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1897</v>
      </c>
      <c r="L52" s="62">
        <v>1475</v>
      </c>
      <c r="M52" s="62">
        <v>1576</v>
      </c>
      <c r="N52" s="62">
        <v>1832</v>
      </c>
      <c r="O52" s="63">
        <v>1473</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555</v>
      </c>
      <c r="L53" s="67">
        <v>1096</v>
      </c>
      <c r="M53" s="67">
        <v>1114</v>
      </c>
      <c r="N53" s="67">
        <v>462</v>
      </c>
      <c r="O53" s="68">
        <v>1223</v>
      </c>
      <c r="P53" s="46"/>
      <c r="Q53" s="46"/>
      <c r="R53" s="46"/>
      <c r="S53" s="46"/>
      <c r="T53" s="46"/>
      <c r="U53" s="46"/>
    </row>
    <row r="54" spans="1:21" ht="24" customHeight="1" x14ac:dyDescent="0.25">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5">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3">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3">
      <c r="A57" s="46"/>
      <c r="B57" s="74"/>
      <c r="C57" s="75"/>
      <c r="D57" s="75"/>
      <c r="E57" s="76"/>
      <c r="F57" s="76"/>
      <c r="G57" s="76"/>
      <c r="H57" s="76"/>
      <c r="I57" s="76"/>
      <c r="J57" s="77" t="s">
        <v>2</v>
      </c>
      <c r="K57" s="78" t="s">
        <v>535</v>
      </c>
      <c r="L57" s="79" t="s">
        <v>536</v>
      </c>
      <c r="M57" s="79" t="s">
        <v>537</v>
      </c>
      <c r="N57" s="79" t="s">
        <v>538</v>
      </c>
      <c r="O57" s="80" t="s">
        <v>539</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5">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5">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FXMnFye+jtAY8Dj53XpNiU21Y2FqXKFx0rIk03HKCqQclxqS37RibADPkLP+hV7UqgVXEi/8IgJNn2+sIQGv4w==" saltValue="qdmt4C7gebtNDRjgC76BZA=="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328125" style="94" customWidth="1"/>
    <col min="2" max="3" width="12.6328125" style="94" customWidth="1"/>
    <col min="4" max="4" width="11.6328125" style="94" customWidth="1"/>
    <col min="5" max="8" width="10.36328125" style="94" customWidth="1"/>
    <col min="9" max="13" width="16.36328125" style="94" customWidth="1"/>
    <col min="14" max="19" width="12.63281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3">
      <c r="B40" s="96" t="s">
        <v>8</v>
      </c>
      <c r="C40" s="97"/>
      <c r="D40" s="97"/>
      <c r="E40" s="98"/>
      <c r="F40" s="98"/>
      <c r="G40" s="98"/>
      <c r="H40" s="99" t="s">
        <v>2</v>
      </c>
      <c r="I40" s="100" t="s">
        <v>522</v>
      </c>
      <c r="J40" s="101" t="s">
        <v>523</v>
      </c>
      <c r="K40" s="101" t="s">
        <v>524</v>
      </c>
      <c r="L40" s="101" t="s">
        <v>525</v>
      </c>
      <c r="M40" s="102" t="s">
        <v>526</v>
      </c>
    </row>
    <row r="41" spans="2:13" ht="27.75" customHeight="1" x14ac:dyDescent="0.2">
      <c r="B41" s="1181" t="s">
        <v>30</v>
      </c>
      <c r="C41" s="1182"/>
      <c r="D41" s="103"/>
      <c r="E41" s="1183" t="s">
        <v>31</v>
      </c>
      <c r="F41" s="1183"/>
      <c r="G41" s="1183"/>
      <c r="H41" s="1184"/>
      <c r="I41" s="330">
        <v>14043</v>
      </c>
      <c r="J41" s="331">
        <v>15561</v>
      </c>
      <c r="K41" s="331">
        <v>16038</v>
      </c>
      <c r="L41" s="331">
        <v>14277</v>
      </c>
      <c r="M41" s="332">
        <v>12981</v>
      </c>
    </row>
    <row r="42" spans="2:13" ht="27.75" customHeight="1" x14ac:dyDescent="0.2">
      <c r="B42" s="1171"/>
      <c r="C42" s="1172"/>
      <c r="D42" s="104"/>
      <c r="E42" s="1175" t="s">
        <v>32</v>
      </c>
      <c r="F42" s="1175"/>
      <c r="G42" s="1175"/>
      <c r="H42" s="1176"/>
      <c r="I42" s="333">
        <v>1342</v>
      </c>
      <c r="J42" s="334">
        <v>960</v>
      </c>
      <c r="K42" s="334">
        <v>583</v>
      </c>
      <c r="L42" s="334">
        <v>468</v>
      </c>
      <c r="M42" s="335">
        <v>367</v>
      </c>
    </row>
    <row r="43" spans="2:13" ht="27.75" customHeight="1" x14ac:dyDescent="0.2">
      <c r="B43" s="1171"/>
      <c r="C43" s="1172"/>
      <c r="D43" s="104"/>
      <c r="E43" s="1175" t="s">
        <v>33</v>
      </c>
      <c r="F43" s="1175"/>
      <c r="G43" s="1175"/>
      <c r="H43" s="1176"/>
      <c r="I43" s="333">
        <v>159</v>
      </c>
      <c r="J43" s="334">
        <v>144</v>
      </c>
      <c r="K43" s="334">
        <v>123</v>
      </c>
      <c r="L43" s="334">
        <v>97</v>
      </c>
      <c r="M43" s="335">
        <v>73</v>
      </c>
    </row>
    <row r="44" spans="2:13" ht="27.75" customHeight="1" x14ac:dyDescent="0.2">
      <c r="B44" s="1171"/>
      <c r="C44" s="1172"/>
      <c r="D44" s="104"/>
      <c r="E44" s="1175" t="s">
        <v>34</v>
      </c>
      <c r="F44" s="1175"/>
      <c r="G44" s="1175"/>
      <c r="H44" s="1176"/>
      <c r="I44" s="333">
        <v>11</v>
      </c>
      <c r="J44" s="334">
        <v>9</v>
      </c>
      <c r="K44" s="334">
        <v>7</v>
      </c>
      <c r="L44" s="334">
        <v>6</v>
      </c>
      <c r="M44" s="335">
        <v>5</v>
      </c>
    </row>
    <row r="45" spans="2:13" ht="27.75" customHeight="1" x14ac:dyDescent="0.2">
      <c r="B45" s="1171"/>
      <c r="C45" s="1172"/>
      <c r="D45" s="104"/>
      <c r="E45" s="1175" t="s">
        <v>35</v>
      </c>
      <c r="F45" s="1175"/>
      <c r="G45" s="1175"/>
      <c r="H45" s="1176"/>
      <c r="I45" s="333">
        <v>2520</v>
      </c>
      <c r="J45" s="334">
        <v>2576</v>
      </c>
      <c r="K45" s="334">
        <v>2696</v>
      </c>
      <c r="L45" s="334">
        <v>2571</v>
      </c>
      <c r="M45" s="335">
        <v>2648</v>
      </c>
    </row>
    <row r="46" spans="2:13" ht="27.75" customHeight="1" x14ac:dyDescent="0.2">
      <c r="B46" s="1171"/>
      <c r="C46" s="1172"/>
      <c r="D46" s="105"/>
      <c r="E46" s="1175" t="s">
        <v>36</v>
      </c>
      <c r="F46" s="1175"/>
      <c r="G46" s="1175"/>
      <c r="H46" s="1176"/>
      <c r="I46" s="333" t="s">
        <v>484</v>
      </c>
      <c r="J46" s="334" t="s">
        <v>484</v>
      </c>
      <c r="K46" s="334" t="s">
        <v>484</v>
      </c>
      <c r="L46" s="334" t="s">
        <v>484</v>
      </c>
      <c r="M46" s="335" t="s">
        <v>484</v>
      </c>
    </row>
    <row r="47" spans="2:13" ht="27.75" customHeight="1" x14ac:dyDescent="0.2">
      <c r="B47" s="1171"/>
      <c r="C47" s="1172"/>
      <c r="D47" s="106"/>
      <c r="E47" s="1185" t="s">
        <v>37</v>
      </c>
      <c r="F47" s="1186"/>
      <c r="G47" s="1186"/>
      <c r="H47" s="1187"/>
      <c r="I47" s="333" t="s">
        <v>484</v>
      </c>
      <c r="J47" s="334" t="s">
        <v>484</v>
      </c>
      <c r="K47" s="334" t="s">
        <v>484</v>
      </c>
      <c r="L47" s="334" t="s">
        <v>484</v>
      </c>
      <c r="M47" s="335" t="s">
        <v>484</v>
      </c>
    </row>
    <row r="48" spans="2:13" ht="27.75" customHeight="1" x14ac:dyDescent="0.2">
      <c r="B48" s="1171"/>
      <c r="C48" s="1172"/>
      <c r="D48" s="104"/>
      <c r="E48" s="1175" t="s">
        <v>38</v>
      </c>
      <c r="F48" s="1175"/>
      <c r="G48" s="1175"/>
      <c r="H48" s="1176"/>
      <c r="I48" s="333" t="s">
        <v>484</v>
      </c>
      <c r="J48" s="334" t="s">
        <v>484</v>
      </c>
      <c r="K48" s="334" t="s">
        <v>484</v>
      </c>
      <c r="L48" s="334" t="s">
        <v>484</v>
      </c>
      <c r="M48" s="335" t="s">
        <v>484</v>
      </c>
    </row>
    <row r="49" spans="2:13" ht="27.75" customHeight="1" x14ac:dyDescent="0.2">
      <c r="B49" s="1173"/>
      <c r="C49" s="1174"/>
      <c r="D49" s="104"/>
      <c r="E49" s="1175" t="s">
        <v>39</v>
      </c>
      <c r="F49" s="1175"/>
      <c r="G49" s="1175"/>
      <c r="H49" s="1176"/>
      <c r="I49" s="333" t="s">
        <v>484</v>
      </c>
      <c r="J49" s="334" t="s">
        <v>484</v>
      </c>
      <c r="K49" s="334" t="s">
        <v>484</v>
      </c>
      <c r="L49" s="334" t="s">
        <v>484</v>
      </c>
      <c r="M49" s="335" t="s">
        <v>484</v>
      </c>
    </row>
    <row r="50" spans="2:13" ht="27.75" customHeight="1" x14ac:dyDescent="0.2">
      <c r="B50" s="1169" t="s">
        <v>40</v>
      </c>
      <c r="C50" s="1170"/>
      <c r="D50" s="107"/>
      <c r="E50" s="1175" t="s">
        <v>41</v>
      </c>
      <c r="F50" s="1175"/>
      <c r="G50" s="1175"/>
      <c r="H50" s="1176"/>
      <c r="I50" s="333">
        <v>20228</v>
      </c>
      <c r="J50" s="334">
        <v>18798</v>
      </c>
      <c r="K50" s="334">
        <v>18287</v>
      </c>
      <c r="L50" s="334">
        <v>19976</v>
      </c>
      <c r="M50" s="335">
        <v>21314</v>
      </c>
    </row>
    <row r="51" spans="2:13" ht="27.75" customHeight="1" x14ac:dyDescent="0.2">
      <c r="B51" s="1171"/>
      <c r="C51" s="1172"/>
      <c r="D51" s="104"/>
      <c r="E51" s="1175" t="s">
        <v>42</v>
      </c>
      <c r="F51" s="1175"/>
      <c r="G51" s="1175"/>
      <c r="H51" s="1176"/>
      <c r="I51" s="333">
        <v>1987</v>
      </c>
      <c r="J51" s="334">
        <v>2807</v>
      </c>
      <c r="K51" s="334">
        <v>3054</v>
      </c>
      <c r="L51" s="334">
        <v>3286</v>
      </c>
      <c r="M51" s="335">
        <v>3948</v>
      </c>
    </row>
    <row r="52" spans="2:13" ht="27.75" customHeight="1" x14ac:dyDescent="0.2">
      <c r="B52" s="1173"/>
      <c r="C52" s="1174"/>
      <c r="D52" s="104"/>
      <c r="E52" s="1175" t="s">
        <v>43</v>
      </c>
      <c r="F52" s="1175"/>
      <c r="G52" s="1175"/>
      <c r="H52" s="1176"/>
      <c r="I52" s="333">
        <v>9039</v>
      </c>
      <c r="J52" s="334">
        <v>8049</v>
      </c>
      <c r="K52" s="334">
        <v>6975</v>
      </c>
      <c r="L52" s="334">
        <v>5909</v>
      </c>
      <c r="M52" s="335">
        <v>5126</v>
      </c>
    </row>
    <row r="53" spans="2:13" ht="27.75" customHeight="1" thickBot="1" x14ac:dyDescent="0.25">
      <c r="B53" s="1177" t="s">
        <v>19</v>
      </c>
      <c r="C53" s="1178"/>
      <c r="D53" s="108"/>
      <c r="E53" s="1179" t="s">
        <v>44</v>
      </c>
      <c r="F53" s="1179"/>
      <c r="G53" s="1179"/>
      <c r="H53" s="1180"/>
      <c r="I53" s="336">
        <v>-13178</v>
      </c>
      <c r="J53" s="337">
        <v>-10403</v>
      </c>
      <c r="K53" s="337">
        <v>-8869</v>
      </c>
      <c r="L53" s="337">
        <v>-11751</v>
      </c>
      <c r="M53" s="338">
        <v>-14314</v>
      </c>
    </row>
    <row r="54" spans="2:13" ht="27.75" customHeight="1" x14ac:dyDescent="0.25">
      <c r="B54" s="109"/>
      <c r="C54" s="110"/>
      <c r="D54" s="110"/>
      <c r="E54" s="111"/>
      <c r="F54" s="111"/>
      <c r="G54" s="111"/>
      <c r="H54" s="111"/>
      <c r="I54" s="112"/>
      <c r="J54" s="112"/>
      <c r="K54" s="112"/>
      <c r="L54" s="112"/>
      <c r="M54" s="112"/>
    </row>
    <row r="55" spans="2:13" ht="13" x14ac:dyDescent="0.2"/>
  </sheetData>
  <sheetProtection algorithmName="SHA-512" hashValue="FcRGBrb/u8bgtSDs25fxOpUqCBJbs5BiYhuLt5DAdcvWY9yuohIvbBkMP+bJZ1Bv9pXqU25yBYyvDUXNXE6UWg==" saltValue="UN9d/Z7b75Pc4DKiTfrSa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4" zoomScaleNormal="54"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3" t="s">
        <v>45</v>
      </c>
    </row>
    <row r="54" spans="2:8" ht="29.25" customHeight="1" thickBot="1" x14ac:dyDescent="0.35">
      <c r="B54" s="114" t="s">
        <v>1</v>
      </c>
      <c r="C54" s="115"/>
      <c r="D54" s="115"/>
      <c r="E54" s="116" t="s">
        <v>2</v>
      </c>
      <c r="F54" s="117" t="s">
        <v>524</v>
      </c>
      <c r="G54" s="117" t="s">
        <v>525</v>
      </c>
      <c r="H54" s="118" t="s">
        <v>526</v>
      </c>
    </row>
    <row r="55" spans="2:8" ht="52.5" customHeight="1" x14ac:dyDescent="0.2">
      <c r="B55" s="119"/>
      <c r="C55" s="1196" t="s">
        <v>46</v>
      </c>
      <c r="D55" s="1196"/>
      <c r="E55" s="1197"/>
      <c r="F55" s="339">
        <v>3976</v>
      </c>
      <c r="G55" s="339">
        <v>4380</v>
      </c>
      <c r="H55" s="340">
        <v>5338</v>
      </c>
    </row>
    <row r="56" spans="2:8" ht="52.5" customHeight="1" x14ac:dyDescent="0.2">
      <c r="B56" s="120"/>
      <c r="C56" s="1198" t="s">
        <v>47</v>
      </c>
      <c r="D56" s="1198"/>
      <c r="E56" s="1199"/>
      <c r="F56" s="341" t="s">
        <v>484</v>
      </c>
      <c r="G56" s="341" t="s">
        <v>484</v>
      </c>
      <c r="H56" s="342" t="s">
        <v>484</v>
      </c>
    </row>
    <row r="57" spans="2:8" ht="53.25" customHeight="1" x14ac:dyDescent="0.2">
      <c r="B57" s="120"/>
      <c r="C57" s="1200" t="s">
        <v>48</v>
      </c>
      <c r="D57" s="1200"/>
      <c r="E57" s="1201"/>
      <c r="F57" s="343">
        <v>13390</v>
      </c>
      <c r="G57" s="343">
        <v>14346</v>
      </c>
      <c r="H57" s="344">
        <v>14304</v>
      </c>
    </row>
    <row r="58" spans="2:8" ht="45.75" customHeight="1" x14ac:dyDescent="0.2">
      <c r="B58" s="121"/>
      <c r="C58" s="1188" t="s">
        <v>555</v>
      </c>
      <c r="D58" s="1189"/>
      <c r="E58" s="1190"/>
      <c r="F58" s="345">
        <v>5460</v>
      </c>
      <c r="G58" s="345">
        <v>5833</v>
      </c>
      <c r="H58" s="346">
        <v>5911</v>
      </c>
    </row>
    <row r="59" spans="2:8" ht="45.75" customHeight="1" x14ac:dyDescent="0.2">
      <c r="B59" s="121"/>
      <c r="C59" s="1188" t="s">
        <v>556</v>
      </c>
      <c r="D59" s="1189"/>
      <c r="E59" s="1190"/>
      <c r="F59" s="345">
        <v>4206</v>
      </c>
      <c r="G59" s="345">
        <v>4611</v>
      </c>
      <c r="H59" s="346">
        <v>4719</v>
      </c>
    </row>
    <row r="60" spans="2:8" ht="45.75" customHeight="1" x14ac:dyDescent="0.2">
      <c r="B60" s="121"/>
      <c r="C60" s="1188" t="s">
        <v>557</v>
      </c>
      <c r="D60" s="1189"/>
      <c r="E60" s="1190"/>
      <c r="F60" s="345">
        <v>1647</v>
      </c>
      <c r="G60" s="345">
        <v>1628</v>
      </c>
      <c r="H60" s="346">
        <v>1529</v>
      </c>
    </row>
    <row r="61" spans="2:8" ht="45.75" customHeight="1" x14ac:dyDescent="0.2">
      <c r="B61" s="121"/>
      <c r="C61" s="1188" t="s">
        <v>558</v>
      </c>
      <c r="D61" s="1189"/>
      <c r="E61" s="1190"/>
      <c r="F61" s="345">
        <v>1471</v>
      </c>
      <c r="G61" s="345">
        <v>1674</v>
      </c>
      <c r="H61" s="346">
        <v>1640</v>
      </c>
    </row>
    <row r="62" spans="2:8" ht="45.75" customHeight="1" thickBot="1" x14ac:dyDescent="0.25">
      <c r="B62" s="122"/>
      <c r="C62" s="1191" t="s">
        <v>559</v>
      </c>
      <c r="D62" s="1192"/>
      <c r="E62" s="1193"/>
      <c r="F62" s="347">
        <v>580</v>
      </c>
      <c r="G62" s="347">
        <v>570</v>
      </c>
      <c r="H62" s="348">
        <v>475</v>
      </c>
    </row>
    <row r="63" spans="2:8" ht="52.5" customHeight="1" thickBot="1" x14ac:dyDescent="0.25">
      <c r="B63" s="123"/>
      <c r="C63" s="1194" t="s">
        <v>49</v>
      </c>
      <c r="D63" s="1194"/>
      <c r="E63" s="1195"/>
      <c r="F63" s="349">
        <v>17366</v>
      </c>
      <c r="G63" s="349">
        <v>18726</v>
      </c>
      <c r="H63" s="350">
        <v>19642</v>
      </c>
    </row>
    <row r="64" spans="2:8" ht="13" x14ac:dyDescent="0.2"/>
  </sheetData>
  <sheetProtection algorithmName="SHA-512" hashValue="PlZobr1TQksG8MzTMBgM8mw44ZX4OPSBDaa5LzVy17TlT+zMiBeZR74Rx4fZFfX/yPHFL0thKTuMDHrDJJT5Dg==" saltValue="mjBS91oVG3hKsa7SLtCFp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08984375" defaultRowHeight="13" x14ac:dyDescent="0.2"/>
  <cols>
    <col min="1" max="1" width="45.90625" style="130" customWidth="1"/>
    <col min="2" max="8" width="13.36328125" style="130" customWidth="1"/>
    <col min="9" max="16384" width="11.08984375" style="130"/>
  </cols>
  <sheetData>
    <row r="1" spans="1:8" x14ac:dyDescent="0.2">
      <c r="A1" s="124"/>
      <c r="B1" s="125"/>
      <c r="C1" s="126"/>
      <c r="D1" s="127"/>
      <c r="E1" s="128"/>
      <c r="F1" s="128"/>
      <c r="G1" s="128"/>
      <c r="H1" s="129"/>
    </row>
    <row r="2" spans="1:8" x14ac:dyDescent="0.2">
      <c r="A2" s="131"/>
      <c r="B2" s="132"/>
      <c r="C2" s="133"/>
      <c r="D2" s="134" t="s">
        <v>50</v>
      </c>
      <c r="E2" s="135"/>
      <c r="F2" s="136" t="s">
        <v>521</v>
      </c>
      <c r="G2" s="137"/>
      <c r="H2" s="138"/>
    </row>
    <row r="3" spans="1:8" x14ac:dyDescent="0.2">
      <c r="A3" s="134" t="s">
        <v>514</v>
      </c>
      <c r="B3" s="139"/>
      <c r="C3" s="140"/>
      <c r="D3" s="141">
        <v>37463</v>
      </c>
      <c r="E3" s="142"/>
      <c r="F3" s="143">
        <v>44161</v>
      </c>
      <c r="G3" s="144"/>
      <c r="H3" s="145"/>
    </row>
    <row r="4" spans="1:8" x14ac:dyDescent="0.2">
      <c r="A4" s="146"/>
      <c r="B4" s="147"/>
      <c r="C4" s="148"/>
      <c r="D4" s="149">
        <v>29033</v>
      </c>
      <c r="E4" s="150"/>
      <c r="F4" s="151">
        <v>23644</v>
      </c>
      <c r="G4" s="152"/>
      <c r="H4" s="153"/>
    </row>
    <row r="5" spans="1:8" x14ac:dyDescent="0.2">
      <c r="A5" s="134" t="s">
        <v>516</v>
      </c>
      <c r="B5" s="139"/>
      <c r="C5" s="140"/>
      <c r="D5" s="141">
        <v>78118</v>
      </c>
      <c r="E5" s="142"/>
      <c r="F5" s="143">
        <v>43955</v>
      </c>
      <c r="G5" s="144"/>
      <c r="H5" s="145"/>
    </row>
    <row r="6" spans="1:8" x14ac:dyDescent="0.2">
      <c r="A6" s="146"/>
      <c r="B6" s="147"/>
      <c r="C6" s="148"/>
      <c r="D6" s="149">
        <v>68803</v>
      </c>
      <c r="E6" s="150"/>
      <c r="F6" s="151">
        <v>21318</v>
      </c>
      <c r="G6" s="152"/>
      <c r="H6" s="153"/>
    </row>
    <row r="7" spans="1:8" x14ac:dyDescent="0.2">
      <c r="A7" s="134" t="s">
        <v>517</v>
      </c>
      <c r="B7" s="139"/>
      <c r="C7" s="140"/>
      <c r="D7" s="141">
        <v>57448</v>
      </c>
      <c r="E7" s="142"/>
      <c r="F7" s="143">
        <v>41921</v>
      </c>
      <c r="G7" s="144"/>
      <c r="H7" s="145"/>
    </row>
    <row r="8" spans="1:8" x14ac:dyDescent="0.2">
      <c r="A8" s="146"/>
      <c r="B8" s="147"/>
      <c r="C8" s="148"/>
      <c r="D8" s="149">
        <v>48725</v>
      </c>
      <c r="E8" s="150"/>
      <c r="F8" s="151">
        <v>21655</v>
      </c>
      <c r="G8" s="152"/>
      <c r="H8" s="153"/>
    </row>
    <row r="9" spans="1:8" x14ac:dyDescent="0.2">
      <c r="A9" s="134" t="s">
        <v>518</v>
      </c>
      <c r="B9" s="139"/>
      <c r="C9" s="140"/>
      <c r="D9" s="141">
        <v>16453</v>
      </c>
      <c r="E9" s="142"/>
      <c r="F9" s="143">
        <v>44585</v>
      </c>
      <c r="G9" s="144"/>
      <c r="H9" s="145"/>
    </row>
    <row r="10" spans="1:8" x14ac:dyDescent="0.2">
      <c r="A10" s="146"/>
      <c r="B10" s="147"/>
      <c r="C10" s="148"/>
      <c r="D10" s="149">
        <v>13206</v>
      </c>
      <c r="E10" s="150"/>
      <c r="F10" s="151">
        <v>23077</v>
      </c>
      <c r="G10" s="152"/>
      <c r="H10" s="153"/>
    </row>
    <row r="11" spans="1:8" x14ac:dyDescent="0.2">
      <c r="A11" s="134" t="s">
        <v>519</v>
      </c>
      <c r="B11" s="139"/>
      <c r="C11" s="140"/>
      <c r="D11" s="141">
        <v>29409</v>
      </c>
      <c r="E11" s="142"/>
      <c r="F11" s="143">
        <v>49779</v>
      </c>
      <c r="G11" s="144"/>
      <c r="H11" s="145"/>
    </row>
    <row r="12" spans="1:8" x14ac:dyDescent="0.2">
      <c r="A12" s="146"/>
      <c r="B12" s="147"/>
      <c r="C12" s="154"/>
      <c r="D12" s="149">
        <v>18477</v>
      </c>
      <c r="E12" s="150"/>
      <c r="F12" s="151">
        <v>28921</v>
      </c>
      <c r="G12" s="152"/>
      <c r="H12" s="153"/>
    </row>
    <row r="13" spans="1:8" x14ac:dyDescent="0.2">
      <c r="A13" s="134"/>
      <c r="B13" s="139"/>
      <c r="C13" s="140"/>
      <c r="D13" s="141">
        <v>43778</v>
      </c>
      <c r="E13" s="142"/>
      <c r="F13" s="143">
        <v>44880</v>
      </c>
      <c r="G13" s="155"/>
      <c r="H13" s="145"/>
    </row>
    <row r="14" spans="1:8" x14ac:dyDescent="0.2">
      <c r="A14" s="146"/>
      <c r="B14" s="147"/>
      <c r="C14" s="148"/>
      <c r="D14" s="149">
        <v>35649</v>
      </c>
      <c r="E14" s="150"/>
      <c r="F14" s="151">
        <v>23723</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6.58</v>
      </c>
      <c r="C19" s="156">
        <f>ROUND(VALUE(SUBSTITUTE(実質収支比率等に係る経年分析!G$48,"▲","-")),2)</f>
        <v>9.0500000000000007</v>
      </c>
      <c r="D19" s="156">
        <f>ROUND(VALUE(SUBSTITUTE(実質収支比率等に係る経年分析!H$48,"▲","-")),2)</f>
        <v>7.77</v>
      </c>
      <c r="E19" s="156">
        <f>ROUND(VALUE(SUBSTITUTE(実質収支比率等に係る経年分析!I$48,"▲","-")),2)</f>
        <v>6.74</v>
      </c>
      <c r="F19" s="156">
        <f>ROUND(VALUE(SUBSTITUTE(実質収支比率等に係る経年分析!J$48,"▲","-")),2)</f>
        <v>6.2</v>
      </c>
    </row>
    <row r="20" spans="1:11" x14ac:dyDescent="0.2">
      <c r="A20" s="156" t="s">
        <v>53</v>
      </c>
      <c r="B20" s="156">
        <f>ROUND(VALUE(SUBSTITUTE(実質収支比率等に係る経年分析!F$47,"▲","-")),2)</f>
        <v>12.05</v>
      </c>
      <c r="C20" s="156">
        <f>ROUND(VALUE(SUBSTITUTE(実質収支比率等に係る経年分析!G$47,"▲","-")),2)</f>
        <v>13.1</v>
      </c>
      <c r="D20" s="156">
        <f>ROUND(VALUE(SUBSTITUTE(実質収支比率等に係る経年分析!H$47,"▲","-")),2)</f>
        <v>12.42</v>
      </c>
      <c r="E20" s="156">
        <f>ROUND(VALUE(SUBSTITUTE(実質収支比率等に係る経年分析!I$47,"▲","-")),2)</f>
        <v>13.13</v>
      </c>
      <c r="F20" s="156">
        <f>ROUND(VALUE(SUBSTITUTE(実質収支比率等に係る経年分析!J$47,"▲","-")),2)</f>
        <v>15.71</v>
      </c>
    </row>
    <row r="21" spans="1:11" x14ac:dyDescent="0.2">
      <c r="A21" s="156" t="s">
        <v>54</v>
      </c>
      <c r="B21" s="156">
        <f>IF(ISNUMBER(VALUE(SUBSTITUTE(実質収支比率等に係る経年分析!F$49,"▲","-"))),ROUND(VALUE(SUBSTITUTE(実質収支比率等に係る経年分析!F$49,"▲","-")),2),NA())</f>
        <v>3.05</v>
      </c>
      <c r="C21" s="156">
        <f>IF(ISNUMBER(VALUE(SUBSTITUTE(実質収支比率等に係る経年分析!G$49,"▲","-"))),ROUND(VALUE(SUBSTITUTE(実質収支比率等に係る経年分析!G$49,"▲","-")),2),NA())</f>
        <v>3.32</v>
      </c>
      <c r="D21" s="156">
        <f>IF(ISNUMBER(VALUE(SUBSTITUTE(実質収支比率等に係る経年分析!H$49,"▲","-"))),ROUND(VALUE(SUBSTITUTE(実質収支比率等に係る経年分析!H$49,"▲","-")),2),NA())</f>
        <v>-0.32</v>
      </c>
      <c r="E21" s="156">
        <f>IF(ISNUMBER(VALUE(SUBSTITUTE(実質収支比率等に係る経年分析!I$49,"▲","-"))),ROUND(VALUE(SUBSTITUTE(実質収支比率等に係る経年分析!I$49,"▲","-")),2),NA())</f>
        <v>0.86</v>
      </c>
      <c r="F21" s="156">
        <f>IF(ISNUMBER(VALUE(SUBSTITUTE(実質収支比率等に係る経年分析!J$49,"▲","-"))),ROUND(VALUE(SUBSTITUTE(実質収支比率等に係る経年分析!J$49,"▲","-")),2),NA())</f>
        <v>2.4</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#VALUE!</v>
      </c>
      <c r="C27" s="157" t="e">
        <f>IF(ROUND(VALUE(SUBSTITUTE(連結実質赤字比率に係る赤字・黒字の構成分析!F$43,"▲", "-")), 2) &gt;= 0, ABS(ROUND(VALUE(SUBSTITUTE(連結実質赤字比率に係る赤字・黒字の構成分析!F$43,"▲", "-")), 2)), NA())</f>
        <v>#VALUE!</v>
      </c>
      <c r="D27" s="157" t="e">
        <f>IF(ROUND(VALUE(SUBSTITUTE(連結実質赤字比率に係る赤字・黒字の構成分析!G$43,"▲", "-")), 2) &lt; 0, ABS(ROUND(VALUE(SUBSTITUTE(連結実質赤字比率に係る赤字・黒字の構成分析!G$43,"▲", "-")), 2)), NA())</f>
        <v>#VALUE!</v>
      </c>
      <c r="E27" s="157" t="e">
        <f>IF(ROUND(VALUE(SUBSTITUTE(連結実質赤字比率に係る赤字・黒字の構成分析!G$43,"▲", "-")), 2) &gt;= 0, ABS(ROUND(VALUE(SUBSTITUTE(連結実質赤字比率に係る赤字・黒字の構成分析!G$43,"▲", "-")), 2)), NA())</f>
        <v>#VALUE!</v>
      </c>
      <c r="F27" s="157" t="e">
        <f>IF(ROUND(VALUE(SUBSTITUTE(連結実質赤字比率に係る赤字・黒字の構成分析!H$43,"▲", "-")), 2) &lt; 0, ABS(ROUND(VALUE(SUBSTITUTE(連結実質赤字比率に係る赤字・黒字の構成分析!H$43,"▲", "-")), 2)), NA())</f>
        <v>#VALUE!</v>
      </c>
      <c r="G27" s="157" t="e">
        <f>IF(ROUND(VALUE(SUBSTITUTE(連結実質赤字比率に係る赤字・黒字の構成分析!H$43,"▲", "-")), 2) &gt;= 0, ABS(ROUND(VALUE(SUBSTITUTE(連結実質赤字比率に係る赤字・黒字の構成分析!H$43,"▲", "-")), 2)), NA())</f>
        <v>#VALUE!</v>
      </c>
      <c r="H27" s="157" t="e">
        <f>IF(ROUND(VALUE(SUBSTITUTE(連結実質赤字比率に係る赤字・黒字の構成分析!I$43,"▲", "-")), 2) &lt; 0, ABS(ROUND(VALUE(SUBSTITUTE(連結実質赤字比率に係る赤字・黒字の構成分析!I$43,"▲", "-")), 2)), NA())</f>
        <v>#VALUE!</v>
      </c>
      <c r="I27" s="157" t="e">
        <f>IF(ROUND(VALUE(SUBSTITUTE(連結実質赤字比率に係る赤字・黒字の構成分析!I$43,"▲", "-")), 2) &gt;= 0, ABS(ROUND(VALUE(SUBSTITUTE(連結実質赤字比率に係る赤字・黒字の構成分析!I$43,"▲", "-")), 2)), NA())</f>
        <v>#VALUE!</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e">
        <f>IF(連結実質赤字比率に係る赤字・黒字の構成分析!C$40="",NA(),連結実質赤字比率に係る赤字・黒字の構成分析!C$40)</f>
        <v>#N/A</v>
      </c>
      <c r="B30" s="157" t="e">
        <f>IF(ROUND(VALUE(SUBSTITUTE(連結実質赤字比率に係る赤字・黒字の構成分析!F$40,"▲", "-")), 2) &lt; 0, ABS(ROUND(VALUE(SUBSTITUTE(連結実質赤字比率に係る赤字・黒字の構成分析!F$40,"▲", "-")), 2)), NA())</f>
        <v>#VALUE!</v>
      </c>
      <c r="C30" s="157" t="e">
        <f>IF(ROUND(VALUE(SUBSTITUTE(連結実質赤字比率に係る赤字・黒字の構成分析!F$40,"▲", "-")), 2) &gt;= 0, ABS(ROUND(VALUE(SUBSTITUTE(連結実質赤字比率に係る赤字・黒字の構成分析!F$40,"▲", "-")), 2)), NA())</f>
        <v>#VALUE!</v>
      </c>
      <c r="D30" s="157" t="e">
        <f>IF(ROUND(VALUE(SUBSTITUTE(連結実質赤字比率に係る赤字・黒字の構成分析!G$40,"▲", "-")), 2) &lt; 0, ABS(ROUND(VALUE(SUBSTITUTE(連結実質赤字比率に係る赤字・黒字の構成分析!G$40,"▲", "-")), 2)), NA())</f>
        <v>#VALUE!</v>
      </c>
      <c r="E30" s="157" t="e">
        <f>IF(ROUND(VALUE(SUBSTITUTE(連結実質赤字比率に係る赤字・黒字の構成分析!G$40,"▲", "-")), 2) &gt;= 0, ABS(ROUND(VALUE(SUBSTITUTE(連結実質赤字比率に係る赤字・黒字の構成分析!G$40,"▲", "-")), 2)), NA())</f>
        <v>#VALUE!</v>
      </c>
      <c r="F30" s="157" t="e">
        <f>IF(ROUND(VALUE(SUBSTITUTE(連結実質赤字比率に係る赤字・黒字の構成分析!H$40,"▲", "-")), 2) &lt; 0, ABS(ROUND(VALUE(SUBSTITUTE(連結実質赤字比率に係る赤字・黒字の構成分析!H$40,"▲", "-")), 2)), NA())</f>
        <v>#VALUE!</v>
      </c>
      <c r="G30" s="157" t="e">
        <f>IF(ROUND(VALUE(SUBSTITUTE(連結実質赤字比率に係る赤字・黒字の構成分析!H$40,"▲", "-")), 2) &gt;= 0, ABS(ROUND(VALUE(SUBSTITUTE(連結実質赤字比率に係る赤字・黒字の構成分析!H$40,"▲", "-")), 2)), NA())</f>
        <v>#VALUE!</v>
      </c>
      <c r="H30" s="157" t="e">
        <f>IF(ROUND(VALUE(SUBSTITUTE(連結実質赤字比率に係る赤字・黒字の構成分析!I$40,"▲", "-")), 2) &lt; 0, ABS(ROUND(VALUE(SUBSTITUTE(連結実質赤字比率に係る赤字・黒字の構成分析!I$40,"▲", "-")), 2)), NA())</f>
        <v>#VALUE!</v>
      </c>
      <c r="I30" s="157" t="e">
        <f>IF(ROUND(VALUE(SUBSTITUTE(連結実質赤字比率に係る赤字・黒字の構成分析!I$40,"▲", "-")), 2) &gt;= 0, ABS(ROUND(VALUE(SUBSTITUTE(連結実質赤字比率に係る赤字・黒字の構成分析!I$40,"▲", "-")), 2)), NA())</f>
        <v>#VALUE!</v>
      </c>
      <c r="J30" s="157" t="e">
        <f>IF(ROUND(VALUE(SUBSTITUTE(連結実質赤字比率に係る赤字・黒字の構成分析!J$40,"▲", "-")), 2) &lt; 0, ABS(ROUND(VALUE(SUBSTITUTE(連結実質赤字比率に係る赤字・黒字の構成分析!J$40,"▲", "-")), 2)), NA())</f>
        <v>#VALUE!</v>
      </c>
      <c r="K30" s="157" t="e">
        <f>IF(ROUND(VALUE(SUBSTITUTE(連結実質赤字比率に係る赤字・黒字の構成分析!J$40,"▲", "-")), 2) &gt;= 0, ABS(ROUND(VALUE(SUBSTITUTE(連結実質赤字比率に係る赤字・黒字の構成分析!J$40,"▲", "-")), 2)), NA())</f>
        <v>#VALUE!</v>
      </c>
    </row>
    <row r="31" spans="1:11" x14ac:dyDescent="0.2">
      <c r="A31" s="157" t="e">
        <f>IF(連結実質赤字比率に係る赤字・黒字の構成分析!C$39="",NA(),連結実質赤字比率に係る赤字・黒字の構成分析!C$39)</f>
        <v>#N/A</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#VALUE!</v>
      </c>
      <c r="K31" s="157" t="e">
        <f>IF(ROUND(VALUE(SUBSTITUTE(連結実質赤字比率に係る赤字・黒字の構成分析!J$39,"▲", "-")), 2) &gt;= 0, ABS(ROUND(VALUE(SUBSTITUTE(連結実質赤字比率に係る赤字・黒字の構成分析!J$39,"▲", "-")), 2)), NA())</f>
        <v>#VALUE!</v>
      </c>
    </row>
    <row r="32" spans="1:11" x14ac:dyDescent="0.2">
      <c r="A32" s="157" t="str">
        <f>IF(連結実質赤字比率に係る赤字・黒字の構成分析!C$38="",NA(),連結実質赤字比率に係る赤字・黒字の構成分析!C$38)</f>
        <v>後期高齢者医療特別会計</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0.02</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0.12</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0.17</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0.18</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0.18</v>
      </c>
    </row>
    <row r="33" spans="1:16" x14ac:dyDescent="0.2">
      <c r="A33" s="157" t="str">
        <f>IF(連結実質赤字比率に係る赤字・黒字の構成分析!C$37="",NA(),連結実質赤字比率に係る赤字・黒字の構成分析!C$37)</f>
        <v>介護保険特別会計</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1.72</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1.74</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2.58</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1.3</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0.26</v>
      </c>
    </row>
    <row r="34" spans="1:16" x14ac:dyDescent="0.2">
      <c r="A34" s="157" t="str">
        <f>IF(連結実質赤字比率に係る赤字・黒字の構成分析!C$36="",NA(),連結実質赤字比率に係る赤字・黒字の構成分析!C$36)</f>
        <v>国民健康保険特別会計</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1.31</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1.6</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2.4</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0.4</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0.52</v>
      </c>
    </row>
    <row r="35" spans="1:16" x14ac:dyDescent="0.2">
      <c r="A35" s="157" t="str">
        <f>IF(連結実質赤字比率に係る赤字・黒字の構成分析!C$35="",NA(),連結実質赤字比率に係る赤字・黒字の構成分析!C$35)</f>
        <v>一般会計</v>
      </c>
      <c r="B35" s="157" t="e">
        <f>IF(ROUND(VALUE(SUBSTITUTE(連結実質赤字比率に係る赤字・黒字の構成分析!F$35,"▲", "-")), 2) &lt; 0, ABS(ROUND(VALUE(SUBSTITUTE(連結実質赤字比率に係る赤字・黒字の構成分析!F$35,"▲", "-")), 2)), NA())</f>
        <v>#N/A</v>
      </c>
      <c r="C35" s="157">
        <f>IF(ROUND(VALUE(SUBSTITUTE(連結実質赤字比率に係る赤字・黒字の構成分析!F$35,"▲", "-")), 2) &gt;= 0, ABS(ROUND(VALUE(SUBSTITUTE(連結実質赤字比率に係る赤字・黒字の構成分析!F$35,"▲", "-")), 2)), NA())</f>
        <v>6.57</v>
      </c>
      <c r="D35" s="157" t="e">
        <f>IF(ROUND(VALUE(SUBSTITUTE(連結実質赤字比率に係る赤字・黒字の構成分析!G$35,"▲", "-")), 2) &lt; 0, ABS(ROUND(VALUE(SUBSTITUTE(連結実質赤字比率に係る赤字・黒字の構成分析!G$35,"▲", "-")), 2)), NA())</f>
        <v>#N/A</v>
      </c>
      <c r="E35" s="157">
        <f>IF(ROUND(VALUE(SUBSTITUTE(連結実質赤字比率に係る赤字・黒字の構成分析!G$35,"▲", "-")), 2) &gt;= 0, ABS(ROUND(VALUE(SUBSTITUTE(連結実質赤字比率に係る赤字・黒字の構成分析!G$35,"▲", "-")), 2)), NA())</f>
        <v>9.0399999999999991</v>
      </c>
      <c r="F35" s="157" t="e">
        <f>IF(ROUND(VALUE(SUBSTITUTE(連結実質赤字比率に係る赤字・黒字の構成分析!H$35,"▲", "-")), 2) &lt; 0, ABS(ROUND(VALUE(SUBSTITUTE(連結実質赤字比率に係る赤字・黒字の構成分析!H$35,"▲", "-")), 2)), NA())</f>
        <v>#N/A</v>
      </c>
      <c r="G35" s="157">
        <f>IF(ROUND(VALUE(SUBSTITUTE(連結実質赤字比率に係る赤字・黒字の構成分析!H$35,"▲", "-")), 2) &gt;= 0, ABS(ROUND(VALUE(SUBSTITUTE(連結実質赤字比率に係る赤字・黒字の構成分析!H$35,"▲", "-")), 2)), NA())</f>
        <v>7.76</v>
      </c>
      <c r="H35" s="157" t="e">
        <f>IF(ROUND(VALUE(SUBSTITUTE(連結実質赤字比率に係る赤字・黒字の構成分析!I$35,"▲", "-")), 2) &lt; 0, ABS(ROUND(VALUE(SUBSTITUTE(連結実質赤字比率に係る赤字・黒字の構成分析!I$35,"▲", "-")), 2)), NA())</f>
        <v>#N/A</v>
      </c>
      <c r="I35" s="157">
        <f>IF(ROUND(VALUE(SUBSTITUTE(連結実質赤字比率に係る赤字・黒字の構成分析!I$35,"▲", "-")), 2) &gt;= 0, ABS(ROUND(VALUE(SUBSTITUTE(連結実質赤字比率に係る赤字・黒字の構成分析!I$35,"▲", "-")), 2)), NA())</f>
        <v>6.74</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6.2</v>
      </c>
    </row>
    <row r="36" spans="1:16" x14ac:dyDescent="0.2">
      <c r="A36" s="157" t="str">
        <f>IF(連結実質赤字比率に係る赤字・黒字の構成分析!C$34="",NA(),連結実質赤字比率に係る赤字・黒字の構成分析!C$34)</f>
        <v>下水道事業会計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30.37</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33.35</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34.68</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35.299999999999997</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36.590000000000003</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1897</v>
      </c>
      <c r="E42" s="158"/>
      <c r="F42" s="158"/>
      <c r="G42" s="158">
        <f>'実質公債費比率（分子）の構造'!L$52</f>
        <v>1475</v>
      </c>
      <c r="H42" s="158"/>
      <c r="I42" s="158"/>
      <c r="J42" s="158">
        <f>'実質公債費比率（分子）の構造'!M$52</f>
        <v>1576</v>
      </c>
      <c r="K42" s="158"/>
      <c r="L42" s="158"/>
      <c r="M42" s="158">
        <f>'実質公債費比率（分子）の構造'!N$52</f>
        <v>1832</v>
      </c>
      <c r="N42" s="158"/>
      <c r="O42" s="158"/>
      <c r="P42" s="158">
        <f>'実質公債費比率（分子）の構造'!O$52</f>
        <v>1473</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f>'実質公債費比率（分子）の構造'!K$50</f>
        <v>392</v>
      </c>
      <c r="C44" s="158"/>
      <c r="D44" s="158"/>
      <c r="E44" s="158">
        <f>'実質公債費比率（分子）の構造'!L$50</f>
        <v>612</v>
      </c>
      <c r="F44" s="158"/>
      <c r="G44" s="158"/>
      <c r="H44" s="158">
        <f>'実質公債費比率（分子）の構造'!M$50</f>
        <v>461</v>
      </c>
      <c r="I44" s="158"/>
      <c r="J44" s="158"/>
      <c r="K44" s="158">
        <f>'実質公債費比率（分子）の構造'!N$50</f>
        <v>182</v>
      </c>
      <c r="L44" s="158"/>
      <c r="M44" s="158"/>
      <c r="N44" s="158">
        <f>'実質公債費比率（分子）の構造'!O$50</f>
        <v>798</v>
      </c>
      <c r="O44" s="158"/>
      <c r="P44" s="158"/>
    </row>
    <row r="45" spans="1:16" x14ac:dyDescent="0.2">
      <c r="A45" s="158" t="s">
        <v>63</v>
      </c>
      <c r="B45" s="158">
        <f>'実質公債費比率（分子）の構造'!K$49</f>
        <v>22</v>
      </c>
      <c r="C45" s="158"/>
      <c r="D45" s="158"/>
      <c r="E45" s="158">
        <f>'実質公債費比率（分子）の構造'!L$49</f>
        <v>1</v>
      </c>
      <c r="F45" s="158"/>
      <c r="G45" s="158"/>
      <c r="H45" s="158">
        <f>'実質公債費比率（分子）の構造'!M$49</f>
        <v>1</v>
      </c>
      <c r="I45" s="158"/>
      <c r="J45" s="158"/>
      <c r="K45" s="158">
        <f>'実質公債費比率（分子）の構造'!N$49</f>
        <v>1</v>
      </c>
      <c r="L45" s="158"/>
      <c r="M45" s="158"/>
      <c r="N45" s="158">
        <f>'実質公債費比率（分子）の構造'!O$49</f>
        <v>1</v>
      </c>
      <c r="O45" s="158"/>
      <c r="P45" s="158"/>
    </row>
    <row r="46" spans="1:16" x14ac:dyDescent="0.2">
      <c r="A46" s="158" t="s">
        <v>64</v>
      </c>
      <c r="B46" s="158">
        <f>'実質公債費比率（分子）の構造'!K$48</f>
        <v>43</v>
      </c>
      <c r="C46" s="158"/>
      <c r="D46" s="158"/>
      <c r="E46" s="158">
        <f>'実質公債費比率（分子）の構造'!L$48</f>
        <v>39</v>
      </c>
      <c r="F46" s="158"/>
      <c r="G46" s="158"/>
      <c r="H46" s="158">
        <f>'実質公債費比率（分子）の構造'!M$48</f>
        <v>35</v>
      </c>
      <c r="I46" s="158"/>
      <c r="J46" s="158"/>
      <c r="K46" s="158">
        <f>'実質公債費比率（分子）の構造'!N$48</f>
        <v>27</v>
      </c>
      <c r="L46" s="158"/>
      <c r="M46" s="158"/>
      <c r="N46" s="158">
        <f>'実質公債費比率（分子）の構造'!O$48</f>
        <v>22</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1995</v>
      </c>
      <c r="C49" s="158"/>
      <c r="D49" s="158"/>
      <c r="E49" s="158">
        <f>'実質公債費比率（分子）の構造'!L$45</f>
        <v>1919</v>
      </c>
      <c r="F49" s="158"/>
      <c r="G49" s="158"/>
      <c r="H49" s="158">
        <f>'実質公債費比率（分子）の構造'!M$45</f>
        <v>2193</v>
      </c>
      <c r="I49" s="158"/>
      <c r="J49" s="158"/>
      <c r="K49" s="158">
        <f>'実質公債費比率（分子）の構造'!N$45</f>
        <v>2084</v>
      </c>
      <c r="L49" s="158"/>
      <c r="M49" s="158"/>
      <c r="N49" s="158">
        <f>'実質公債費比率（分子）の構造'!O$45</f>
        <v>1875</v>
      </c>
      <c r="O49" s="158"/>
      <c r="P49" s="158"/>
    </row>
    <row r="50" spans="1:16" x14ac:dyDescent="0.2">
      <c r="A50" s="158" t="s">
        <v>67</v>
      </c>
      <c r="B50" s="158" t="e">
        <f>NA()</f>
        <v>#N/A</v>
      </c>
      <c r="C50" s="158">
        <f>IF(ISNUMBER('実質公債費比率（分子）の構造'!K$53),'実質公債費比率（分子）の構造'!K$53,NA())</f>
        <v>555</v>
      </c>
      <c r="D50" s="158" t="e">
        <f>NA()</f>
        <v>#N/A</v>
      </c>
      <c r="E50" s="158" t="e">
        <f>NA()</f>
        <v>#N/A</v>
      </c>
      <c r="F50" s="158">
        <f>IF(ISNUMBER('実質公債費比率（分子）の構造'!L$53),'実質公債費比率（分子）の構造'!L$53,NA())</f>
        <v>1096</v>
      </c>
      <c r="G50" s="158" t="e">
        <f>NA()</f>
        <v>#N/A</v>
      </c>
      <c r="H50" s="158" t="e">
        <f>NA()</f>
        <v>#N/A</v>
      </c>
      <c r="I50" s="158">
        <f>IF(ISNUMBER('実質公債費比率（分子）の構造'!M$53),'実質公債費比率（分子）の構造'!M$53,NA())</f>
        <v>1114</v>
      </c>
      <c r="J50" s="158" t="e">
        <f>NA()</f>
        <v>#N/A</v>
      </c>
      <c r="K50" s="158" t="e">
        <f>NA()</f>
        <v>#N/A</v>
      </c>
      <c r="L50" s="158">
        <f>IF(ISNUMBER('実質公債費比率（分子）の構造'!N$53),'実質公債費比率（分子）の構造'!N$53,NA())</f>
        <v>462</v>
      </c>
      <c r="M50" s="158" t="e">
        <f>NA()</f>
        <v>#N/A</v>
      </c>
      <c r="N50" s="158" t="e">
        <f>NA()</f>
        <v>#N/A</v>
      </c>
      <c r="O50" s="158">
        <f>IF(ISNUMBER('実質公債費比率（分子）の構造'!O$53),'実質公債費比率（分子）の構造'!O$53,NA())</f>
        <v>1223</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9039</v>
      </c>
      <c r="E56" s="157"/>
      <c r="F56" s="157"/>
      <c r="G56" s="157">
        <f>'将来負担比率（分子）の構造'!J$52</f>
        <v>8049</v>
      </c>
      <c r="H56" s="157"/>
      <c r="I56" s="157"/>
      <c r="J56" s="157">
        <f>'将来負担比率（分子）の構造'!K$52</f>
        <v>6975</v>
      </c>
      <c r="K56" s="157"/>
      <c r="L56" s="157"/>
      <c r="M56" s="157">
        <f>'将来負担比率（分子）の構造'!L$52</f>
        <v>5909</v>
      </c>
      <c r="N56" s="157"/>
      <c r="O56" s="157"/>
      <c r="P56" s="157">
        <f>'将来負担比率（分子）の構造'!M$52</f>
        <v>5126</v>
      </c>
    </row>
    <row r="57" spans="1:16" x14ac:dyDescent="0.2">
      <c r="A57" s="157" t="s">
        <v>42</v>
      </c>
      <c r="B57" s="157"/>
      <c r="C57" s="157"/>
      <c r="D57" s="157">
        <f>'将来負担比率（分子）の構造'!I$51</f>
        <v>1987</v>
      </c>
      <c r="E57" s="157"/>
      <c r="F57" s="157"/>
      <c r="G57" s="157">
        <f>'将来負担比率（分子）の構造'!J$51</f>
        <v>2807</v>
      </c>
      <c r="H57" s="157"/>
      <c r="I57" s="157"/>
      <c r="J57" s="157">
        <f>'将来負担比率（分子）の構造'!K$51</f>
        <v>3054</v>
      </c>
      <c r="K57" s="157"/>
      <c r="L57" s="157"/>
      <c r="M57" s="157">
        <f>'将来負担比率（分子）の構造'!L$51</f>
        <v>3286</v>
      </c>
      <c r="N57" s="157"/>
      <c r="O57" s="157"/>
      <c r="P57" s="157">
        <f>'将来負担比率（分子）の構造'!M$51</f>
        <v>3948</v>
      </c>
    </row>
    <row r="58" spans="1:16" x14ac:dyDescent="0.2">
      <c r="A58" s="157" t="s">
        <v>41</v>
      </c>
      <c r="B58" s="157"/>
      <c r="C58" s="157"/>
      <c r="D58" s="157">
        <f>'将来負担比率（分子）の構造'!I$50</f>
        <v>20228</v>
      </c>
      <c r="E58" s="157"/>
      <c r="F58" s="157"/>
      <c r="G58" s="157">
        <f>'将来負担比率（分子）の構造'!J$50</f>
        <v>18798</v>
      </c>
      <c r="H58" s="157"/>
      <c r="I58" s="157"/>
      <c r="J58" s="157">
        <f>'将来負担比率（分子）の構造'!K$50</f>
        <v>18287</v>
      </c>
      <c r="K58" s="157"/>
      <c r="L58" s="157"/>
      <c r="M58" s="157">
        <f>'将来負担比率（分子）の構造'!L$50</f>
        <v>19976</v>
      </c>
      <c r="N58" s="157"/>
      <c r="O58" s="157"/>
      <c r="P58" s="157">
        <f>'将来負担比率（分子）の構造'!M$50</f>
        <v>21314</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2520</v>
      </c>
      <c r="C62" s="157"/>
      <c r="D62" s="157"/>
      <c r="E62" s="157">
        <f>'将来負担比率（分子）の構造'!J$45</f>
        <v>2576</v>
      </c>
      <c r="F62" s="157"/>
      <c r="G62" s="157"/>
      <c r="H62" s="157">
        <f>'将来負担比率（分子）の構造'!K$45</f>
        <v>2696</v>
      </c>
      <c r="I62" s="157"/>
      <c r="J62" s="157"/>
      <c r="K62" s="157">
        <f>'将来負担比率（分子）の構造'!L$45</f>
        <v>2571</v>
      </c>
      <c r="L62" s="157"/>
      <c r="M62" s="157"/>
      <c r="N62" s="157">
        <f>'将来負担比率（分子）の構造'!M$45</f>
        <v>2648</v>
      </c>
      <c r="O62" s="157"/>
      <c r="P62" s="157"/>
    </row>
    <row r="63" spans="1:16" x14ac:dyDescent="0.2">
      <c r="A63" s="157" t="s">
        <v>34</v>
      </c>
      <c r="B63" s="157">
        <f>'将来負担比率（分子）の構造'!I$44</f>
        <v>11</v>
      </c>
      <c r="C63" s="157"/>
      <c r="D63" s="157"/>
      <c r="E63" s="157">
        <f>'将来負担比率（分子）の構造'!J$44</f>
        <v>9</v>
      </c>
      <c r="F63" s="157"/>
      <c r="G63" s="157"/>
      <c r="H63" s="157">
        <f>'将来負担比率（分子）の構造'!K$44</f>
        <v>7</v>
      </c>
      <c r="I63" s="157"/>
      <c r="J63" s="157"/>
      <c r="K63" s="157">
        <f>'将来負担比率（分子）の構造'!L$44</f>
        <v>6</v>
      </c>
      <c r="L63" s="157"/>
      <c r="M63" s="157"/>
      <c r="N63" s="157">
        <f>'将来負担比率（分子）の構造'!M$44</f>
        <v>5</v>
      </c>
      <c r="O63" s="157"/>
      <c r="P63" s="157"/>
    </row>
    <row r="64" spans="1:16" x14ac:dyDescent="0.2">
      <c r="A64" s="157" t="s">
        <v>33</v>
      </c>
      <c r="B64" s="157">
        <f>'将来負担比率（分子）の構造'!I$43</f>
        <v>159</v>
      </c>
      <c r="C64" s="157"/>
      <c r="D64" s="157"/>
      <c r="E64" s="157">
        <f>'将来負担比率（分子）の構造'!J$43</f>
        <v>144</v>
      </c>
      <c r="F64" s="157"/>
      <c r="G64" s="157"/>
      <c r="H64" s="157">
        <f>'将来負担比率（分子）の構造'!K$43</f>
        <v>123</v>
      </c>
      <c r="I64" s="157"/>
      <c r="J64" s="157"/>
      <c r="K64" s="157">
        <f>'将来負担比率（分子）の構造'!L$43</f>
        <v>97</v>
      </c>
      <c r="L64" s="157"/>
      <c r="M64" s="157"/>
      <c r="N64" s="157">
        <f>'将来負担比率（分子）の構造'!M$43</f>
        <v>73</v>
      </c>
      <c r="O64" s="157"/>
      <c r="P64" s="157"/>
    </row>
    <row r="65" spans="1:16" x14ac:dyDescent="0.2">
      <c r="A65" s="157" t="s">
        <v>32</v>
      </c>
      <c r="B65" s="157">
        <f>'将来負担比率（分子）の構造'!I$42</f>
        <v>1342</v>
      </c>
      <c r="C65" s="157"/>
      <c r="D65" s="157"/>
      <c r="E65" s="157">
        <f>'将来負担比率（分子）の構造'!J$42</f>
        <v>960</v>
      </c>
      <c r="F65" s="157"/>
      <c r="G65" s="157"/>
      <c r="H65" s="157">
        <f>'将来負担比率（分子）の構造'!K$42</f>
        <v>583</v>
      </c>
      <c r="I65" s="157"/>
      <c r="J65" s="157"/>
      <c r="K65" s="157">
        <f>'将来負担比率（分子）の構造'!L$42</f>
        <v>468</v>
      </c>
      <c r="L65" s="157"/>
      <c r="M65" s="157"/>
      <c r="N65" s="157">
        <f>'将来負担比率（分子）の構造'!M$42</f>
        <v>367</v>
      </c>
      <c r="O65" s="157"/>
      <c r="P65" s="157"/>
    </row>
    <row r="66" spans="1:16" x14ac:dyDescent="0.2">
      <c r="A66" s="157" t="s">
        <v>31</v>
      </c>
      <c r="B66" s="157">
        <f>'将来負担比率（分子）の構造'!I$41</f>
        <v>14043</v>
      </c>
      <c r="C66" s="157"/>
      <c r="D66" s="157"/>
      <c r="E66" s="157">
        <f>'将来負担比率（分子）の構造'!J$41</f>
        <v>15561</v>
      </c>
      <c r="F66" s="157"/>
      <c r="G66" s="157"/>
      <c r="H66" s="157">
        <f>'将来負担比率（分子）の構造'!K$41</f>
        <v>16038</v>
      </c>
      <c r="I66" s="157"/>
      <c r="J66" s="157"/>
      <c r="K66" s="157">
        <f>'将来負担比率（分子）の構造'!L$41</f>
        <v>14277</v>
      </c>
      <c r="L66" s="157"/>
      <c r="M66" s="157"/>
      <c r="N66" s="157">
        <f>'将来負担比率（分子）の構造'!M$41</f>
        <v>12981</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3976</v>
      </c>
      <c r="C72" s="161">
        <f>基金残高に係る経年分析!G55</f>
        <v>4380</v>
      </c>
      <c r="D72" s="161">
        <f>基金残高に係る経年分析!H55</f>
        <v>5338</v>
      </c>
    </row>
    <row r="73" spans="1:16" x14ac:dyDescent="0.2">
      <c r="A73" s="160" t="s">
        <v>74</v>
      </c>
      <c r="B73" s="161" t="str">
        <f>基金残高に係る経年分析!F56</f>
        <v>-</v>
      </c>
      <c r="C73" s="161" t="str">
        <f>基金残高に係る経年分析!G56</f>
        <v>-</v>
      </c>
      <c r="D73" s="161" t="str">
        <f>基金残高に係る経年分析!H56</f>
        <v>-</v>
      </c>
    </row>
    <row r="74" spans="1:16" x14ac:dyDescent="0.2">
      <c r="A74" s="160" t="s">
        <v>75</v>
      </c>
      <c r="B74" s="161">
        <f>基金残高に係る経年分析!F57</f>
        <v>13390</v>
      </c>
      <c r="C74" s="161">
        <f>基金残高に係る経年分析!G57</f>
        <v>14346</v>
      </c>
      <c r="D74" s="161">
        <f>基金残高に係る経年分析!H57</f>
        <v>14304</v>
      </c>
    </row>
  </sheetData>
  <sheetProtection algorithmName="SHA-512" hashValue="PBIhhaUP094nu1lX1FEnV5Z2FZXlmIpriGXFTcLrgL8yPkR4mOfc2cKFyGTn59Ebabdfi15EOUFhWNcMh8eMsA==" saltValue="wAzuDp8ZOEuaQMuWpQtFh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328125" style="196" customWidth="1"/>
    <col min="2" max="2" width="2.36328125" style="196" customWidth="1"/>
    <col min="3" max="16" width="2.6328125" style="196" customWidth="1"/>
    <col min="17" max="17" width="2.36328125" style="196" customWidth="1"/>
    <col min="18" max="95" width="1.6328125" style="196" customWidth="1"/>
    <col min="96" max="133" width="1.6328125" style="208" customWidth="1"/>
    <col min="134" max="143" width="1.63281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704" t="s">
        <v>201</v>
      </c>
      <c r="DI1" s="705"/>
      <c r="DJ1" s="705"/>
      <c r="DK1" s="705"/>
      <c r="DL1" s="705"/>
      <c r="DM1" s="705"/>
      <c r="DN1" s="706"/>
      <c r="DO1" s="196"/>
      <c r="DP1" s="704" t="s">
        <v>202</v>
      </c>
      <c r="DQ1" s="705"/>
      <c r="DR1" s="705"/>
      <c r="DS1" s="705"/>
      <c r="DT1" s="705"/>
      <c r="DU1" s="705"/>
      <c r="DV1" s="705"/>
      <c r="DW1" s="705"/>
      <c r="DX1" s="705"/>
      <c r="DY1" s="705"/>
      <c r="DZ1" s="705"/>
      <c r="EA1" s="705"/>
      <c r="EB1" s="705"/>
      <c r="EC1" s="706"/>
      <c r="ED1" s="195"/>
      <c r="EE1" s="195"/>
      <c r="EF1" s="195"/>
      <c r="EG1" s="195"/>
      <c r="EH1" s="195"/>
      <c r="EI1" s="195"/>
      <c r="EJ1" s="195"/>
      <c r="EK1" s="195"/>
      <c r="EL1" s="195"/>
      <c r="EM1" s="195"/>
    </row>
    <row r="2" spans="2:143" ht="22.5" customHeight="1" x14ac:dyDescent="0.2">
      <c r="B2" s="197" t="s">
        <v>203</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660" t="s">
        <v>204</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205</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206</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207</v>
      </c>
      <c r="S4" s="661"/>
      <c r="T4" s="661"/>
      <c r="U4" s="661"/>
      <c r="V4" s="661"/>
      <c r="W4" s="661"/>
      <c r="X4" s="661"/>
      <c r="Y4" s="662"/>
      <c r="Z4" s="660" t="s">
        <v>208</v>
      </c>
      <c r="AA4" s="661"/>
      <c r="AB4" s="661"/>
      <c r="AC4" s="662"/>
      <c r="AD4" s="660" t="s">
        <v>209</v>
      </c>
      <c r="AE4" s="661"/>
      <c r="AF4" s="661"/>
      <c r="AG4" s="661"/>
      <c r="AH4" s="661"/>
      <c r="AI4" s="661"/>
      <c r="AJ4" s="661"/>
      <c r="AK4" s="662"/>
      <c r="AL4" s="660" t="s">
        <v>208</v>
      </c>
      <c r="AM4" s="661"/>
      <c r="AN4" s="661"/>
      <c r="AO4" s="662"/>
      <c r="AP4" s="707" t="s">
        <v>210</v>
      </c>
      <c r="AQ4" s="707"/>
      <c r="AR4" s="707"/>
      <c r="AS4" s="707"/>
      <c r="AT4" s="707"/>
      <c r="AU4" s="707"/>
      <c r="AV4" s="707"/>
      <c r="AW4" s="707"/>
      <c r="AX4" s="707"/>
      <c r="AY4" s="707"/>
      <c r="AZ4" s="707"/>
      <c r="BA4" s="707"/>
      <c r="BB4" s="707"/>
      <c r="BC4" s="707"/>
      <c r="BD4" s="707"/>
      <c r="BE4" s="707"/>
      <c r="BF4" s="707"/>
      <c r="BG4" s="707" t="s">
        <v>211</v>
      </c>
      <c r="BH4" s="707"/>
      <c r="BI4" s="707"/>
      <c r="BJ4" s="707"/>
      <c r="BK4" s="707"/>
      <c r="BL4" s="707"/>
      <c r="BM4" s="707"/>
      <c r="BN4" s="707"/>
      <c r="BO4" s="707" t="s">
        <v>208</v>
      </c>
      <c r="BP4" s="707"/>
      <c r="BQ4" s="707"/>
      <c r="BR4" s="707"/>
      <c r="BS4" s="707" t="s">
        <v>212</v>
      </c>
      <c r="BT4" s="707"/>
      <c r="BU4" s="707"/>
      <c r="BV4" s="707"/>
      <c r="BW4" s="707"/>
      <c r="BX4" s="707"/>
      <c r="BY4" s="707"/>
      <c r="BZ4" s="707"/>
      <c r="CA4" s="707"/>
      <c r="CB4" s="707"/>
      <c r="CD4" s="660" t="s">
        <v>213</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214</v>
      </c>
      <c r="C5" s="667"/>
      <c r="D5" s="667"/>
      <c r="E5" s="667"/>
      <c r="F5" s="667"/>
      <c r="G5" s="667"/>
      <c r="H5" s="667"/>
      <c r="I5" s="667"/>
      <c r="J5" s="667"/>
      <c r="K5" s="667"/>
      <c r="L5" s="667"/>
      <c r="M5" s="667"/>
      <c r="N5" s="667"/>
      <c r="O5" s="667"/>
      <c r="P5" s="667"/>
      <c r="Q5" s="668"/>
      <c r="R5" s="663">
        <v>30394340</v>
      </c>
      <c r="S5" s="664"/>
      <c r="T5" s="664"/>
      <c r="U5" s="664"/>
      <c r="V5" s="664"/>
      <c r="W5" s="664"/>
      <c r="X5" s="664"/>
      <c r="Y5" s="689"/>
      <c r="Z5" s="702">
        <v>46.2</v>
      </c>
      <c r="AA5" s="702"/>
      <c r="AB5" s="702"/>
      <c r="AC5" s="702"/>
      <c r="AD5" s="703">
        <v>28599349</v>
      </c>
      <c r="AE5" s="703"/>
      <c r="AF5" s="703"/>
      <c r="AG5" s="703"/>
      <c r="AH5" s="703"/>
      <c r="AI5" s="703"/>
      <c r="AJ5" s="703"/>
      <c r="AK5" s="703"/>
      <c r="AL5" s="690">
        <v>80.8</v>
      </c>
      <c r="AM5" s="672"/>
      <c r="AN5" s="672"/>
      <c r="AO5" s="691"/>
      <c r="AP5" s="666" t="s">
        <v>215</v>
      </c>
      <c r="AQ5" s="667"/>
      <c r="AR5" s="667"/>
      <c r="AS5" s="667"/>
      <c r="AT5" s="667"/>
      <c r="AU5" s="667"/>
      <c r="AV5" s="667"/>
      <c r="AW5" s="667"/>
      <c r="AX5" s="667"/>
      <c r="AY5" s="667"/>
      <c r="AZ5" s="667"/>
      <c r="BA5" s="667"/>
      <c r="BB5" s="667"/>
      <c r="BC5" s="667"/>
      <c r="BD5" s="667"/>
      <c r="BE5" s="667"/>
      <c r="BF5" s="668"/>
      <c r="BG5" s="608">
        <v>28599349</v>
      </c>
      <c r="BH5" s="609"/>
      <c r="BI5" s="609"/>
      <c r="BJ5" s="609"/>
      <c r="BK5" s="609"/>
      <c r="BL5" s="609"/>
      <c r="BM5" s="609"/>
      <c r="BN5" s="610"/>
      <c r="BO5" s="646">
        <v>94.1</v>
      </c>
      <c r="BP5" s="646"/>
      <c r="BQ5" s="646"/>
      <c r="BR5" s="646"/>
      <c r="BS5" s="647">
        <v>453197</v>
      </c>
      <c r="BT5" s="647"/>
      <c r="BU5" s="647"/>
      <c r="BV5" s="647"/>
      <c r="BW5" s="647"/>
      <c r="BX5" s="647"/>
      <c r="BY5" s="647"/>
      <c r="BZ5" s="647"/>
      <c r="CA5" s="647"/>
      <c r="CB5" s="687"/>
      <c r="CD5" s="660" t="s">
        <v>210</v>
      </c>
      <c r="CE5" s="661"/>
      <c r="CF5" s="661"/>
      <c r="CG5" s="661"/>
      <c r="CH5" s="661"/>
      <c r="CI5" s="661"/>
      <c r="CJ5" s="661"/>
      <c r="CK5" s="661"/>
      <c r="CL5" s="661"/>
      <c r="CM5" s="661"/>
      <c r="CN5" s="661"/>
      <c r="CO5" s="661"/>
      <c r="CP5" s="661"/>
      <c r="CQ5" s="662"/>
      <c r="CR5" s="660" t="s">
        <v>216</v>
      </c>
      <c r="CS5" s="661"/>
      <c r="CT5" s="661"/>
      <c r="CU5" s="661"/>
      <c r="CV5" s="661"/>
      <c r="CW5" s="661"/>
      <c r="CX5" s="661"/>
      <c r="CY5" s="662"/>
      <c r="CZ5" s="660" t="s">
        <v>208</v>
      </c>
      <c r="DA5" s="661"/>
      <c r="DB5" s="661"/>
      <c r="DC5" s="662"/>
      <c r="DD5" s="660" t="s">
        <v>217</v>
      </c>
      <c r="DE5" s="661"/>
      <c r="DF5" s="661"/>
      <c r="DG5" s="661"/>
      <c r="DH5" s="661"/>
      <c r="DI5" s="661"/>
      <c r="DJ5" s="661"/>
      <c r="DK5" s="661"/>
      <c r="DL5" s="661"/>
      <c r="DM5" s="661"/>
      <c r="DN5" s="661"/>
      <c r="DO5" s="661"/>
      <c r="DP5" s="662"/>
      <c r="DQ5" s="660" t="s">
        <v>218</v>
      </c>
      <c r="DR5" s="661"/>
      <c r="DS5" s="661"/>
      <c r="DT5" s="661"/>
      <c r="DU5" s="661"/>
      <c r="DV5" s="661"/>
      <c r="DW5" s="661"/>
      <c r="DX5" s="661"/>
      <c r="DY5" s="661"/>
      <c r="DZ5" s="661"/>
      <c r="EA5" s="661"/>
      <c r="EB5" s="661"/>
      <c r="EC5" s="662"/>
    </row>
    <row r="6" spans="2:143" ht="11.25" customHeight="1" x14ac:dyDescent="0.2">
      <c r="B6" s="605" t="s">
        <v>219</v>
      </c>
      <c r="C6" s="606"/>
      <c r="D6" s="606"/>
      <c r="E6" s="606"/>
      <c r="F6" s="606"/>
      <c r="G6" s="606"/>
      <c r="H6" s="606"/>
      <c r="I6" s="606"/>
      <c r="J6" s="606"/>
      <c r="K6" s="606"/>
      <c r="L6" s="606"/>
      <c r="M6" s="606"/>
      <c r="N6" s="606"/>
      <c r="O6" s="606"/>
      <c r="P6" s="606"/>
      <c r="Q6" s="607"/>
      <c r="R6" s="608">
        <v>271233</v>
      </c>
      <c r="S6" s="609"/>
      <c r="T6" s="609"/>
      <c r="U6" s="609"/>
      <c r="V6" s="609"/>
      <c r="W6" s="609"/>
      <c r="X6" s="609"/>
      <c r="Y6" s="610"/>
      <c r="Z6" s="646">
        <v>0.4</v>
      </c>
      <c r="AA6" s="646"/>
      <c r="AB6" s="646"/>
      <c r="AC6" s="646"/>
      <c r="AD6" s="647">
        <v>271233</v>
      </c>
      <c r="AE6" s="647"/>
      <c r="AF6" s="647"/>
      <c r="AG6" s="647"/>
      <c r="AH6" s="647"/>
      <c r="AI6" s="647"/>
      <c r="AJ6" s="647"/>
      <c r="AK6" s="647"/>
      <c r="AL6" s="611">
        <v>0.8</v>
      </c>
      <c r="AM6" s="612"/>
      <c r="AN6" s="612"/>
      <c r="AO6" s="648"/>
      <c r="AP6" s="605" t="s">
        <v>220</v>
      </c>
      <c r="AQ6" s="606"/>
      <c r="AR6" s="606"/>
      <c r="AS6" s="606"/>
      <c r="AT6" s="606"/>
      <c r="AU6" s="606"/>
      <c r="AV6" s="606"/>
      <c r="AW6" s="606"/>
      <c r="AX6" s="606"/>
      <c r="AY6" s="606"/>
      <c r="AZ6" s="606"/>
      <c r="BA6" s="606"/>
      <c r="BB6" s="606"/>
      <c r="BC6" s="606"/>
      <c r="BD6" s="606"/>
      <c r="BE6" s="606"/>
      <c r="BF6" s="607"/>
      <c r="BG6" s="608">
        <v>28599349</v>
      </c>
      <c r="BH6" s="609"/>
      <c r="BI6" s="609"/>
      <c r="BJ6" s="609"/>
      <c r="BK6" s="609"/>
      <c r="BL6" s="609"/>
      <c r="BM6" s="609"/>
      <c r="BN6" s="610"/>
      <c r="BO6" s="646">
        <v>94.1</v>
      </c>
      <c r="BP6" s="646"/>
      <c r="BQ6" s="646"/>
      <c r="BR6" s="646"/>
      <c r="BS6" s="647">
        <v>453197</v>
      </c>
      <c r="BT6" s="647"/>
      <c r="BU6" s="647"/>
      <c r="BV6" s="647"/>
      <c r="BW6" s="647"/>
      <c r="BX6" s="647"/>
      <c r="BY6" s="647"/>
      <c r="BZ6" s="647"/>
      <c r="CA6" s="647"/>
      <c r="CB6" s="687"/>
      <c r="CD6" s="666" t="s">
        <v>221</v>
      </c>
      <c r="CE6" s="667"/>
      <c r="CF6" s="667"/>
      <c r="CG6" s="667"/>
      <c r="CH6" s="667"/>
      <c r="CI6" s="667"/>
      <c r="CJ6" s="667"/>
      <c r="CK6" s="667"/>
      <c r="CL6" s="667"/>
      <c r="CM6" s="667"/>
      <c r="CN6" s="667"/>
      <c r="CO6" s="667"/>
      <c r="CP6" s="667"/>
      <c r="CQ6" s="668"/>
      <c r="CR6" s="608">
        <v>370750</v>
      </c>
      <c r="CS6" s="609"/>
      <c r="CT6" s="609"/>
      <c r="CU6" s="609"/>
      <c r="CV6" s="609"/>
      <c r="CW6" s="609"/>
      <c r="CX6" s="609"/>
      <c r="CY6" s="610"/>
      <c r="CZ6" s="690">
        <v>0.6</v>
      </c>
      <c r="DA6" s="672"/>
      <c r="DB6" s="672"/>
      <c r="DC6" s="692"/>
      <c r="DD6" s="614" t="s">
        <v>122</v>
      </c>
      <c r="DE6" s="609"/>
      <c r="DF6" s="609"/>
      <c r="DG6" s="609"/>
      <c r="DH6" s="609"/>
      <c r="DI6" s="609"/>
      <c r="DJ6" s="609"/>
      <c r="DK6" s="609"/>
      <c r="DL6" s="609"/>
      <c r="DM6" s="609"/>
      <c r="DN6" s="609"/>
      <c r="DO6" s="609"/>
      <c r="DP6" s="610"/>
      <c r="DQ6" s="614">
        <v>370186</v>
      </c>
      <c r="DR6" s="609"/>
      <c r="DS6" s="609"/>
      <c r="DT6" s="609"/>
      <c r="DU6" s="609"/>
      <c r="DV6" s="609"/>
      <c r="DW6" s="609"/>
      <c r="DX6" s="609"/>
      <c r="DY6" s="609"/>
      <c r="DZ6" s="609"/>
      <c r="EA6" s="609"/>
      <c r="EB6" s="609"/>
      <c r="EC6" s="645"/>
    </row>
    <row r="7" spans="2:143" ht="11.25" customHeight="1" x14ac:dyDescent="0.2">
      <c r="B7" s="605" t="s">
        <v>222</v>
      </c>
      <c r="C7" s="606"/>
      <c r="D7" s="606"/>
      <c r="E7" s="606"/>
      <c r="F7" s="606"/>
      <c r="G7" s="606"/>
      <c r="H7" s="606"/>
      <c r="I7" s="606"/>
      <c r="J7" s="606"/>
      <c r="K7" s="606"/>
      <c r="L7" s="606"/>
      <c r="M7" s="606"/>
      <c r="N7" s="606"/>
      <c r="O7" s="606"/>
      <c r="P7" s="606"/>
      <c r="Q7" s="607"/>
      <c r="R7" s="608">
        <v>62552</v>
      </c>
      <c r="S7" s="609"/>
      <c r="T7" s="609"/>
      <c r="U7" s="609"/>
      <c r="V7" s="609"/>
      <c r="W7" s="609"/>
      <c r="X7" s="609"/>
      <c r="Y7" s="610"/>
      <c r="Z7" s="646">
        <v>0.1</v>
      </c>
      <c r="AA7" s="646"/>
      <c r="AB7" s="646"/>
      <c r="AC7" s="646"/>
      <c r="AD7" s="647">
        <v>62552</v>
      </c>
      <c r="AE7" s="647"/>
      <c r="AF7" s="647"/>
      <c r="AG7" s="647"/>
      <c r="AH7" s="647"/>
      <c r="AI7" s="647"/>
      <c r="AJ7" s="647"/>
      <c r="AK7" s="647"/>
      <c r="AL7" s="611">
        <v>0.2</v>
      </c>
      <c r="AM7" s="612"/>
      <c r="AN7" s="612"/>
      <c r="AO7" s="648"/>
      <c r="AP7" s="605" t="s">
        <v>223</v>
      </c>
      <c r="AQ7" s="606"/>
      <c r="AR7" s="606"/>
      <c r="AS7" s="606"/>
      <c r="AT7" s="606"/>
      <c r="AU7" s="606"/>
      <c r="AV7" s="606"/>
      <c r="AW7" s="606"/>
      <c r="AX7" s="606"/>
      <c r="AY7" s="606"/>
      <c r="AZ7" s="606"/>
      <c r="BA7" s="606"/>
      <c r="BB7" s="606"/>
      <c r="BC7" s="606"/>
      <c r="BD7" s="606"/>
      <c r="BE7" s="606"/>
      <c r="BF7" s="607"/>
      <c r="BG7" s="608">
        <v>12968210</v>
      </c>
      <c r="BH7" s="609"/>
      <c r="BI7" s="609"/>
      <c r="BJ7" s="609"/>
      <c r="BK7" s="609"/>
      <c r="BL7" s="609"/>
      <c r="BM7" s="609"/>
      <c r="BN7" s="610"/>
      <c r="BO7" s="646">
        <v>42.7</v>
      </c>
      <c r="BP7" s="646"/>
      <c r="BQ7" s="646"/>
      <c r="BR7" s="646"/>
      <c r="BS7" s="647">
        <v>453197</v>
      </c>
      <c r="BT7" s="647"/>
      <c r="BU7" s="647"/>
      <c r="BV7" s="647"/>
      <c r="BW7" s="647"/>
      <c r="BX7" s="647"/>
      <c r="BY7" s="647"/>
      <c r="BZ7" s="647"/>
      <c r="CA7" s="647"/>
      <c r="CB7" s="687"/>
      <c r="CD7" s="605" t="s">
        <v>224</v>
      </c>
      <c r="CE7" s="606"/>
      <c r="CF7" s="606"/>
      <c r="CG7" s="606"/>
      <c r="CH7" s="606"/>
      <c r="CI7" s="606"/>
      <c r="CJ7" s="606"/>
      <c r="CK7" s="606"/>
      <c r="CL7" s="606"/>
      <c r="CM7" s="606"/>
      <c r="CN7" s="606"/>
      <c r="CO7" s="606"/>
      <c r="CP7" s="606"/>
      <c r="CQ7" s="607"/>
      <c r="CR7" s="608">
        <v>7769195</v>
      </c>
      <c r="CS7" s="609"/>
      <c r="CT7" s="609"/>
      <c r="CU7" s="609"/>
      <c r="CV7" s="609"/>
      <c r="CW7" s="609"/>
      <c r="CX7" s="609"/>
      <c r="CY7" s="610"/>
      <c r="CZ7" s="646">
        <v>12.2</v>
      </c>
      <c r="DA7" s="646"/>
      <c r="DB7" s="646"/>
      <c r="DC7" s="646"/>
      <c r="DD7" s="614">
        <v>338025</v>
      </c>
      <c r="DE7" s="609"/>
      <c r="DF7" s="609"/>
      <c r="DG7" s="609"/>
      <c r="DH7" s="609"/>
      <c r="DI7" s="609"/>
      <c r="DJ7" s="609"/>
      <c r="DK7" s="609"/>
      <c r="DL7" s="609"/>
      <c r="DM7" s="609"/>
      <c r="DN7" s="609"/>
      <c r="DO7" s="609"/>
      <c r="DP7" s="610"/>
      <c r="DQ7" s="614">
        <v>6479898</v>
      </c>
      <c r="DR7" s="609"/>
      <c r="DS7" s="609"/>
      <c r="DT7" s="609"/>
      <c r="DU7" s="609"/>
      <c r="DV7" s="609"/>
      <c r="DW7" s="609"/>
      <c r="DX7" s="609"/>
      <c r="DY7" s="609"/>
      <c r="DZ7" s="609"/>
      <c r="EA7" s="609"/>
      <c r="EB7" s="609"/>
      <c r="EC7" s="645"/>
    </row>
    <row r="8" spans="2:143" ht="11.25" customHeight="1" x14ac:dyDescent="0.2">
      <c r="B8" s="605" t="s">
        <v>225</v>
      </c>
      <c r="C8" s="606"/>
      <c r="D8" s="606"/>
      <c r="E8" s="606"/>
      <c r="F8" s="606"/>
      <c r="G8" s="606"/>
      <c r="H8" s="606"/>
      <c r="I8" s="606"/>
      <c r="J8" s="606"/>
      <c r="K8" s="606"/>
      <c r="L8" s="606"/>
      <c r="M8" s="606"/>
      <c r="N8" s="606"/>
      <c r="O8" s="606"/>
      <c r="P8" s="606"/>
      <c r="Q8" s="607"/>
      <c r="R8" s="608">
        <v>321937</v>
      </c>
      <c r="S8" s="609"/>
      <c r="T8" s="609"/>
      <c r="U8" s="609"/>
      <c r="V8" s="609"/>
      <c r="W8" s="609"/>
      <c r="X8" s="609"/>
      <c r="Y8" s="610"/>
      <c r="Z8" s="646">
        <v>0.5</v>
      </c>
      <c r="AA8" s="646"/>
      <c r="AB8" s="646"/>
      <c r="AC8" s="646"/>
      <c r="AD8" s="647">
        <v>321937</v>
      </c>
      <c r="AE8" s="647"/>
      <c r="AF8" s="647"/>
      <c r="AG8" s="647"/>
      <c r="AH8" s="647"/>
      <c r="AI8" s="647"/>
      <c r="AJ8" s="647"/>
      <c r="AK8" s="647"/>
      <c r="AL8" s="611">
        <v>0.9</v>
      </c>
      <c r="AM8" s="612"/>
      <c r="AN8" s="612"/>
      <c r="AO8" s="648"/>
      <c r="AP8" s="605" t="s">
        <v>226</v>
      </c>
      <c r="AQ8" s="606"/>
      <c r="AR8" s="606"/>
      <c r="AS8" s="606"/>
      <c r="AT8" s="606"/>
      <c r="AU8" s="606"/>
      <c r="AV8" s="606"/>
      <c r="AW8" s="606"/>
      <c r="AX8" s="606"/>
      <c r="AY8" s="606"/>
      <c r="AZ8" s="606"/>
      <c r="BA8" s="606"/>
      <c r="BB8" s="606"/>
      <c r="BC8" s="606"/>
      <c r="BD8" s="606"/>
      <c r="BE8" s="606"/>
      <c r="BF8" s="607"/>
      <c r="BG8" s="608">
        <v>241362</v>
      </c>
      <c r="BH8" s="609"/>
      <c r="BI8" s="609"/>
      <c r="BJ8" s="609"/>
      <c r="BK8" s="609"/>
      <c r="BL8" s="609"/>
      <c r="BM8" s="609"/>
      <c r="BN8" s="610"/>
      <c r="BO8" s="646">
        <v>0.8</v>
      </c>
      <c r="BP8" s="646"/>
      <c r="BQ8" s="646"/>
      <c r="BR8" s="646"/>
      <c r="BS8" s="647" t="s">
        <v>122</v>
      </c>
      <c r="BT8" s="647"/>
      <c r="BU8" s="647"/>
      <c r="BV8" s="647"/>
      <c r="BW8" s="647"/>
      <c r="BX8" s="647"/>
      <c r="BY8" s="647"/>
      <c r="BZ8" s="647"/>
      <c r="CA8" s="647"/>
      <c r="CB8" s="687"/>
      <c r="CD8" s="605" t="s">
        <v>227</v>
      </c>
      <c r="CE8" s="606"/>
      <c r="CF8" s="606"/>
      <c r="CG8" s="606"/>
      <c r="CH8" s="606"/>
      <c r="CI8" s="606"/>
      <c r="CJ8" s="606"/>
      <c r="CK8" s="606"/>
      <c r="CL8" s="606"/>
      <c r="CM8" s="606"/>
      <c r="CN8" s="606"/>
      <c r="CO8" s="606"/>
      <c r="CP8" s="606"/>
      <c r="CQ8" s="607"/>
      <c r="CR8" s="608">
        <v>32934789</v>
      </c>
      <c r="CS8" s="609"/>
      <c r="CT8" s="609"/>
      <c r="CU8" s="609"/>
      <c r="CV8" s="609"/>
      <c r="CW8" s="609"/>
      <c r="CX8" s="609"/>
      <c r="CY8" s="610"/>
      <c r="CZ8" s="646">
        <v>51.8</v>
      </c>
      <c r="DA8" s="646"/>
      <c r="DB8" s="646"/>
      <c r="DC8" s="646"/>
      <c r="DD8" s="614">
        <v>164174</v>
      </c>
      <c r="DE8" s="609"/>
      <c r="DF8" s="609"/>
      <c r="DG8" s="609"/>
      <c r="DH8" s="609"/>
      <c r="DI8" s="609"/>
      <c r="DJ8" s="609"/>
      <c r="DK8" s="609"/>
      <c r="DL8" s="609"/>
      <c r="DM8" s="609"/>
      <c r="DN8" s="609"/>
      <c r="DO8" s="609"/>
      <c r="DP8" s="610"/>
      <c r="DQ8" s="614">
        <v>15868020</v>
      </c>
      <c r="DR8" s="609"/>
      <c r="DS8" s="609"/>
      <c r="DT8" s="609"/>
      <c r="DU8" s="609"/>
      <c r="DV8" s="609"/>
      <c r="DW8" s="609"/>
      <c r="DX8" s="609"/>
      <c r="DY8" s="609"/>
      <c r="DZ8" s="609"/>
      <c r="EA8" s="609"/>
      <c r="EB8" s="609"/>
      <c r="EC8" s="645"/>
    </row>
    <row r="9" spans="2:143" ht="11.25" customHeight="1" x14ac:dyDescent="0.2">
      <c r="B9" s="605" t="s">
        <v>228</v>
      </c>
      <c r="C9" s="606"/>
      <c r="D9" s="606"/>
      <c r="E9" s="606"/>
      <c r="F9" s="606"/>
      <c r="G9" s="606"/>
      <c r="H9" s="606"/>
      <c r="I9" s="606"/>
      <c r="J9" s="606"/>
      <c r="K9" s="606"/>
      <c r="L9" s="606"/>
      <c r="M9" s="606"/>
      <c r="N9" s="606"/>
      <c r="O9" s="606"/>
      <c r="P9" s="606"/>
      <c r="Q9" s="607"/>
      <c r="R9" s="608">
        <v>469435</v>
      </c>
      <c r="S9" s="609"/>
      <c r="T9" s="609"/>
      <c r="U9" s="609"/>
      <c r="V9" s="609"/>
      <c r="W9" s="609"/>
      <c r="X9" s="609"/>
      <c r="Y9" s="610"/>
      <c r="Z9" s="646">
        <v>0.7</v>
      </c>
      <c r="AA9" s="646"/>
      <c r="AB9" s="646"/>
      <c r="AC9" s="646"/>
      <c r="AD9" s="647">
        <v>469435</v>
      </c>
      <c r="AE9" s="647"/>
      <c r="AF9" s="647"/>
      <c r="AG9" s="647"/>
      <c r="AH9" s="647"/>
      <c r="AI9" s="647"/>
      <c r="AJ9" s="647"/>
      <c r="AK9" s="647"/>
      <c r="AL9" s="611">
        <v>1.3</v>
      </c>
      <c r="AM9" s="612"/>
      <c r="AN9" s="612"/>
      <c r="AO9" s="648"/>
      <c r="AP9" s="605" t="s">
        <v>229</v>
      </c>
      <c r="AQ9" s="606"/>
      <c r="AR9" s="606"/>
      <c r="AS9" s="606"/>
      <c r="AT9" s="606"/>
      <c r="AU9" s="606"/>
      <c r="AV9" s="606"/>
      <c r="AW9" s="606"/>
      <c r="AX9" s="606"/>
      <c r="AY9" s="606"/>
      <c r="AZ9" s="606"/>
      <c r="BA9" s="606"/>
      <c r="BB9" s="606"/>
      <c r="BC9" s="606"/>
      <c r="BD9" s="606"/>
      <c r="BE9" s="606"/>
      <c r="BF9" s="607"/>
      <c r="BG9" s="608">
        <v>10363287</v>
      </c>
      <c r="BH9" s="609"/>
      <c r="BI9" s="609"/>
      <c r="BJ9" s="609"/>
      <c r="BK9" s="609"/>
      <c r="BL9" s="609"/>
      <c r="BM9" s="609"/>
      <c r="BN9" s="610"/>
      <c r="BO9" s="646">
        <v>34.1</v>
      </c>
      <c r="BP9" s="646"/>
      <c r="BQ9" s="646"/>
      <c r="BR9" s="646"/>
      <c r="BS9" s="647" t="s">
        <v>122</v>
      </c>
      <c r="BT9" s="647"/>
      <c r="BU9" s="647"/>
      <c r="BV9" s="647"/>
      <c r="BW9" s="647"/>
      <c r="BX9" s="647"/>
      <c r="BY9" s="647"/>
      <c r="BZ9" s="647"/>
      <c r="CA9" s="647"/>
      <c r="CB9" s="687"/>
      <c r="CD9" s="605" t="s">
        <v>230</v>
      </c>
      <c r="CE9" s="606"/>
      <c r="CF9" s="606"/>
      <c r="CG9" s="606"/>
      <c r="CH9" s="606"/>
      <c r="CI9" s="606"/>
      <c r="CJ9" s="606"/>
      <c r="CK9" s="606"/>
      <c r="CL9" s="606"/>
      <c r="CM9" s="606"/>
      <c r="CN9" s="606"/>
      <c r="CO9" s="606"/>
      <c r="CP9" s="606"/>
      <c r="CQ9" s="607"/>
      <c r="CR9" s="608">
        <v>4507353</v>
      </c>
      <c r="CS9" s="609"/>
      <c r="CT9" s="609"/>
      <c r="CU9" s="609"/>
      <c r="CV9" s="609"/>
      <c r="CW9" s="609"/>
      <c r="CX9" s="609"/>
      <c r="CY9" s="610"/>
      <c r="CZ9" s="646">
        <v>7.1</v>
      </c>
      <c r="DA9" s="646"/>
      <c r="DB9" s="646"/>
      <c r="DC9" s="646"/>
      <c r="DD9" s="614">
        <v>83035</v>
      </c>
      <c r="DE9" s="609"/>
      <c r="DF9" s="609"/>
      <c r="DG9" s="609"/>
      <c r="DH9" s="609"/>
      <c r="DI9" s="609"/>
      <c r="DJ9" s="609"/>
      <c r="DK9" s="609"/>
      <c r="DL9" s="609"/>
      <c r="DM9" s="609"/>
      <c r="DN9" s="609"/>
      <c r="DO9" s="609"/>
      <c r="DP9" s="610"/>
      <c r="DQ9" s="614">
        <v>3446627</v>
      </c>
      <c r="DR9" s="609"/>
      <c r="DS9" s="609"/>
      <c r="DT9" s="609"/>
      <c r="DU9" s="609"/>
      <c r="DV9" s="609"/>
      <c r="DW9" s="609"/>
      <c r="DX9" s="609"/>
      <c r="DY9" s="609"/>
      <c r="DZ9" s="609"/>
      <c r="EA9" s="609"/>
      <c r="EB9" s="609"/>
      <c r="EC9" s="645"/>
    </row>
    <row r="10" spans="2:143" ht="11.25" customHeight="1" x14ac:dyDescent="0.2">
      <c r="B10" s="605" t="s">
        <v>231</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232</v>
      </c>
      <c r="AQ10" s="606"/>
      <c r="AR10" s="606"/>
      <c r="AS10" s="606"/>
      <c r="AT10" s="606"/>
      <c r="AU10" s="606"/>
      <c r="AV10" s="606"/>
      <c r="AW10" s="606"/>
      <c r="AX10" s="606"/>
      <c r="AY10" s="606"/>
      <c r="AZ10" s="606"/>
      <c r="BA10" s="606"/>
      <c r="BB10" s="606"/>
      <c r="BC10" s="606"/>
      <c r="BD10" s="606"/>
      <c r="BE10" s="606"/>
      <c r="BF10" s="607"/>
      <c r="BG10" s="608">
        <v>448959</v>
      </c>
      <c r="BH10" s="609"/>
      <c r="BI10" s="609"/>
      <c r="BJ10" s="609"/>
      <c r="BK10" s="609"/>
      <c r="BL10" s="609"/>
      <c r="BM10" s="609"/>
      <c r="BN10" s="610"/>
      <c r="BO10" s="646">
        <v>1.5</v>
      </c>
      <c r="BP10" s="646"/>
      <c r="BQ10" s="646"/>
      <c r="BR10" s="646"/>
      <c r="BS10" s="647" t="s">
        <v>122</v>
      </c>
      <c r="BT10" s="647"/>
      <c r="BU10" s="647"/>
      <c r="BV10" s="647"/>
      <c r="BW10" s="647"/>
      <c r="BX10" s="647"/>
      <c r="BY10" s="647"/>
      <c r="BZ10" s="647"/>
      <c r="CA10" s="647"/>
      <c r="CB10" s="687"/>
      <c r="CD10" s="605" t="s">
        <v>233</v>
      </c>
      <c r="CE10" s="606"/>
      <c r="CF10" s="606"/>
      <c r="CG10" s="606"/>
      <c r="CH10" s="606"/>
      <c r="CI10" s="606"/>
      <c r="CJ10" s="606"/>
      <c r="CK10" s="606"/>
      <c r="CL10" s="606"/>
      <c r="CM10" s="606"/>
      <c r="CN10" s="606"/>
      <c r="CO10" s="606"/>
      <c r="CP10" s="606"/>
      <c r="CQ10" s="607"/>
      <c r="CR10" s="608">
        <v>334345</v>
      </c>
      <c r="CS10" s="609"/>
      <c r="CT10" s="609"/>
      <c r="CU10" s="609"/>
      <c r="CV10" s="609"/>
      <c r="CW10" s="609"/>
      <c r="CX10" s="609"/>
      <c r="CY10" s="610"/>
      <c r="CZ10" s="646">
        <v>0.5</v>
      </c>
      <c r="DA10" s="646"/>
      <c r="DB10" s="646"/>
      <c r="DC10" s="646"/>
      <c r="DD10" s="614" t="s">
        <v>122</v>
      </c>
      <c r="DE10" s="609"/>
      <c r="DF10" s="609"/>
      <c r="DG10" s="609"/>
      <c r="DH10" s="609"/>
      <c r="DI10" s="609"/>
      <c r="DJ10" s="609"/>
      <c r="DK10" s="609"/>
      <c r="DL10" s="609"/>
      <c r="DM10" s="609"/>
      <c r="DN10" s="609"/>
      <c r="DO10" s="609"/>
      <c r="DP10" s="610"/>
      <c r="DQ10" s="614">
        <v>306398</v>
      </c>
      <c r="DR10" s="609"/>
      <c r="DS10" s="609"/>
      <c r="DT10" s="609"/>
      <c r="DU10" s="609"/>
      <c r="DV10" s="609"/>
      <c r="DW10" s="609"/>
      <c r="DX10" s="609"/>
      <c r="DY10" s="609"/>
      <c r="DZ10" s="609"/>
      <c r="EA10" s="609"/>
      <c r="EB10" s="609"/>
      <c r="EC10" s="645"/>
    </row>
    <row r="11" spans="2:143" ht="11.25" customHeight="1" x14ac:dyDescent="0.2">
      <c r="B11" s="605" t="s">
        <v>234</v>
      </c>
      <c r="C11" s="606"/>
      <c r="D11" s="606"/>
      <c r="E11" s="606"/>
      <c r="F11" s="606"/>
      <c r="G11" s="606"/>
      <c r="H11" s="606"/>
      <c r="I11" s="606"/>
      <c r="J11" s="606"/>
      <c r="K11" s="606"/>
      <c r="L11" s="606"/>
      <c r="M11" s="606"/>
      <c r="N11" s="606"/>
      <c r="O11" s="606"/>
      <c r="P11" s="606"/>
      <c r="Q11" s="607"/>
      <c r="R11" s="608">
        <v>3751939</v>
      </c>
      <c r="S11" s="609"/>
      <c r="T11" s="609"/>
      <c r="U11" s="609"/>
      <c r="V11" s="609"/>
      <c r="W11" s="609"/>
      <c r="X11" s="609"/>
      <c r="Y11" s="610"/>
      <c r="Z11" s="611">
        <v>5.7</v>
      </c>
      <c r="AA11" s="612"/>
      <c r="AB11" s="612"/>
      <c r="AC11" s="613"/>
      <c r="AD11" s="614">
        <v>3751939</v>
      </c>
      <c r="AE11" s="609"/>
      <c r="AF11" s="609"/>
      <c r="AG11" s="609"/>
      <c r="AH11" s="609"/>
      <c r="AI11" s="609"/>
      <c r="AJ11" s="609"/>
      <c r="AK11" s="610"/>
      <c r="AL11" s="611">
        <v>10.6</v>
      </c>
      <c r="AM11" s="612"/>
      <c r="AN11" s="612"/>
      <c r="AO11" s="648"/>
      <c r="AP11" s="605" t="s">
        <v>235</v>
      </c>
      <c r="AQ11" s="606"/>
      <c r="AR11" s="606"/>
      <c r="AS11" s="606"/>
      <c r="AT11" s="606"/>
      <c r="AU11" s="606"/>
      <c r="AV11" s="606"/>
      <c r="AW11" s="606"/>
      <c r="AX11" s="606"/>
      <c r="AY11" s="606"/>
      <c r="AZ11" s="606"/>
      <c r="BA11" s="606"/>
      <c r="BB11" s="606"/>
      <c r="BC11" s="606"/>
      <c r="BD11" s="606"/>
      <c r="BE11" s="606"/>
      <c r="BF11" s="607"/>
      <c r="BG11" s="608">
        <v>1914602</v>
      </c>
      <c r="BH11" s="609"/>
      <c r="BI11" s="609"/>
      <c r="BJ11" s="609"/>
      <c r="BK11" s="609"/>
      <c r="BL11" s="609"/>
      <c r="BM11" s="609"/>
      <c r="BN11" s="610"/>
      <c r="BO11" s="646">
        <v>6.3</v>
      </c>
      <c r="BP11" s="646"/>
      <c r="BQ11" s="646"/>
      <c r="BR11" s="646"/>
      <c r="BS11" s="647">
        <v>453197</v>
      </c>
      <c r="BT11" s="647"/>
      <c r="BU11" s="647"/>
      <c r="BV11" s="647"/>
      <c r="BW11" s="647"/>
      <c r="BX11" s="647"/>
      <c r="BY11" s="647"/>
      <c r="BZ11" s="647"/>
      <c r="CA11" s="647"/>
      <c r="CB11" s="687"/>
      <c r="CD11" s="605" t="s">
        <v>236</v>
      </c>
      <c r="CE11" s="606"/>
      <c r="CF11" s="606"/>
      <c r="CG11" s="606"/>
      <c r="CH11" s="606"/>
      <c r="CI11" s="606"/>
      <c r="CJ11" s="606"/>
      <c r="CK11" s="606"/>
      <c r="CL11" s="606"/>
      <c r="CM11" s="606"/>
      <c r="CN11" s="606"/>
      <c r="CO11" s="606"/>
      <c r="CP11" s="606"/>
      <c r="CQ11" s="607"/>
      <c r="CR11" s="608">
        <v>69327</v>
      </c>
      <c r="CS11" s="609"/>
      <c r="CT11" s="609"/>
      <c r="CU11" s="609"/>
      <c r="CV11" s="609"/>
      <c r="CW11" s="609"/>
      <c r="CX11" s="609"/>
      <c r="CY11" s="610"/>
      <c r="CZ11" s="646">
        <v>0.1</v>
      </c>
      <c r="DA11" s="646"/>
      <c r="DB11" s="646"/>
      <c r="DC11" s="646"/>
      <c r="DD11" s="614" t="s">
        <v>122</v>
      </c>
      <c r="DE11" s="609"/>
      <c r="DF11" s="609"/>
      <c r="DG11" s="609"/>
      <c r="DH11" s="609"/>
      <c r="DI11" s="609"/>
      <c r="DJ11" s="609"/>
      <c r="DK11" s="609"/>
      <c r="DL11" s="609"/>
      <c r="DM11" s="609"/>
      <c r="DN11" s="609"/>
      <c r="DO11" s="609"/>
      <c r="DP11" s="610"/>
      <c r="DQ11" s="614">
        <v>65736</v>
      </c>
      <c r="DR11" s="609"/>
      <c r="DS11" s="609"/>
      <c r="DT11" s="609"/>
      <c r="DU11" s="609"/>
      <c r="DV11" s="609"/>
      <c r="DW11" s="609"/>
      <c r="DX11" s="609"/>
      <c r="DY11" s="609"/>
      <c r="DZ11" s="609"/>
      <c r="EA11" s="609"/>
      <c r="EB11" s="609"/>
      <c r="EC11" s="645"/>
    </row>
    <row r="12" spans="2:143" ht="11.25" customHeight="1" x14ac:dyDescent="0.2">
      <c r="B12" s="605" t="s">
        <v>237</v>
      </c>
      <c r="C12" s="606"/>
      <c r="D12" s="606"/>
      <c r="E12" s="606"/>
      <c r="F12" s="606"/>
      <c r="G12" s="606"/>
      <c r="H12" s="606"/>
      <c r="I12" s="606"/>
      <c r="J12" s="606"/>
      <c r="K12" s="606"/>
      <c r="L12" s="606"/>
      <c r="M12" s="606"/>
      <c r="N12" s="606"/>
      <c r="O12" s="606"/>
      <c r="P12" s="606"/>
      <c r="Q12" s="607"/>
      <c r="R12" s="608">
        <v>34549</v>
      </c>
      <c r="S12" s="609"/>
      <c r="T12" s="609"/>
      <c r="U12" s="609"/>
      <c r="V12" s="609"/>
      <c r="W12" s="609"/>
      <c r="X12" s="609"/>
      <c r="Y12" s="610"/>
      <c r="Z12" s="646">
        <v>0.1</v>
      </c>
      <c r="AA12" s="646"/>
      <c r="AB12" s="646"/>
      <c r="AC12" s="646"/>
      <c r="AD12" s="647">
        <v>34549</v>
      </c>
      <c r="AE12" s="647"/>
      <c r="AF12" s="647"/>
      <c r="AG12" s="647"/>
      <c r="AH12" s="647"/>
      <c r="AI12" s="647"/>
      <c r="AJ12" s="647"/>
      <c r="AK12" s="647"/>
      <c r="AL12" s="611">
        <v>0.1</v>
      </c>
      <c r="AM12" s="612"/>
      <c r="AN12" s="612"/>
      <c r="AO12" s="648"/>
      <c r="AP12" s="605" t="s">
        <v>238</v>
      </c>
      <c r="AQ12" s="606"/>
      <c r="AR12" s="606"/>
      <c r="AS12" s="606"/>
      <c r="AT12" s="606"/>
      <c r="AU12" s="606"/>
      <c r="AV12" s="606"/>
      <c r="AW12" s="606"/>
      <c r="AX12" s="606"/>
      <c r="AY12" s="606"/>
      <c r="AZ12" s="606"/>
      <c r="BA12" s="606"/>
      <c r="BB12" s="606"/>
      <c r="BC12" s="606"/>
      <c r="BD12" s="606"/>
      <c r="BE12" s="606"/>
      <c r="BF12" s="607"/>
      <c r="BG12" s="608">
        <v>14671680</v>
      </c>
      <c r="BH12" s="609"/>
      <c r="BI12" s="609"/>
      <c r="BJ12" s="609"/>
      <c r="BK12" s="609"/>
      <c r="BL12" s="609"/>
      <c r="BM12" s="609"/>
      <c r="BN12" s="610"/>
      <c r="BO12" s="646">
        <v>48.3</v>
      </c>
      <c r="BP12" s="646"/>
      <c r="BQ12" s="646"/>
      <c r="BR12" s="646"/>
      <c r="BS12" s="647" t="s">
        <v>122</v>
      </c>
      <c r="BT12" s="647"/>
      <c r="BU12" s="647"/>
      <c r="BV12" s="647"/>
      <c r="BW12" s="647"/>
      <c r="BX12" s="647"/>
      <c r="BY12" s="647"/>
      <c r="BZ12" s="647"/>
      <c r="CA12" s="647"/>
      <c r="CB12" s="687"/>
      <c r="CD12" s="605" t="s">
        <v>239</v>
      </c>
      <c r="CE12" s="606"/>
      <c r="CF12" s="606"/>
      <c r="CG12" s="606"/>
      <c r="CH12" s="606"/>
      <c r="CI12" s="606"/>
      <c r="CJ12" s="606"/>
      <c r="CK12" s="606"/>
      <c r="CL12" s="606"/>
      <c r="CM12" s="606"/>
      <c r="CN12" s="606"/>
      <c r="CO12" s="606"/>
      <c r="CP12" s="606"/>
      <c r="CQ12" s="607"/>
      <c r="CR12" s="608">
        <v>378656</v>
      </c>
      <c r="CS12" s="609"/>
      <c r="CT12" s="609"/>
      <c r="CU12" s="609"/>
      <c r="CV12" s="609"/>
      <c r="CW12" s="609"/>
      <c r="CX12" s="609"/>
      <c r="CY12" s="610"/>
      <c r="CZ12" s="646">
        <v>0.6</v>
      </c>
      <c r="DA12" s="646"/>
      <c r="DB12" s="646"/>
      <c r="DC12" s="646"/>
      <c r="DD12" s="614" t="s">
        <v>122</v>
      </c>
      <c r="DE12" s="609"/>
      <c r="DF12" s="609"/>
      <c r="DG12" s="609"/>
      <c r="DH12" s="609"/>
      <c r="DI12" s="609"/>
      <c r="DJ12" s="609"/>
      <c r="DK12" s="609"/>
      <c r="DL12" s="609"/>
      <c r="DM12" s="609"/>
      <c r="DN12" s="609"/>
      <c r="DO12" s="609"/>
      <c r="DP12" s="610"/>
      <c r="DQ12" s="614">
        <v>353115</v>
      </c>
      <c r="DR12" s="609"/>
      <c r="DS12" s="609"/>
      <c r="DT12" s="609"/>
      <c r="DU12" s="609"/>
      <c r="DV12" s="609"/>
      <c r="DW12" s="609"/>
      <c r="DX12" s="609"/>
      <c r="DY12" s="609"/>
      <c r="DZ12" s="609"/>
      <c r="EA12" s="609"/>
      <c r="EB12" s="609"/>
      <c r="EC12" s="645"/>
    </row>
    <row r="13" spans="2:143" ht="11.25" customHeight="1" x14ac:dyDescent="0.2">
      <c r="B13" s="605" t="s">
        <v>240</v>
      </c>
      <c r="C13" s="606"/>
      <c r="D13" s="606"/>
      <c r="E13" s="606"/>
      <c r="F13" s="606"/>
      <c r="G13" s="606"/>
      <c r="H13" s="606"/>
      <c r="I13" s="606"/>
      <c r="J13" s="606"/>
      <c r="K13" s="606"/>
      <c r="L13" s="606"/>
      <c r="M13" s="606"/>
      <c r="N13" s="606"/>
      <c r="O13" s="606"/>
      <c r="P13" s="606"/>
      <c r="Q13" s="607"/>
      <c r="R13" s="608">
        <v>946</v>
      </c>
      <c r="S13" s="609"/>
      <c r="T13" s="609"/>
      <c r="U13" s="609"/>
      <c r="V13" s="609"/>
      <c r="W13" s="609"/>
      <c r="X13" s="609"/>
      <c r="Y13" s="610"/>
      <c r="Z13" s="646">
        <v>0</v>
      </c>
      <c r="AA13" s="646"/>
      <c r="AB13" s="646"/>
      <c r="AC13" s="646"/>
      <c r="AD13" s="647">
        <v>946</v>
      </c>
      <c r="AE13" s="647"/>
      <c r="AF13" s="647"/>
      <c r="AG13" s="647"/>
      <c r="AH13" s="647"/>
      <c r="AI13" s="647"/>
      <c r="AJ13" s="647"/>
      <c r="AK13" s="647"/>
      <c r="AL13" s="611">
        <v>0</v>
      </c>
      <c r="AM13" s="612"/>
      <c r="AN13" s="612"/>
      <c r="AO13" s="648"/>
      <c r="AP13" s="605" t="s">
        <v>241</v>
      </c>
      <c r="AQ13" s="606"/>
      <c r="AR13" s="606"/>
      <c r="AS13" s="606"/>
      <c r="AT13" s="606"/>
      <c r="AU13" s="606"/>
      <c r="AV13" s="606"/>
      <c r="AW13" s="606"/>
      <c r="AX13" s="606"/>
      <c r="AY13" s="606"/>
      <c r="AZ13" s="606"/>
      <c r="BA13" s="606"/>
      <c r="BB13" s="606"/>
      <c r="BC13" s="606"/>
      <c r="BD13" s="606"/>
      <c r="BE13" s="606"/>
      <c r="BF13" s="607"/>
      <c r="BG13" s="608">
        <v>14460204</v>
      </c>
      <c r="BH13" s="609"/>
      <c r="BI13" s="609"/>
      <c r="BJ13" s="609"/>
      <c r="BK13" s="609"/>
      <c r="BL13" s="609"/>
      <c r="BM13" s="609"/>
      <c r="BN13" s="610"/>
      <c r="BO13" s="646">
        <v>47.6</v>
      </c>
      <c r="BP13" s="646"/>
      <c r="BQ13" s="646"/>
      <c r="BR13" s="646"/>
      <c r="BS13" s="647" t="s">
        <v>122</v>
      </c>
      <c r="BT13" s="647"/>
      <c r="BU13" s="647"/>
      <c r="BV13" s="647"/>
      <c r="BW13" s="647"/>
      <c r="BX13" s="647"/>
      <c r="BY13" s="647"/>
      <c r="BZ13" s="647"/>
      <c r="CA13" s="647"/>
      <c r="CB13" s="687"/>
      <c r="CD13" s="605" t="s">
        <v>242</v>
      </c>
      <c r="CE13" s="606"/>
      <c r="CF13" s="606"/>
      <c r="CG13" s="606"/>
      <c r="CH13" s="606"/>
      <c r="CI13" s="606"/>
      <c r="CJ13" s="606"/>
      <c r="CK13" s="606"/>
      <c r="CL13" s="606"/>
      <c r="CM13" s="606"/>
      <c r="CN13" s="606"/>
      <c r="CO13" s="606"/>
      <c r="CP13" s="606"/>
      <c r="CQ13" s="607"/>
      <c r="CR13" s="608">
        <v>5669652</v>
      </c>
      <c r="CS13" s="609"/>
      <c r="CT13" s="609"/>
      <c r="CU13" s="609"/>
      <c r="CV13" s="609"/>
      <c r="CW13" s="609"/>
      <c r="CX13" s="609"/>
      <c r="CY13" s="610"/>
      <c r="CZ13" s="646">
        <v>8.9</v>
      </c>
      <c r="DA13" s="646"/>
      <c r="DB13" s="646"/>
      <c r="DC13" s="646"/>
      <c r="DD13" s="614">
        <v>2824967</v>
      </c>
      <c r="DE13" s="609"/>
      <c r="DF13" s="609"/>
      <c r="DG13" s="609"/>
      <c r="DH13" s="609"/>
      <c r="DI13" s="609"/>
      <c r="DJ13" s="609"/>
      <c r="DK13" s="609"/>
      <c r="DL13" s="609"/>
      <c r="DM13" s="609"/>
      <c r="DN13" s="609"/>
      <c r="DO13" s="609"/>
      <c r="DP13" s="610"/>
      <c r="DQ13" s="614">
        <v>3544251</v>
      </c>
      <c r="DR13" s="609"/>
      <c r="DS13" s="609"/>
      <c r="DT13" s="609"/>
      <c r="DU13" s="609"/>
      <c r="DV13" s="609"/>
      <c r="DW13" s="609"/>
      <c r="DX13" s="609"/>
      <c r="DY13" s="609"/>
      <c r="DZ13" s="609"/>
      <c r="EA13" s="609"/>
      <c r="EB13" s="609"/>
      <c r="EC13" s="645"/>
    </row>
    <row r="14" spans="2:143" ht="11.25" customHeight="1" x14ac:dyDescent="0.2">
      <c r="B14" s="605" t="s">
        <v>243</v>
      </c>
      <c r="C14" s="606"/>
      <c r="D14" s="606"/>
      <c r="E14" s="606"/>
      <c r="F14" s="606"/>
      <c r="G14" s="606"/>
      <c r="H14" s="606"/>
      <c r="I14" s="606"/>
      <c r="J14" s="606"/>
      <c r="K14" s="606"/>
      <c r="L14" s="606"/>
      <c r="M14" s="606"/>
      <c r="N14" s="606"/>
      <c r="O14" s="606"/>
      <c r="P14" s="606"/>
      <c r="Q14" s="607"/>
      <c r="R14" s="608" t="s">
        <v>122</v>
      </c>
      <c r="S14" s="609"/>
      <c r="T14" s="609"/>
      <c r="U14" s="609"/>
      <c r="V14" s="609"/>
      <c r="W14" s="609"/>
      <c r="X14" s="609"/>
      <c r="Y14" s="610"/>
      <c r="Z14" s="646" t="s">
        <v>122</v>
      </c>
      <c r="AA14" s="646"/>
      <c r="AB14" s="646"/>
      <c r="AC14" s="646"/>
      <c r="AD14" s="647" t="s">
        <v>122</v>
      </c>
      <c r="AE14" s="647"/>
      <c r="AF14" s="647"/>
      <c r="AG14" s="647"/>
      <c r="AH14" s="647"/>
      <c r="AI14" s="647"/>
      <c r="AJ14" s="647"/>
      <c r="AK14" s="647"/>
      <c r="AL14" s="611" t="s">
        <v>122</v>
      </c>
      <c r="AM14" s="612"/>
      <c r="AN14" s="612"/>
      <c r="AO14" s="648"/>
      <c r="AP14" s="605" t="s">
        <v>244</v>
      </c>
      <c r="AQ14" s="606"/>
      <c r="AR14" s="606"/>
      <c r="AS14" s="606"/>
      <c r="AT14" s="606"/>
      <c r="AU14" s="606"/>
      <c r="AV14" s="606"/>
      <c r="AW14" s="606"/>
      <c r="AX14" s="606"/>
      <c r="AY14" s="606"/>
      <c r="AZ14" s="606"/>
      <c r="BA14" s="606"/>
      <c r="BB14" s="606"/>
      <c r="BC14" s="606"/>
      <c r="BD14" s="606"/>
      <c r="BE14" s="606"/>
      <c r="BF14" s="607"/>
      <c r="BG14" s="608">
        <v>148159</v>
      </c>
      <c r="BH14" s="609"/>
      <c r="BI14" s="609"/>
      <c r="BJ14" s="609"/>
      <c r="BK14" s="609"/>
      <c r="BL14" s="609"/>
      <c r="BM14" s="609"/>
      <c r="BN14" s="610"/>
      <c r="BO14" s="646">
        <v>0.5</v>
      </c>
      <c r="BP14" s="646"/>
      <c r="BQ14" s="646"/>
      <c r="BR14" s="646"/>
      <c r="BS14" s="647" t="s">
        <v>122</v>
      </c>
      <c r="BT14" s="647"/>
      <c r="BU14" s="647"/>
      <c r="BV14" s="647"/>
      <c r="BW14" s="647"/>
      <c r="BX14" s="647"/>
      <c r="BY14" s="647"/>
      <c r="BZ14" s="647"/>
      <c r="CA14" s="647"/>
      <c r="CB14" s="687"/>
      <c r="CD14" s="605" t="s">
        <v>245</v>
      </c>
      <c r="CE14" s="606"/>
      <c r="CF14" s="606"/>
      <c r="CG14" s="606"/>
      <c r="CH14" s="606"/>
      <c r="CI14" s="606"/>
      <c r="CJ14" s="606"/>
      <c r="CK14" s="606"/>
      <c r="CL14" s="606"/>
      <c r="CM14" s="606"/>
      <c r="CN14" s="606"/>
      <c r="CO14" s="606"/>
      <c r="CP14" s="606"/>
      <c r="CQ14" s="607"/>
      <c r="CR14" s="608">
        <v>1827645</v>
      </c>
      <c r="CS14" s="609"/>
      <c r="CT14" s="609"/>
      <c r="CU14" s="609"/>
      <c r="CV14" s="609"/>
      <c r="CW14" s="609"/>
      <c r="CX14" s="609"/>
      <c r="CY14" s="610"/>
      <c r="CZ14" s="646">
        <v>2.9</v>
      </c>
      <c r="DA14" s="646"/>
      <c r="DB14" s="646"/>
      <c r="DC14" s="646"/>
      <c r="DD14" s="614">
        <v>11935</v>
      </c>
      <c r="DE14" s="609"/>
      <c r="DF14" s="609"/>
      <c r="DG14" s="609"/>
      <c r="DH14" s="609"/>
      <c r="DI14" s="609"/>
      <c r="DJ14" s="609"/>
      <c r="DK14" s="609"/>
      <c r="DL14" s="609"/>
      <c r="DM14" s="609"/>
      <c r="DN14" s="609"/>
      <c r="DO14" s="609"/>
      <c r="DP14" s="610"/>
      <c r="DQ14" s="614">
        <v>1474577</v>
      </c>
      <c r="DR14" s="609"/>
      <c r="DS14" s="609"/>
      <c r="DT14" s="609"/>
      <c r="DU14" s="609"/>
      <c r="DV14" s="609"/>
      <c r="DW14" s="609"/>
      <c r="DX14" s="609"/>
      <c r="DY14" s="609"/>
      <c r="DZ14" s="609"/>
      <c r="EA14" s="609"/>
      <c r="EB14" s="609"/>
      <c r="EC14" s="645"/>
    </row>
    <row r="15" spans="2:143" ht="11.25" customHeight="1" x14ac:dyDescent="0.2">
      <c r="B15" s="605" t="s">
        <v>246</v>
      </c>
      <c r="C15" s="606"/>
      <c r="D15" s="606"/>
      <c r="E15" s="606"/>
      <c r="F15" s="606"/>
      <c r="G15" s="606"/>
      <c r="H15" s="606"/>
      <c r="I15" s="606"/>
      <c r="J15" s="606"/>
      <c r="K15" s="606"/>
      <c r="L15" s="606"/>
      <c r="M15" s="606"/>
      <c r="N15" s="606"/>
      <c r="O15" s="606"/>
      <c r="P15" s="606"/>
      <c r="Q15" s="607"/>
      <c r="R15" s="608">
        <v>102057</v>
      </c>
      <c r="S15" s="609"/>
      <c r="T15" s="609"/>
      <c r="U15" s="609"/>
      <c r="V15" s="609"/>
      <c r="W15" s="609"/>
      <c r="X15" s="609"/>
      <c r="Y15" s="610"/>
      <c r="Z15" s="646">
        <v>0.2</v>
      </c>
      <c r="AA15" s="646"/>
      <c r="AB15" s="646"/>
      <c r="AC15" s="646"/>
      <c r="AD15" s="647">
        <v>102057</v>
      </c>
      <c r="AE15" s="647"/>
      <c r="AF15" s="647"/>
      <c r="AG15" s="647"/>
      <c r="AH15" s="647"/>
      <c r="AI15" s="647"/>
      <c r="AJ15" s="647"/>
      <c r="AK15" s="647"/>
      <c r="AL15" s="611">
        <v>0.3</v>
      </c>
      <c r="AM15" s="612"/>
      <c r="AN15" s="612"/>
      <c r="AO15" s="648"/>
      <c r="AP15" s="605" t="s">
        <v>247</v>
      </c>
      <c r="AQ15" s="606"/>
      <c r="AR15" s="606"/>
      <c r="AS15" s="606"/>
      <c r="AT15" s="606"/>
      <c r="AU15" s="606"/>
      <c r="AV15" s="606"/>
      <c r="AW15" s="606"/>
      <c r="AX15" s="606"/>
      <c r="AY15" s="606"/>
      <c r="AZ15" s="606"/>
      <c r="BA15" s="606"/>
      <c r="BB15" s="606"/>
      <c r="BC15" s="606"/>
      <c r="BD15" s="606"/>
      <c r="BE15" s="606"/>
      <c r="BF15" s="607"/>
      <c r="BG15" s="608">
        <v>811300</v>
      </c>
      <c r="BH15" s="609"/>
      <c r="BI15" s="609"/>
      <c r="BJ15" s="609"/>
      <c r="BK15" s="609"/>
      <c r="BL15" s="609"/>
      <c r="BM15" s="609"/>
      <c r="BN15" s="610"/>
      <c r="BO15" s="646">
        <v>2.7</v>
      </c>
      <c r="BP15" s="646"/>
      <c r="BQ15" s="646"/>
      <c r="BR15" s="646"/>
      <c r="BS15" s="647" t="s">
        <v>122</v>
      </c>
      <c r="BT15" s="647"/>
      <c r="BU15" s="647"/>
      <c r="BV15" s="647"/>
      <c r="BW15" s="647"/>
      <c r="BX15" s="647"/>
      <c r="BY15" s="647"/>
      <c r="BZ15" s="647"/>
      <c r="CA15" s="647"/>
      <c r="CB15" s="687"/>
      <c r="CD15" s="605" t="s">
        <v>248</v>
      </c>
      <c r="CE15" s="606"/>
      <c r="CF15" s="606"/>
      <c r="CG15" s="606"/>
      <c r="CH15" s="606"/>
      <c r="CI15" s="606"/>
      <c r="CJ15" s="606"/>
      <c r="CK15" s="606"/>
      <c r="CL15" s="606"/>
      <c r="CM15" s="606"/>
      <c r="CN15" s="606"/>
      <c r="CO15" s="606"/>
      <c r="CP15" s="606"/>
      <c r="CQ15" s="607"/>
      <c r="CR15" s="608">
        <v>7866478</v>
      </c>
      <c r="CS15" s="609"/>
      <c r="CT15" s="609"/>
      <c r="CU15" s="609"/>
      <c r="CV15" s="609"/>
      <c r="CW15" s="609"/>
      <c r="CX15" s="609"/>
      <c r="CY15" s="610"/>
      <c r="CZ15" s="646">
        <v>12.4</v>
      </c>
      <c r="DA15" s="646"/>
      <c r="DB15" s="646"/>
      <c r="DC15" s="646"/>
      <c r="DD15" s="614">
        <v>932874</v>
      </c>
      <c r="DE15" s="609"/>
      <c r="DF15" s="609"/>
      <c r="DG15" s="609"/>
      <c r="DH15" s="609"/>
      <c r="DI15" s="609"/>
      <c r="DJ15" s="609"/>
      <c r="DK15" s="609"/>
      <c r="DL15" s="609"/>
      <c r="DM15" s="609"/>
      <c r="DN15" s="609"/>
      <c r="DO15" s="609"/>
      <c r="DP15" s="610"/>
      <c r="DQ15" s="614">
        <v>5886070</v>
      </c>
      <c r="DR15" s="609"/>
      <c r="DS15" s="609"/>
      <c r="DT15" s="609"/>
      <c r="DU15" s="609"/>
      <c r="DV15" s="609"/>
      <c r="DW15" s="609"/>
      <c r="DX15" s="609"/>
      <c r="DY15" s="609"/>
      <c r="DZ15" s="609"/>
      <c r="EA15" s="609"/>
      <c r="EB15" s="609"/>
      <c r="EC15" s="645"/>
    </row>
    <row r="16" spans="2:143" ht="11.25" customHeight="1" x14ac:dyDescent="0.2">
      <c r="B16" s="605" t="s">
        <v>249</v>
      </c>
      <c r="C16" s="606"/>
      <c r="D16" s="606"/>
      <c r="E16" s="606"/>
      <c r="F16" s="606"/>
      <c r="G16" s="606"/>
      <c r="H16" s="606"/>
      <c r="I16" s="606"/>
      <c r="J16" s="606"/>
      <c r="K16" s="606"/>
      <c r="L16" s="606"/>
      <c r="M16" s="606"/>
      <c r="N16" s="606"/>
      <c r="O16" s="606"/>
      <c r="P16" s="606"/>
      <c r="Q16" s="607"/>
      <c r="R16" s="608">
        <v>764989</v>
      </c>
      <c r="S16" s="609"/>
      <c r="T16" s="609"/>
      <c r="U16" s="609"/>
      <c r="V16" s="609"/>
      <c r="W16" s="609"/>
      <c r="X16" s="609"/>
      <c r="Y16" s="610"/>
      <c r="Z16" s="646">
        <v>1.2</v>
      </c>
      <c r="AA16" s="646"/>
      <c r="AB16" s="646"/>
      <c r="AC16" s="646"/>
      <c r="AD16" s="647">
        <v>764989</v>
      </c>
      <c r="AE16" s="647"/>
      <c r="AF16" s="647"/>
      <c r="AG16" s="647"/>
      <c r="AH16" s="647"/>
      <c r="AI16" s="647"/>
      <c r="AJ16" s="647"/>
      <c r="AK16" s="647"/>
      <c r="AL16" s="611">
        <v>2.2000000000000002</v>
      </c>
      <c r="AM16" s="612"/>
      <c r="AN16" s="612"/>
      <c r="AO16" s="648"/>
      <c r="AP16" s="605" t="s">
        <v>250</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251</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252</v>
      </c>
      <c r="C17" s="606"/>
      <c r="D17" s="606"/>
      <c r="E17" s="606"/>
      <c r="F17" s="606"/>
      <c r="G17" s="606"/>
      <c r="H17" s="606"/>
      <c r="I17" s="606"/>
      <c r="J17" s="606"/>
      <c r="K17" s="606"/>
      <c r="L17" s="606"/>
      <c r="M17" s="606"/>
      <c r="N17" s="606"/>
      <c r="O17" s="606"/>
      <c r="P17" s="606"/>
      <c r="Q17" s="607"/>
      <c r="R17" s="608">
        <v>802265</v>
      </c>
      <c r="S17" s="609"/>
      <c r="T17" s="609"/>
      <c r="U17" s="609"/>
      <c r="V17" s="609"/>
      <c r="W17" s="609"/>
      <c r="X17" s="609"/>
      <c r="Y17" s="610"/>
      <c r="Z17" s="646">
        <v>1.2</v>
      </c>
      <c r="AA17" s="646"/>
      <c r="AB17" s="646"/>
      <c r="AC17" s="646"/>
      <c r="AD17" s="647">
        <v>802265</v>
      </c>
      <c r="AE17" s="647"/>
      <c r="AF17" s="647"/>
      <c r="AG17" s="647"/>
      <c r="AH17" s="647"/>
      <c r="AI17" s="647"/>
      <c r="AJ17" s="647"/>
      <c r="AK17" s="647"/>
      <c r="AL17" s="611">
        <v>2.2999999999999998</v>
      </c>
      <c r="AM17" s="612"/>
      <c r="AN17" s="612"/>
      <c r="AO17" s="648"/>
      <c r="AP17" s="605" t="s">
        <v>253</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254</v>
      </c>
      <c r="CE17" s="606"/>
      <c r="CF17" s="606"/>
      <c r="CG17" s="606"/>
      <c r="CH17" s="606"/>
      <c r="CI17" s="606"/>
      <c r="CJ17" s="606"/>
      <c r="CK17" s="606"/>
      <c r="CL17" s="606"/>
      <c r="CM17" s="606"/>
      <c r="CN17" s="606"/>
      <c r="CO17" s="606"/>
      <c r="CP17" s="606"/>
      <c r="CQ17" s="607"/>
      <c r="CR17" s="608">
        <v>1875132</v>
      </c>
      <c r="CS17" s="609"/>
      <c r="CT17" s="609"/>
      <c r="CU17" s="609"/>
      <c r="CV17" s="609"/>
      <c r="CW17" s="609"/>
      <c r="CX17" s="609"/>
      <c r="CY17" s="610"/>
      <c r="CZ17" s="646">
        <v>2.9</v>
      </c>
      <c r="DA17" s="646"/>
      <c r="DB17" s="646"/>
      <c r="DC17" s="646"/>
      <c r="DD17" s="614" t="s">
        <v>122</v>
      </c>
      <c r="DE17" s="609"/>
      <c r="DF17" s="609"/>
      <c r="DG17" s="609"/>
      <c r="DH17" s="609"/>
      <c r="DI17" s="609"/>
      <c r="DJ17" s="609"/>
      <c r="DK17" s="609"/>
      <c r="DL17" s="609"/>
      <c r="DM17" s="609"/>
      <c r="DN17" s="609"/>
      <c r="DO17" s="609"/>
      <c r="DP17" s="610"/>
      <c r="DQ17" s="614">
        <v>1870431</v>
      </c>
      <c r="DR17" s="609"/>
      <c r="DS17" s="609"/>
      <c r="DT17" s="609"/>
      <c r="DU17" s="609"/>
      <c r="DV17" s="609"/>
      <c r="DW17" s="609"/>
      <c r="DX17" s="609"/>
      <c r="DY17" s="609"/>
      <c r="DZ17" s="609"/>
      <c r="EA17" s="609"/>
      <c r="EB17" s="609"/>
      <c r="EC17" s="645"/>
    </row>
    <row r="18" spans="2:133" ht="11.25" customHeight="1" x14ac:dyDescent="0.2">
      <c r="B18" s="605" t="s">
        <v>255</v>
      </c>
      <c r="C18" s="606"/>
      <c r="D18" s="606"/>
      <c r="E18" s="606"/>
      <c r="F18" s="606"/>
      <c r="G18" s="606"/>
      <c r="H18" s="606"/>
      <c r="I18" s="606"/>
      <c r="J18" s="606"/>
      <c r="K18" s="606"/>
      <c r="L18" s="606"/>
      <c r="M18" s="606"/>
      <c r="N18" s="606"/>
      <c r="O18" s="606"/>
      <c r="P18" s="606"/>
      <c r="Q18" s="607"/>
      <c r="R18" s="608">
        <v>120284</v>
      </c>
      <c r="S18" s="609"/>
      <c r="T18" s="609"/>
      <c r="U18" s="609"/>
      <c r="V18" s="609"/>
      <c r="W18" s="609"/>
      <c r="X18" s="609"/>
      <c r="Y18" s="610"/>
      <c r="Z18" s="646">
        <v>0.2</v>
      </c>
      <c r="AA18" s="646"/>
      <c r="AB18" s="646"/>
      <c r="AC18" s="646"/>
      <c r="AD18" s="647">
        <v>120284</v>
      </c>
      <c r="AE18" s="647"/>
      <c r="AF18" s="647"/>
      <c r="AG18" s="647"/>
      <c r="AH18" s="647"/>
      <c r="AI18" s="647"/>
      <c r="AJ18" s="647"/>
      <c r="AK18" s="647"/>
      <c r="AL18" s="611">
        <v>0.3</v>
      </c>
      <c r="AM18" s="612"/>
      <c r="AN18" s="612"/>
      <c r="AO18" s="648"/>
      <c r="AP18" s="605" t="s">
        <v>256</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257</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258</v>
      </c>
      <c r="C19" s="606"/>
      <c r="D19" s="606"/>
      <c r="E19" s="606"/>
      <c r="F19" s="606"/>
      <c r="G19" s="606"/>
      <c r="H19" s="606"/>
      <c r="I19" s="606"/>
      <c r="J19" s="606"/>
      <c r="K19" s="606"/>
      <c r="L19" s="606"/>
      <c r="M19" s="606"/>
      <c r="N19" s="606"/>
      <c r="O19" s="606"/>
      <c r="P19" s="606"/>
      <c r="Q19" s="607"/>
      <c r="R19" s="608">
        <v>681948</v>
      </c>
      <c r="S19" s="609"/>
      <c r="T19" s="609"/>
      <c r="U19" s="609"/>
      <c r="V19" s="609"/>
      <c r="W19" s="609"/>
      <c r="X19" s="609"/>
      <c r="Y19" s="610"/>
      <c r="Z19" s="646">
        <v>1</v>
      </c>
      <c r="AA19" s="646"/>
      <c r="AB19" s="646"/>
      <c r="AC19" s="646"/>
      <c r="AD19" s="647">
        <v>681948</v>
      </c>
      <c r="AE19" s="647"/>
      <c r="AF19" s="647"/>
      <c r="AG19" s="647"/>
      <c r="AH19" s="647"/>
      <c r="AI19" s="647"/>
      <c r="AJ19" s="647"/>
      <c r="AK19" s="647"/>
      <c r="AL19" s="611">
        <v>1.9</v>
      </c>
      <c r="AM19" s="612"/>
      <c r="AN19" s="612"/>
      <c r="AO19" s="648"/>
      <c r="AP19" s="605" t="s">
        <v>259</v>
      </c>
      <c r="AQ19" s="606"/>
      <c r="AR19" s="606"/>
      <c r="AS19" s="606"/>
      <c r="AT19" s="606"/>
      <c r="AU19" s="606"/>
      <c r="AV19" s="606"/>
      <c r="AW19" s="606"/>
      <c r="AX19" s="606"/>
      <c r="AY19" s="606"/>
      <c r="AZ19" s="606"/>
      <c r="BA19" s="606"/>
      <c r="BB19" s="606"/>
      <c r="BC19" s="606"/>
      <c r="BD19" s="606"/>
      <c r="BE19" s="606"/>
      <c r="BF19" s="607"/>
      <c r="BG19" s="608">
        <v>1794991</v>
      </c>
      <c r="BH19" s="609"/>
      <c r="BI19" s="609"/>
      <c r="BJ19" s="609"/>
      <c r="BK19" s="609"/>
      <c r="BL19" s="609"/>
      <c r="BM19" s="609"/>
      <c r="BN19" s="610"/>
      <c r="BO19" s="646">
        <v>5.9</v>
      </c>
      <c r="BP19" s="646"/>
      <c r="BQ19" s="646"/>
      <c r="BR19" s="646"/>
      <c r="BS19" s="647" t="s">
        <v>122</v>
      </c>
      <c r="BT19" s="647"/>
      <c r="BU19" s="647"/>
      <c r="BV19" s="647"/>
      <c r="BW19" s="647"/>
      <c r="BX19" s="647"/>
      <c r="BY19" s="647"/>
      <c r="BZ19" s="647"/>
      <c r="CA19" s="647"/>
      <c r="CB19" s="687"/>
      <c r="CD19" s="605" t="s">
        <v>260</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261</v>
      </c>
      <c r="C20" s="676"/>
      <c r="D20" s="676"/>
      <c r="E20" s="676"/>
      <c r="F20" s="676"/>
      <c r="G20" s="676"/>
      <c r="H20" s="676"/>
      <c r="I20" s="676"/>
      <c r="J20" s="676"/>
      <c r="K20" s="676"/>
      <c r="L20" s="676"/>
      <c r="M20" s="676"/>
      <c r="N20" s="676"/>
      <c r="O20" s="676"/>
      <c r="P20" s="676"/>
      <c r="Q20" s="677"/>
      <c r="R20" s="608">
        <v>33</v>
      </c>
      <c r="S20" s="609"/>
      <c r="T20" s="609"/>
      <c r="U20" s="609"/>
      <c r="V20" s="609"/>
      <c r="W20" s="609"/>
      <c r="X20" s="609"/>
      <c r="Y20" s="610"/>
      <c r="Z20" s="646">
        <v>0</v>
      </c>
      <c r="AA20" s="646"/>
      <c r="AB20" s="646"/>
      <c r="AC20" s="646"/>
      <c r="AD20" s="647">
        <v>33</v>
      </c>
      <c r="AE20" s="647"/>
      <c r="AF20" s="647"/>
      <c r="AG20" s="647"/>
      <c r="AH20" s="647"/>
      <c r="AI20" s="647"/>
      <c r="AJ20" s="647"/>
      <c r="AK20" s="647"/>
      <c r="AL20" s="611">
        <v>0</v>
      </c>
      <c r="AM20" s="612"/>
      <c r="AN20" s="612"/>
      <c r="AO20" s="648"/>
      <c r="AP20" s="605" t="s">
        <v>262</v>
      </c>
      <c r="AQ20" s="606"/>
      <c r="AR20" s="606"/>
      <c r="AS20" s="606"/>
      <c r="AT20" s="606"/>
      <c r="AU20" s="606"/>
      <c r="AV20" s="606"/>
      <c r="AW20" s="606"/>
      <c r="AX20" s="606"/>
      <c r="AY20" s="606"/>
      <c r="AZ20" s="606"/>
      <c r="BA20" s="606"/>
      <c r="BB20" s="606"/>
      <c r="BC20" s="606"/>
      <c r="BD20" s="606"/>
      <c r="BE20" s="606"/>
      <c r="BF20" s="607"/>
      <c r="BG20" s="608">
        <v>1794991</v>
      </c>
      <c r="BH20" s="609"/>
      <c r="BI20" s="609"/>
      <c r="BJ20" s="609"/>
      <c r="BK20" s="609"/>
      <c r="BL20" s="609"/>
      <c r="BM20" s="609"/>
      <c r="BN20" s="610"/>
      <c r="BO20" s="646">
        <v>5.9</v>
      </c>
      <c r="BP20" s="646"/>
      <c r="BQ20" s="646"/>
      <c r="BR20" s="646"/>
      <c r="BS20" s="647" t="s">
        <v>122</v>
      </c>
      <c r="BT20" s="647"/>
      <c r="BU20" s="647"/>
      <c r="BV20" s="647"/>
      <c r="BW20" s="647"/>
      <c r="BX20" s="647"/>
      <c r="BY20" s="647"/>
      <c r="BZ20" s="647"/>
      <c r="CA20" s="647"/>
      <c r="CB20" s="687"/>
      <c r="CD20" s="605" t="s">
        <v>263</v>
      </c>
      <c r="CE20" s="606"/>
      <c r="CF20" s="606"/>
      <c r="CG20" s="606"/>
      <c r="CH20" s="606"/>
      <c r="CI20" s="606"/>
      <c r="CJ20" s="606"/>
      <c r="CK20" s="606"/>
      <c r="CL20" s="606"/>
      <c r="CM20" s="606"/>
      <c r="CN20" s="606"/>
      <c r="CO20" s="606"/>
      <c r="CP20" s="606"/>
      <c r="CQ20" s="607"/>
      <c r="CR20" s="608">
        <v>63603322</v>
      </c>
      <c r="CS20" s="609"/>
      <c r="CT20" s="609"/>
      <c r="CU20" s="609"/>
      <c r="CV20" s="609"/>
      <c r="CW20" s="609"/>
      <c r="CX20" s="609"/>
      <c r="CY20" s="610"/>
      <c r="CZ20" s="646">
        <v>100</v>
      </c>
      <c r="DA20" s="646"/>
      <c r="DB20" s="646"/>
      <c r="DC20" s="646"/>
      <c r="DD20" s="614">
        <v>4355010</v>
      </c>
      <c r="DE20" s="609"/>
      <c r="DF20" s="609"/>
      <c r="DG20" s="609"/>
      <c r="DH20" s="609"/>
      <c r="DI20" s="609"/>
      <c r="DJ20" s="609"/>
      <c r="DK20" s="609"/>
      <c r="DL20" s="609"/>
      <c r="DM20" s="609"/>
      <c r="DN20" s="609"/>
      <c r="DO20" s="609"/>
      <c r="DP20" s="610"/>
      <c r="DQ20" s="614">
        <v>39665309</v>
      </c>
      <c r="DR20" s="609"/>
      <c r="DS20" s="609"/>
      <c r="DT20" s="609"/>
      <c r="DU20" s="609"/>
      <c r="DV20" s="609"/>
      <c r="DW20" s="609"/>
      <c r="DX20" s="609"/>
      <c r="DY20" s="609"/>
      <c r="DZ20" s="609"/>
      <c r="EA20" s="609"/>
      <c r="EB20" s="609"/>
      <c r="EC20" s="645"/>
    </row>
    <row r="21" spans="2:133" ht="11.25" customHeight="1" x14ac:dyDescent="0.2">
      <c r="B21" s="605" t="s">
        <v>264</v>
      </c>
      <c r="C21" s="606"/>
      <c r="D21" s="606"/>
      <c r="E21" s="606"/>
      <c r="F21" s="606"/>
      <c r="G21" s="606"/>
      <c r="H21" s="606"/>
      <c r="I21" s="606"/>
      <c r="J21" s="606"/>
      <c r="K21" s="606"/>
      <c r="L21" s="606"/>
      <c r="M21" s="606"/>
      <c r="N21" s="606"/>
      <c r="O21" s="606"/>
      <c r="P21" s="606"/>
      <c r="Q21" s="607"/>
      <c r="R21" s="608">
        <v>58219</v>
      </c>
      <c r="S21" s="609"/>
      <c r="T21" s="609"/>
      <c r="U21" s="609"/>
      <c r="V21" s="609"/>
      <c r="W21" s="609"/>
      <c r="X21" s="609"/>
      <c r="Y21" s="610"/>
      <c r="Z21" s="646">
        <v>0.1</v>
      </c>
      <c r="AA21" s="646"/>
      <c r="AB21" s="646"/>
      <c r="AC21" s="646"/>
      <c r="AD21" s="647" t="s">
        <v>122</v>
      </c>
      <c r="AE21" s="647"/>
      <c r="AF21" s="647"/>
      <c r="AG21" s="647"/>
      <c r="AH21" s="647"/>
      <c r="AI21" s="647"/>
      <c r="AJ21" s="647"/>
      <c r="AK21" s="647"/>
      <c r="AL21" s="611" t="s">
        <v>122</v>
      </c>
      <c r="AM21" s="612"/>
      <c r="AN21" s="612"/>
      <c r="AO21" s="648"/>
      <c r="AP21" s="605" t="s">
        <v>265</v>
      </c>
      <c r="AQ21" s="685"/>
      <c r="AR21" s="685"/>
      <c r="AS21" s="685"/>
      <c r="AT21" s="685"/>
      <c r="AU21" s="685"/>
      <c r="AV21" s="685"/>
      <c r="AW21" s="685"/>
      <c r="AX21" s="685"/>
      <c r="AY21" s="685"/>
      <c r="AZ21" s="685"/>
      <c r="BA21" s="685"/>
      <c r="BB21" s="685"/>
      <c r="BC21" s="685"/>
      <c r="BD21" s="685"/>
      <c r="BE21" s="685"/>
      <c r="BF21" s="686"/>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266</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267</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268</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269</v>
      </c>
      <c r="C23" s="606"/>
      <c r="D23" s="606"/>
      <c r="E23" s="606"/>
      <c r="F23" s="606"/>
      <c r="G23" s="606"/>
      <c r="H23" s="606"/>
      <c r="I23" s="606"/>
      <c r="J23" s="606"/>
      <c r="K23" s="606"/>
      <c r="L23" s="606"/>
      <c r="M23" s="606"/>
      <c r="N23" s="606"/>
      <c r="O23" s="606"/>
      <c r="P23" s="606"/>
      <c r="Q23" s="607"/>
      <c r="R23" s="608">
        <v>58203</v>
      </c>
      <c r="S23" s="609"/>
      <c r="T23" s="609"/>
      <c r="U23" s="609"/>
      <c r="V23" s="609"/>
      <c r="W23" s="609"/>
      <c r="X23" s="609"/>
      <c r="Y23" s="610"/>
      <c r="Z23" s="646">
        <v>0.1</v>
      </c>
      <c r="AA23" s="646"/>
      <c r="AB23" s="646"/>
      <c r="AC23" s="646"/>
      <c r="AD23" s="647" t="s">
        <v>122</v>
      </c>
      <c r="AE23" s="647"/>
      <c r="AF23" s="647"/>
      <c r="AG23" s="647"/>
      <c r="AH23" s="647"/>
      <c r="AI23" s="647"/>
      <c r="AJ23" s="647"/>
      <c r="AK23" s="647"/>
      <c r="AL23" s="611" t="s">
        <v>122</v>
      </c>
      <c r="AM23" s="612"/>
      <c r="AN23" s="612"/>
      <c r="AO23" s="648"/>
      <c r="AP23" s="605" t="s">
        <v>270</v>
      </c>
      <c r="AQ23" s="685"/>
      <c r="AR23" s="685"/>
      <c r="AS23" s="685"/>
      <c r="AT23" s="685"/>
      <c r="AU23" s="685"/>
      <c r="AV23" s="685"/>
      <c r="AW23" s="685"/>
      <c r="AX23" s="685"/>
      <c r="AY23" s="685"/>
      <c r="AZ23" s="685"/>
      <c r="BA23" s="685"/>
      <c r="BB23" s="685"/>
      <c r="BC23" s="685"/>
      <c r="BD23" s="685"/>
      <c r="BE23" s="685"/>
      <c r="BF23" s="686"/>
      <c r="BG23" s="608">
        <v>1794991</v>
      </c>
      <c r="BH23" s="609"/>
      <c r="BI23" s="609"/>
      <c r="BJ23" s="609"/>
      <c r="BK23" s="609"/>
      <c r="BL23" s="609"/>
      <c r="BM23" s="609"/>
      <c r="BN23" s="610"/>
      <c r="BO23" s="646">
        <v>5.9</v>
      </c>
      <c r="BP23" s="646"/>
      <c r="BQ23" s="646"/>
      <c r="BR23" s="646"/>
      <c r="BS23" s="647" t="s">
        <v>122</v>
      </c>
      <c r="BT23" s="647"/>
      <c r="BU23" s="647"/>
      <c r="BV23" s="647"/>
      <c r="BW23" s="647"/>
      <c r="BX23" s="647"/>
      <c r="BY23" s="647"/>
      <c r="BZ23" s="647"/>
      <c r="CA23" s="647"/>
      <c r="CB23" s="687"/>
      <c r="CD23" s="660" t="s">
        <v>210</v>
      </c>
      <c r="CE23" s="661"/>
      <c r="CF23" s="661"/>
      <c r="CG23" s="661"/>
      <c r="CH23" s="661"/>
      <c r="CI23" s="661"/>
      <c r="CJ23" s="661"/>
      <c r="CK23" s="661"/>
      <c r="CL23" s="661"/>
      <c r="CM23" s="661"/>
      <c r="CN23" s="661"/>
      <c r="CO23" s="661"/>
      <c r="CP23" s="661"/>
      <c r="CQ23" s="662"/>
      <c r="CR23" s="660" t="s">
        <v>271</v>
      </c>
      <c r="CS23" s="661"/>
      <c r="CT23" s="661"/>
      <c r="CU23" s="661"/>
      <c r="CV23" s="661"/>
      <c r="CW23" s="661"/>
      <c r="CX23" s="661"/>
      <c r="CY23" s="662"/>
      <c r="CZ23" s="660" t="s">
        <v>272</v>
      </c>
      <c r="DA23" s="661"/>
      <c r="DB23" s="661"/>
      <c r="DC23" s="662"/>
      <c r="DD23" s="660" t="s">
        <v>273</v>
      </c>
      <c r="DE23" s="661"/>
      <c r="DF23" s="661"/>
      <c r="DG23" s="661"/>
      <c r="DH23" s="661"/>
      <c r="DI23" s="661"/>
      <c r="DJ23" s="661"/>
      <c r="DK23" s="662"/>
      <c r="DL23" s="698" t="s">
        <v>274</v>
      </c>
      <c r="DM23" s="699"/>
      <c r="DN23" s="699"/>
      <c r="DO23" s="699"/>
      <c r="DP23" s="699"/>
      <c r="DQ23" s="699"/>
      <c r="DR23" s="699"/>
      <c r="DS23" s="699"/>
      <c r="DT23" s="699"/>
      <c r="DU23" s="699"/>
      <c r="DV23" s="700"/>
      <c r="DW23" s="660" t="s">
        <v>275</v>
      </c>
      <c r="DX23" s="661"/>
      <c r="DY23" s="661"/>
      <c r="DZ23" s="661"/>
      <c r="EA23" s="661"/>
      <c r="EB23" s="661"/>
      <c r="EC23" s="662"/>
    </row>
    <row r="24" spans="2:133" ht="11.25" customHeight="1" x14ac:dyDescent="0.2">
      <c r="B24" s="605" t="s">
        <v>276</v>
      </c>
      <c r="C24" s="606"/>
      <c r="D24" s="606"/>
      <c r="E24" s="606"/>
      <c r="F24" s="606"/>
      <c r="G24" s="606"/>
      <c r="H24" s="606"/>
      <c r="I24" s="606"/>
      <c r="J24" s="606"/>
      <c r="K24" s="606"/>
      <c r="L24" s="606"/>
      <c r="M24" s="606"/>
      <c r="N24" s="606"/>
      <c r="O24" s="606"/>
      <c r="P24" s="606"/>
      <c r="Q24" s="607"/>
      <c r="R24" s="608">
        <v>16</v>
      </c>
      <c r="S24" s="609"/>
      <c r="T24" s="609"/>
      <c r="U24" s="609"/>
      <c r="V24" s="609"/>
      <c r="W24" s="609"/>
      <c r="X24" s="609"/>
      <c r="Y24" s="610"/>
      <c r="Z24" s="646">
        <v>0</v>
      </c>
      <c r="AA24" s="646"/>
      <c r="AB24" s="646"/>
      <c r="AC24" s="646"/>
      <c r="AD24" s="647" t="s">
        <v>122</v>
      </c>
      <c r="AE24" s="647"/>
      <c r="AF24" s="647"/>
      <c r="AG24" s="647"/>
      <c r="AH24" s="647"/>
      <c r="AI24" s="647"/>
      <c r="AJ24" s="647"/>
      <c r="AK24" s="647"/>
      <c r="AL24" s="611" t="s">
        <v>122</v>
      </c>
      <c r="AM24" s="612"/>
      <c r="AN24" s="612"/>
      <c r="AO24" s="648"/>
      <c r="AP24" s="605" t="s">
        <v>277</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278</v>
      </c>
      <c r="CE24" s="667"/>
      <c r="CF24" s="667"/>
      <c r="CG24" s="667"/>
      <c r="CH24" s="667"/>
      <c r="CI24" s="667"/>
      <c r="CJ24" s="667"/>
      <c r="CK24" s="667"/>
      <c r="CL24" s="667"/>
      <c r="CM24" s="667"/>
      <c r="CN24" s="667"/>
      <c r="CO24" s="667"/>
      <c r="CP24" s="667"/>
      <c r="CQ24" s="668"/>
      <c r="CR24" s="663">
        <v>30186301</v>
      </c>
      <c r="CS24" s="664"/>
      <c r="CT24" s="664"/>
      <c r="CU24" s="664"/>
      <c r="CV24" s="664"/>
      <c r="CW24" s="664"/>
      <c r="CX24" s="664"/>
      <c r="CY24" s="689"/>
      <c r="CZ24" s="690">
        <v>47.5</v>
      </c>
      <c r="DA24" s="672"/>
      <c r="DB24" s="672"/>
      <c r="DC24" s="692"/>
      <c r="DD24" s="688">
        <v>15857522</v>
      </c>
      <c r="DE24" s="664"/>
      <c r="DF24" s="664"/>
      <c r="DG24" s="664"/>
      <c r="DH24" s="664"/>
      <c r="DI24" s="664"/>
      <c r="DJ24" s="664"/>
      <c r="DK24" s="689"/>
      <c r="DL24" s="688">
        <v>14359469</v>
      </c>
      <c r="DM24" s="664"/>
      <c r="DN24" s="664"/>
      <c r="DO24" s="664"/>
      <c r="DP24" s="664"/>
      <c r="DQ24" s="664"/>
      <c r="DR24" s="664"/>
      <c r="DS24" s="664"/>
      <c r="DT24" s="664"/>
      <c r="DU24" s="664"/>
      <c r="DV24" s="689"/>
      <c r="DW24" s="690">
        <v>40.6</v>
      </c>
      <c r="DX24" s="672"/>
      <c r="DY24" s="672"/>
      <c r="DZ24" s="672"/>
      <c r="EA24" s="672"/>
      <c r="EB24" s="672"/>
      <c r="EC24" s="691"/>
    </row>
    <row r="25" spans="2:133" ht="11.25" customHeight="1" x14ac:dyDescent="0.2">
      <c r="B25" s="605" t="s">
        <v>279</v>
      </c>
      <c r="C25" s="606"/>
      <c r="D25" s="606"/>
      <c r="E25" s="606"/>
      <c r="F25" s="606"/>
      <c r="G25" s="606"/>
      <c r="H25" s="606"/>
      <c r="I25" s="606"/>
      <c r="J25" s="606"/>
      <c r="K25" s="606"/>
      <c r="L25" s="606"/>
      <c r="M25" s="606"/>
      <c r="N25" s="606"/>
      <c r="O25" s="606"/>
      <c r="P25" s="606"/>
      <c r="Q25" s="607"/>
      <c r="R25" s="608">
        <v>37034461</v>
      </c>
      <c r="S25" s="609"/>
      <c r="T25" s="609"/>
      <c r="U25" s="609"/>
      <c r="V25" s="609"/>
      <c r="W25" s="609"/>
      <c r="X25" s="609"/>
      <c r="Y25" s="610"/>
      <c r="Z25" s="646">
        <v>56.3</v>
      </c>
      <c r="AA25" s="646"/>
      <c r="AB25" s="646"/>
      <c r="AC25" s="646"/>
      <c r="AD25" s="647">
        <v>35181251</v>
      </c>
      <c r="AE25" s="647"/>
      <c r="AF25" s="647"/>
      <c r="AG25" s="647"/>
      <c r="AH25" s="647"/>
      <c r="AI25" s="647"/>
      <c r="AJ25" s="647"/>
      <c r="AK25" s="647"/>
      <c r="AL25" s="611">
        <v>99.4</v>
      </c>
      <c r="AM25" s="612"/>
      <c r="AN25" s="612"/>
      <c r="AO25" s="648"/>
      <c r="AP25" s="605" t="s">
        <v>280</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281</v>
      </c>
      <c r="CE25" s="606"/>
      <c r="CF25" s="606"/>
      <c r="CG25" s="606"/>
      <c r="CH25" s="606"/>
      <c r="CI25" s="606"/>
      <c r="CJ25" s="606"/>
      <c r="CK25" s="606"/>
      <c r="CL25" s="606"/>
      <c r="CM25" s="606"/>
      <c r="CN25" s="606"/>
      <c r="CO25" s="606"/>
      <c r="CP25" s="606"/>
      <c r="CQ25" s="607"/>
      <c r="CR25" s="608">
        <v>8927685</v>
      </c>
      <c r="CS25" s="621"/>
      <c r="CT25" s="621"/>
      <c r="CU25" s="621"/>
      <c r="CV25" s="621"/>
      <c r="CW25" s="621"/>
      <c r="CX25" s="621"/>
      <c r="CY25" s="622"/>
      <c r="CZ25" s="611">
        <v>14</v>
      </c>
      <c r="DA25" s="623"/>
      <c r="DB25" s="623"/>
      <c r="DC25" s="624"/>
      <c r="DD25" s="614">
        <v>8071444</v>
      </c>
      <c r="DE25" s="621"/>
      <c r="DF25" s="621"/>
      <c r="DG25" s="621"/>
      <c r="DH25" s="621"/>
      <c r="DI25" s="621"/>
      <c r="DJ25" s="621"/>
      <c r="DK25" s="622"/>
      <c r="DL25" s="614">
        <v>7792947</v>
      </c>
      <c r="DM25" s="621"/>
      <c r="DN25" s="621"/>
      <c r="DO25" s="621"/>
      <c r="DP25" s="621"/>
      <c r="DQ25" s="621"/>
      <c r="DR25" s="621"/>
      <c r="DS25" s="621"/>
      <c r="DT25" s="621"/>
      <c r="DU25" s="621"/>
      <c r="DV25" s="622"/>
      <c r="DW25" s="611">
        <v>22</v>
      </c>
      <c r="DX25" s="623"/>
      <c r="DY25" s="623"/>
      <c r="DZ25" s="623"/>
      <c r="EA25" s="623"/>
      <c r="EB25" s="623"/>
      <c r="EC25" s="635"/>
    </row>
    <row r="26" spans="2:133" ht="11.25" customHeight="1" x14ac:dyDescent="0.2">
      <c r="B26" s="605" t="s">
        <v>282</v>
      </c>
      <c r="C26" s="606"/>
      <c r="D26" s="606"/>
      <c r="E26" s="606"/>
      <c r="F26" s="606"/>
      <c r="G26" s="606"/>
      <c r="H26" s="606"/>
      <c r="I26" s="606"/>
      <c r="J26" s="606"/>
      <c r="K26" s="606"/>
      <c r="L26" s="606"/>
      <c r="M26" s="606"/>
      <c r="N26" s="606"/>
      <c r="O26" s="606"/>
      <c r="P26" s="606"/>
      <c r="Q26" s="607"/>
      <c r="R26" s="608">
        <v>14434</v>
      </c>
      <c r="S26" s="609"/>
      <c r="T26" s="609"/>
      <c r="U26" s="609"/>
      <c r="V26" s="609"/>
      <c r="W26" s="609"/>
      <c r="X26" s="609"/>
      <c r="Y26" s="610"/>
      <c r="Z26" s="646">
        <v>0</v>
      </c>
      <c r="AA26" s="646"/>
      <c r="AB26" s="646"/>
      <c r="AC26" s="646"/>
      <c r="AD26" s="647">
        <v>14434</v>
      </c>
      <c r="AE26" s="647"/>
      <c r="AF26" s="647"/>
      <c r="AG26" s="647"/>
      <c r="AH26" s="647"/>
      <c r="AI26" s="647"/>
      <c r="AJ26" s="647"/>
      <c r="AK26" s="647"/>
      <c r="AL26" s="611">
        <v>0</v>
      </c>
      <c r="AM26" s="612"/>
      <c r="AN26" s="612"/>
      <c r="AO26" s="648"/>
      <c r="AP26" s="605" t="s">
        <v>283</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284</v>
      </c>
      <c r="CE26" s="606"/>
      <c r="CF26" s="606"/>
      <c r="CG26" s="606"/>
      <c r="CH26" s="606"/>
      <c r="CI26" s="606"/>
      <c r="CJ26" s="606"/>
      <c r="CK26" s="606"/>
      <c r="CL26" s="606"/>
      <c r="CM26" s="606"/>
      <c r="CN26" s="606"/>
      <c r="CO26" s="606"/>
      <c r="CP26" s="606"/>
      <c r="CQ26" s="607"/>
      <c r="CR26" s="608">
        <v>5237349</v>
      </c>
      <c r="CS26" s="609"/>
      <c r="CT26" s="609"/>
      <c r="CU26" s="609"/>
      <c r="CV26" s="609"/>
      <c r="CW26" s="609"/>
      <c r="CX26" s="609"/>
      <c r="CY26" s="610"/>
      <c r="CZ26" s="611">
        <v>8.1999999999999993</v>
      </c>
      <c r="DA26" s="623"/>
      <c r="DB26" s="623"/>
      <c r="DC26" s="624"/>
      <c r="DD26" s="614">
        <v>4753597</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285</v>
      </c>
      <c r="C27" s="606"/>
      <c r="D27" s="606"/>
      <c r="E27" s="606"/>
      <c r="F27" s="606"/>
      <c r="G27" s="606"/>
      <c r="H27" s="606"/>
      <c r="I27" s="606"/>
      <c r="J27" s="606"/>
      <c r="K27" s="606"/>
      <c r="L27" s="606"/>
      <c r="M27" s="606"/>
      <c r="N27" s="606"/>
      <c r="O27" s="606"/>
      <c r="P27" s="606"/>
      <c r="Q27" s="607"/>
      <c r="R27" s="608">
        <v>226437</v>
      </c>
      <c r="S27" s="609"/>
      <c r="T27" s="609"/>
      <c r="U27" s="609"/>
      <c r="V27" s="609"/>
      <c r="W27" s="609"/>
      <c r="X27" s="609"/>
      <c r="Y27" s="610"/>
      <c r="Z27" s="646">
        <v>0.3</v>
      </c>
      <c r="AA27" s="646"/>
      <c r="AB27" s="646"/>
      <c r="AC27" s="646"/>
      <c r="AD27" s="647" t="s">
        <v>122</v>
      </c>
      <c r="AE27" s="647"/>
      <c r="AF27" s="647"/>
      <c r="AG27" s="647"/>
      <c r="AH27" s="647"/>
      <c r="AI27" s="647"/>
      <c r="AJ27" s="647"/>
      <c r="AK27" s="647"/>
      <c r="AL27" s="611" t="s">
        <v>122</v>
      </c>
      <c r="AM27" s="612"/>
      <c r="AN27" s="612"/>
      <c r="AO27" s="648"/>
      <c r="AP27" s="605" t="s">
        <v>286</v>
      </c>
      <c r="AQ27" s="606"/>
      <c r="AR27" s="606"/>
      <c r="AS27" s="606"/>
      <c r="AT27" s="606"/>
      <c r="AU27" s="606"/>
      <c r="AV27" s="606"/>
      <c r="AW27" s="606"/>
      <c r="AX27" s="606"/>
      <c r="AY27" s="606"/>
      <c r="AZ27" s="606"/>
      <c r="BA27" s="606"/>
      <c r="BB27" s="606"/>
      <c r="BC27" s="606"/>
      <c r="BD27" s="606"/>
      <c r="BE27" s="606"/>
      <c r="BF27" s="607"/>
      <c r="BG27" s="608">
        <v>30394340</v>
      </c>
      <c r="BH27" s="609"/>
      <c r="BI27" s="609"/>
      <c r="BJ27" s="609"/>
      <c r="BK27" s="609"/>
      <c r="BL27" s="609"/>
      <c r="BM27" s="609"/>
      <c r="BN27" s="610"/>
      <c r="BO27" s="646">
        <v>100</v>
      </c>
      <c r="BP27" s="646"/>
      <c r="BQ27" s="646"/>
      <c r="BR27" s="646"/>
      <c r="BS27" s="647">
        <v>453197</v>
      </c>
      <c r="BT27" s="647"/>
      <c r="BU27" s="647"/>
      <c r="BV27" s="647"/>
      <c r="BW27" s="647"/>
      <c r="BX27" s="647"/>
      <c r="BY27" s="647"/>
      <c r="BZ27" s="647"/>
      <c r="CA27" s="647"/>
      <c r="CB27" s="687"/>
      <c r="CD27" s="605" t="s">
        <v>287</v>
      </c>
      <c r="CE27" s="606"/>
      <c r="CF27" s="606"/>
      <c r="CG27" s="606"/>
      <c r="CH27" s="606"/>
      <c r="CI27" s="606"/>
      <c r="CJ27" s="606"/>
      <c r="CK27" s="606"/>
      <c r="CL27" s="606"/>
      <c r="CM27" s="606"/>
      <c r="CN27" s="606"/>
      <c r="CO27" s="606"/>
      <c r="CP27" s="606"/>
      <c r="CQ27" s="607"/>
      <c r="CR27" s="608">
        <v>19383484</v>
      </c>
      <c r="CS27" s="621"/>
      <c r="CT27" s="621"/>
      <c r="CU27" s="621"/>
      <c r="CV27" s="621"/>
      <c r="CW27" s="621"/>
      <c r="CX27" s="621"/>
      <c r="CY27" s="622"/>
      <c r="CZ27" s="611">
        <v>30.5</v>
      </c>
      <c r="DA27" s="623"/>
      <c r="DB27" s="623"/>
      <c r="DC27" s="624"/>
      <c r="DD27" s="614">
        <v>5915647</v>
      </c>
      <c r="DE27" s="621"/>
      <c r="DF27" s="621"/>
      <c r="DG27" s="621"/>
      <c r="DH27" s="621"/>
      <c r="DI27" s="621"/>
      <c r="DJ27" s="621"/>
      <c r="DK27" s="622"/>
      <c r="DL27" s="614">
        <v>4696091</v>
      </c>
      <c r="DM27" s="621"/>
      <c r="DN27" s="621"/>
      <c r="DO27" s="621"/>
      <c r="DP27" s="621"/>
      <c r="DQ27" s="621"/>
      <c r="DR27" s="621"/>
      <c r="DS27" s="621"/>
      <c r="DT27" s="621"/>
      <c r="DU27" s="621"/>
      <c r="DV27" s="622"/>
      <c r="DW27" s="611">
        <v>13.3</v>
      </c>
      <c r="DX27" s="623"/>
      <c r="DY27" s="623"/>
      <c r="DZ27" s="623"/>
      <c r="EA27" s="623"/>
      <c r="EB27" s="623"/>
      <c r="EC27" s="635"/>
    </row>
    <row r="28" spans="2:133" ht="11.25" customHeight="1" x14ac:dyDescent="0.2">
      <c r="B28" s="605" t="s">
        <v>288</v>
      </c>
      <c r="C28" s="606"/>
      <c r="D28" s="606"/>
      <c r="E28" s="606"/>
      <c r="F28" s="606"/>
      <c r="G28" s="606"/>
      <c r="H28" s="606"/>
      <c r="I28" s="606"/>
      <c r="J28" s="606"/>
      <c r="K28" s="606"/>
      <c r="L28" s="606"/>
      <c r="M28" s="606"/>
      <c r="N28" s="606"/>
      <c r="O28" s="606"/>
      <c r="P28" s="606"/>
      <c r="Q28" s="607"/>
      <c r="R28" s="608">
        <v>311226</v>
      </c>
      <c r="S28" s="609"/>
      <c r="T28" s="609"/>
      <c r="U28" s="609"/>
      <c r="V28" s="609"/>
      <c r="W28" s="609"/>
      <c r="X28" s="609"/>
      <c r="Y28" s="610"/>
      <c r="Z28" s="646">
        <v>0.5</v>
      </c>
      <c r="AA28" s="646"/>
      <c r="AB28" s="646"/>
      <c r="AC28" s="646"/>
      <c r="AD28" s="647">
        <v>90638</v>
      </c>
      <c r="AE28" s="647"/>
      <c r="AF28" s="647"/>
      <c r="AG28" s="647"/>
      <c r="AH28" s="647"/>
      <c r="AI28" s="647"/>
      <c r="AJ28" s="647"/>
      <c r="AK28" s="647"/>
      <c r="AL28" s="611">
        <v>0.3</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289</v>
      </c>
      <c r="CE28" s="606"/>
      <c r="CF28" s="606"/>
      <c r="CG28" s="606"/>
      <c r="CH28" s="606"/>
      <c r="CI28" s="606"/>
      <c r="CJ28" s="606"/>
      <c r="CK28" s="606"/>
      <c r="CL28" s="606"/>
      <c r="CM28" s="606"/>
      <c r="CN28" s="606"/>
      <c r="CO28" s="606"/>
      <c r="CP28" s="606"/>
      <c r="CQ28" s="607"/>
      <c r="CR28" s="608">
        <v>1875132</v>
      </c>
      <c r="CS28" s="609"/>
      <c r="CT28" s="609"/>
      <c r="CU28" s="609"/>
      <c r="CV28" s="609"/>
      <c r="CW28" s="609"/>
      <c r="CX28" s="609"/>
      <c r="CY28" s="610"/>
      <c r="CZ28" s="611">
        <v>2.9</v>
      </c>
      <c r="DA28" s="623"/>
      <c r="DB28" s="623"/>
      <c r="DC28" s="624"/>
      <c r="DD28" s="614">
        <v>1870431</v>
      </c>
      <c r="DE28" s="609"/>
      <c r="DF28" s="609"/>
      <c r="DG28" s="609"/>
      <c r="DH28" s="609"/>
      <c r="DI28" s="609"/>
      <c r="DJ28" s="609"/>
      <c r="DK28" s="610"/>
      <c r="DL28" s="614">
        <v>1870431</v>
      </c>
      <c r="DM28" s="609"/>
      <c r="DN28" s="609"/>
      <c r="DO28" s="609"/>
      <c r="DP28" s="609"/>
      <c r="DQ28" s="609"/>
      <c r="DR28" s="609"/>
      <c r="DS28" s="609"/>
      <c r="DT28" s="609"/>
      <c r="DU28" s="609"/>
      <c r="DV28" s="610"/>
      <c r="DW28" s="611">
        <v>5.3</v>
      </c>
      <c r="DX28" s="623"/>
      <c r="DY28" s="623"/>
      <c r="DZ28" s="623"/>
      <c r="EA28" s="623"/>
      <c r="EB28" s="623"/>
      <c r="EC28" s="635"/>
    </row>
    <row r="29" spans="2:133" ht="11.25" customHeight="1" x14ac:dyDescent="0.2">
      <c r="B29" s="605" t="s">
        <v>290</v>
      </c>
      <c r="C29" s="606"/>
      <c r="D29" s="606"/>
      <c r="E29" s="606"/>
      <c r="F29" s="606"/>
      <c r="G29" s="606"/>
      <c r="H29" s="606"/>
      <c r="I29" s="606"/>
      <c r="J29" s="606"/>
      <c r="K29" s="606"/>
      <c r="L29" s="606"/>
      <c r="M29" s="606"/>
      <c r="N29" s="606"/>
      <c r="O29" s="606"/>
      <c r="P29" s="606"/>
      <c r="Q29" s="607"/>
      <c r="R29" s="608">
        <v>626943</v>
      </c>
      <c r="S29" s="609"/>
      <c r="T29" s="609"/>
      <c r="U29" s="609"/>
      <c r="V29" s="609"/>
      <c r="W29" s="609"/>
      <c r="X29" s="609"/>
      <c r="Y29" s="610"/>
      <c r="Z29" s="646">
        <v>1</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291</v>
      </c>
      <c r="CE29" s="628"/>
      <c r="CF29" s="605" t="s">
        <v>66</v>
      </c>
      <c r="CG29" s="606"/>
      <c r="CH29" s="606"/>
      <c r="CI29" s="606"/>
      <c r="CJ29" s="606"/>
      <c r="CK29" s="606"/>
      <c r="CL29" s="606"/>
      <c r="CM29" s="606"/>
      <c r="CN29" s="606"/>
      <c r="CO29" s="606"/>
      <c r="CP29" s="606"/>
      <c r="CQ29" s="607"/>
      <c r="CR29" s="608">
        <v>1875097</v>
      </c>
      <c r="CS29" s="621"/>
      <c r="CT29" s="621"/>
      <c r="CU29" s="621"/>
      <c r="CV29" s="621"/>
      <c r="CW29" s="621"/>
      <c r="CX29" s="621"/>
      <c r="CY29" s="622"/>
      <c r="CZ29" s="611">
        <v>2.9</v>
      </c>
      <c r="DA29" s="623"/>
      <c r="DB29" s="623"/>
      <c r="DC29" s="624"/>
      <c r="DD29" s="614">
        <v>1870396</v>
      </c>
      <c r="DE29" s="621"/>
      <c r="DF29" s="621"/>
      <c r="DG29" s="621"/>
      <c r="DH29" s="621"/>
      <c r="DI29" s="621"/>
      <c r="DJ29" s="621"/>
      <c r="DK29" s="622"/>
      <c r="DL29" s="614">
        <v>1870396</v>
      </c>
      <c r="DM29" s="621"/>
      <c r="DN29" s="621"/>
      <c r="DO29" s="621"/>
      <c r="DP29" s="621"/>
      <c r="DQ29" s="621"/>
      <c r="DR29" s="621"/>
      <c r="DS29" s="621"/>
      <c r="DT29" s="621"/>
      <c r="DU29" s="621"/>
      <c r="DV29" s="622"/>
      <c r="DW29" s="611">
        <v>5.3</v>
      </c>
      <c r="DX29" s="623"/>
      <c r="DY29" s="623"/>
      <c r="DZ29" s="623"/>
      <c r="EA29" s="623"/>
      <c r="EB29" s="623"/>
      <c r="EC29" s="635"/>
    </row>
    <row r="30" spans="2:133" ht="11.25" customHeight="1" x14ac:dyDescent="0.2">
      <c r="B30" s="605" t="s">
        <v>292</v>
      </c>
      <c r="C30" s="606"/>
      <c r="D30" s="606"/>
      <c r="E30" s="606"/>
      <c r="F30" s="606"/>
      <c r="G30" s="606"/>
      <c r="H30" s="606"/>
      <c r="I30" s="606"/>
      <c r="J30" s="606"/>
      <c r="K30" s="606"/>
      <c r="L30" s="606"/>
      <c r="M30" s="606"/>
      <c r="N30" s="606"/>
      <c r="O30" s="606"/>
      <c r="P30" s="606"/>
      <c r="Q30" s="607"/>
      <c r="R30" s="608">
        <v>12761314</v>
      </c>
      <c r="S30" s="609"/>
      <c r="T30" s="609"/>
      <c r="U30" s="609"/>
      <c r="V30" s="609"/>
      <c r="W30" s="609"/>
      <c r="X30" s="609"/>
      <c r="Y30" s="610"/>
      <c r="Z30" s="646">
        <v>19.399999999999999</v>
      </c>
      <c r="AA30" s="646"/>
      <c r="AB30" s="646"/>
      <c r="AC30" s="646"/>
      <c r="AD30" s="647" t="s">
        <v>122</v>
      </c>
      <c r="AE30" s="647"/>
      <c r="AF30" s="647"/>
      <c r="AG30" s="647"/>
      <c r="AH30" s="647"/>
      <c r="AI30" s="647"/>
      <c r="AJ30" s="647"/>
      <c r="AK30" s="647"/>
      <c r="AL30" s="611" t="s">
        <v>122</v>
      </c>
      <c r="AM30" s="612"/>
      <c r="AN30" s="612"/>
      <c r="AO30" s="648"/>
      <c r="AP30" s="660" t="s">
        <v>210</v>
      </c>
      <c r="AQ30" s="661"/>
      <c r="AR30" s="661"/>
      <c r="AS30" s="661"/>
      <c r="AT30" s="661"/>
      <c r="AU30" s="661"/>
      <c r="AV30" s="661"/>
      <c r="AW30" s="661"/>
      <c r="AX30" s="661"/>
      <c r="AY30" s="661"/>
      <c r="AZ30" s="661"/>
      <c r="BA30" s="661"/>
      <c r="BB30" s="661"/>
      <c r="BC30" s="661"/>
      <c r="BD30" s="661"/>
      <c r="BE30" s="661"/>
      <c r="BF30" s="662"/>
      <c r="BG30" s="660" t="s">
        <v>293</v>
      </c>
      <c r="BH30" s="678"/>
      <c r="BI30" s="678"/>
      <c r="BJ30" s="678"/>
      <c r="BK30" s="678"/>
      <c r="BL30" s="678"/>
      <c r="BM30" s="678"/>
      <c r="BN30" s="678"/>
      <c r="BO30" s="678"/>
      <c r="BP30" s="678"/>
      <c r="BQ30" s="679"/>
      <c r="BR30" s="660" t="s">
        <v>294</v>
      </c>
      <c r="BS30" s="678"/>
      <c r="BT30" s="678"/>
      <c r="BU30" s="678"/>
      <c r="BV30" s="678"/>
      <c r="BW30" s="678"/>
      <c r="BX30" s="678"/>
      <c r="BY30" s="678"/>
      <c r="BZ30" s="678"/>
      <c r="CA30" s="678"/>
      <c r="CB30" s="679"/>
      <c r="CD30" s="629"/>
      <c r="CE30" s="630"/>
      <c r="CF30" s="605" t="s">
        <v>295</v>
      </c>
      <c r="CG30" s="606"/>
      <c r="CH30" s="606"/>
      <c r="CI30" s="606"/>
      <c r="CJ30" s="606"/>
      <c r="CK30" s="606"/>
      <c r="CL30" s="606"/>
      <c r="CM30" s="606"/>
      <c r="CN30" s="606"/>
      <c r="CO30" s="606"/>
      <c r="CP30" s="606"/>
      <c r="CQ30" s="607"/>
      <c r="CR30" s="608">
        <v>1840146</v>
      </c>
      <c r="CS30" s="609"/>
      <c r="CT30" s="609"/>
      <c r="CU30" s="609"/>
      <c r="CV30" s="609"/>
      <c r="CW30" s="609"/>
      <c r="CX30" s="609"/>
      <c r="CY30" s="610"/>
      <c r="CZ30" s="611">
        <v>2.9</v>
      </c>
      <c r="DA30" s="623"/>
      <c r="DB30" s="623"/>
      <c r="DC30" s="624"/>
      <c r="DD30" s="614">
        <v>1835446</v>
      </c>
      <c r="DE30" s="609"/>
      <c r="DF30" s="609"/>
      <c r="DG30" s="609"/>
      <c r="DH30" s="609"/>
      <c r="DI30" s="609"/>
      <c r="DJ30" s="609"/>
      <c r="DK30" s="610"/>
      <c r="DL30" s="614">
        <v>1835446</v>
      </c>
      <c r="DM30" s="609"/>
      <c r="DN30" s="609"/>
      <c r="DO30" s="609"/>
      <c r="DP30" s="609"/>
      <c r="DQ30" s="609"/>
      <c r="DR30" s="609"/>
      <c r="DS30" s="609"/>
      <c r="DT30" s="609"/>
      <c r="DU30" s="609"/>
      <c r="DV30" s="610"/>
      <c r="DW30" s="611">
        <v>5.2</v>
      </c>
      <c r="DX30" s="623"/>
      <c r="DY30" s="623"/>
      <c r="DZ30" s="623"/>
      <c r="EA30" s="623"/>
      <c r="EB30" s="623"/>
      <c r="EC30" s="635"/>
    </row>
    <row r="31" spans="2:133" ht="11.25" customHeight="1" x14ac:dyDescent="0.2">
      <c r="B31" s="675" t="s">
        <v>296</v>
      </c>
      <c r="C31" s="676"/>
      <c r="D31" s="676"/>
      <c r="E31" s="676"/>
      <c r="F31" s="676"/>
      <c r="G31" s="676"/>
      <c r="H31" s="676"/>
      <c r="I31" s="676"/>
      <c r="J31" s="676"/>
      <c r="K31" s="676"/>
      <c r="L31" s="676"/>
      <c r="M31" s="676"/>
      <c r="N31" s="676"/>
      <c r="O31" s="676"/>
      <c r="P31" s="676"/>
      <c r="Q31" s="677"/>
      <c r="R31" s="608">
        <v>27127</v>
      </c>
      <c r="S31" s="609"/>
      <c r="T31" s="609"/>
      <c r="U31" s="609"/>
      <c r="V31" s="609"/>
      <c r="W31" s="609"/>
      <c r="X31" s="609"/>
      <c r="Y31" s="610"/>
      <c r="Z31" s="646">
        <v>0</v>
      </c>
      <c r="AA31" s="646"/>
      <c r="AB31" s="646"/>
      <c r="AC31" s="646"/>
      <c r="AD31" s="647">
        <v>27127</v>
      </c>
      <c r="AE31" s="647"/>
      <c r="AF31" s="647"/>
      <c r="AG31" s="647"/>
      <c r="AH31" s="647"/>
      <c r="AI31" s="647"/>
      <c r="AJ31" s="647"/>
      <c r="AK31" s="647"/>
      <c r="AL31" s="611">
        <v>0.1</v>
      </c>
      <c r="AM31" s="612"/>
      <c r="AN31" s="612"/>
      <c r="AO31" s="648"/>
      <c r="AP31" s="680" t="s">
        <v>297</v>
      </c>
      <c r="AQ31" s="681"/>
      <c r="AR31" s="681"/>
      <c r="AS31" s="681"/>
      <c r="AT31" s="682" t="s">
        <v>298</v>
      </c>
      <c r="AU31" s="200"/>
      <c r="AV31" s="200"/>
      <c r="AW31" s="200"/>
      <c r="AX31" s="666" t="s">
        <v>176</v>
      </c>
      <c r="AY31" s="667"/>
      <c r="AZ31" s="667"/>
      <c r="BA31" s="667"/>
      <c r="BB31" s="667"/>
      <c r="BC31" s="667"/>
      <c r="BD31" s="667"/>
      <c r="BE31" s="667"/>
      <c r="BF31" s="668"/>
      <c r="BG31" s="670">
        <v>99.6</v>
      </c>
      <c r="BH31" s="671"/>
      <c r="BI31" s="671"/>
      <c r="BJ31" s="671"/>
      <c r="BK31" s="671"/>
      <c r="BL31" s="671"/>
      <c r="BM31" s="672">
        <v>99.2</v>
      </c>
      <c r="BN31" s="671"/>
      <c r="BO31" s="671"/>
      <c r="BP31" s="671"/>
      <c r="BQ31" s="673"/>
      <c r="BR31" s="670">
        <v>99.5</v>
      </c>
      <c r="BS31" s="671"/>
      <c r="BT31" s="671"/>
      <c r="BU31" s="671"/>
      <c r="BV31" s="671"/>
      <c r="BW31" s="671"/>
      <c r="BX31" s="672">
        <v>99.1</v>
      </c>
      <c r="BY31" s="671"/>
      <c r="BZ31" s="671"/>
      <c r="CA31" s="671"/>
      <c r="CB31" s="673"/>
      <c r="CD31" s="629"/>
      <c r="CE31" s="630"/>
      <c r="CF31" s="605" t="s">
        <v>299</v>
      </c>
      <c r="CG31" s="606"/>
      <c r="CH31" s="606"/>
      <c r="CI31" s="606"/>
      <c r="CJ31" s="606"/>
      <c r="CK31" s="606"/>
      <c r="CL31" s="606"/>
      <c r="CM31" s="606"/>
      <c r="CN31" s="606"/>
      <c r="CO31" s="606"/>
      <c r="CP31" s="606"/>
      <c r="CQ31" s="607"/>
      <c r="CR31" s="608">
        <v>34951</v>
      </c>
      <c r="CS31" s="621"/>
      <c r="CT31" s="621"/>
      <c r="CU31" s="621"/>
      <c r="CV31" s="621"/>
      <c r="CW31" s="621"/>
      <c r="CX31" s="621"/>
      <c r="CY31" s="622"/>
      <c r="CZ31" s="611">
        <v>0.1</v>
      </c>
      <c r="DA31" s="623"/>
      <c r="DB31" s="623"/>
      <c r="DC31" s="624"/>
      <c r="DD31" s="614">
        <v>34950</v>
      </c>
      <c r="DE31" s="621"/>
      <c r="DF31" s="621"/>
      <c r="DG31" s="621"/>
      <c r="DH31" s="621"/>
      <c r="DI31" s="621"/>
      <c r="DJ31" s="621"/>
      <c r="DK31" s="622"/>
      <c r="DL31" s="614">
        <v>34950</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300</v>
      </c>
      <c r="C32" s="606"/>
      <c r="D32" s="606"/>
      <c r="E32" s="606"/>
      <c r="F32" s="606"/>
      <c r="G32" s="606"/>
      <c r="H32" s="606"/>
      <c r="I32" s="606"/>
      <c r="J32" s="606"/>
      <c r="K32" s="606"/>
      <c r="L32" s="606"/>
      <c r="M32" s="606"/>
      <c r="N32" s="606"/>
      <c r="O32" s="606"/>
      <c r="P32" s="606"/>
      <c r="Q32" s="607"/>
      <c r="R32" s="608">
        <v>9934306</v>
      </c>
      <c r="S32" s="609"/>
      <c r="T32" s="609"/>
      <c r="U32" s="609"/>
      <c r="V32" s="609"/>
      <c r="W32" s="609"/>
      <c r="X32" s="609"/>
      <c r="Y32" s="610"/>
      <c r="Z32" s="646">
        <v>15.1</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196" t="s">
        <v>301</v>
      </c>
      <c r="AX32" s="605" t="s">
        <v>302</v>
      </c>
      <c r="AY32" s="606"/>
      <c r="AZ32" s="606"/>
      <c r="BA32" s="606"/>
      <c r="BB32" s="606"/>
      <c r="BC32" s="606"/>
      <c r="BD32" s="606"/>
      <c r="BE32" s="606"/>
      <c r="BF32" s="607"/>
      <c r="BG32" s="674">
        <v>99.3</v>
      </c>
      <c r="BH32" s="621"/>
      <c r="BI32" s="621"/>
      <c r="BJ32" s="621"/>
      <c r="BK32" s="621"/>
      <c r="BL32" s="621"/>
      <c r="BM32" s="612">
        <v>98.5</v>
      </c>
      <c r="BN32" s="621"/>
      <c r="BO32" s="621"/>
      <c r="BP32" s="621"/>
      <c r="BQ32" s="644"/>
      <c r="BR32" s="674">
        <v>99.2</v>
      </c>
      <c r="BS32" s="621"/>
      <c r="BT32" s="621"/>
      <c r="BU32" s="621"/>
      <c r="BV32" s="621"/>
      <c r="BW32" s="621"/>
      <c r="BX32" s="612">
        <v>98.3</v>
      </c>
      <c r="BY32" s="621"/>
      <c r="BZ32" s="621"/>
      <c r="CA32" s="621"/>
      <c r="CB32" s="644"/>
      <c r="CD32" s="631"/>
      <c r="CE32" s="632"/>
      <c r="CF32" s="605" t="s">
        <v>303</v>
      </c>
      <c r="CG32" s="606"/>
      <c r="CH32" s="606"/>
      <c r="CI32" s="606"/>
      <c r="CJ32" s="606"/>
      <c r="CK32" s="606"/>
      <c r="CL32" s="606"/>
      <c r="CM32" s="606"/>
      <c r="CN32" s="606"/>
      <c r="CO32" s="606"/>
      <c r="CP32" s="606"/>
      <c r="CQ32" s="607"/>
      <c r="CR32" s="608">
        <v>35</v>
      </c>
      <c r="CS32" s="609"/>
      <c r="CT32" s="609"/>
      <c r="CU32" s="609"/>
      <c r="CV32" s="609"/>
      <c r="CW32" s="609"/>
      <c r="CX32" s="609"/>
      <c r="CY32" s="610"/>
      <c r="CZ32" s="611">
        <v>0</v>
      </c>
      <c r="DA32" s="623"/>
      <c r="DB32" s="623"/>
      <c r="DC32" s="624"/>
      <c r="DD32" s="614">
        <v>35</v>
      </c>
      <c r="DE32" s="609"/>
      <c r="DF32" s="609"/>
      <c r="DG32" s="609"/>
      <c r="DH32" s="609"/>
      <c r="DI32" s="609"/>
      <c r="DJ32" s="609"/>
      <c r="DK32" s="610"/>
      <c r="DL32" s="614">
        <v>35</v>
      </c>
      <c r="DM32" s="609"/>
      <c r="DN32" s="609"/>
      <c r="DO32" s="609"/>
      <c r="DP32" s="609"/>
      <c r="DQ32" s="609"/>
      <c r="DR32" s="609"/>
      <c r="DS32" s="609"/>
      <c r="DT32" s="609"/>
      <c r="DU32" s="609"/>
      <c r="DV32" s="610"/>
      <c r="DW32" s="611">
        <v>0</v>
      </c>
      <c r="DX32" s="623"/>
      <c r="DY32" s="623"/>
      <c r="DZ32" s="623"/>
      <c r="EA32" s="623"/>
      <c r="EB32" s="623"/>
      <c r="EC32" s="635"/>
    </row>
    <row r="33" spans="2:133" ht="11.25" customHeight="1" x14ac:dyDescent="0.2">
      <c r="B33" s="605" t="s">
        <v>304</v>
      </c>
      <c r="C33" s="606"/>
      <c r="D33" s="606"/>
      <c r="E33" s="606"/>
      <c r="F33" s="606"/>
      <c r="G33" s="606"/>
      <c r="H33" s="606"/>
      <c r="I33" s="606"/>
      <c r="J33" s="606"/>
      <c r="K33" s="606"/>
      <c r="L33" s="606"/>
      <c r="M33" s="606"/>
      <c r="N33" s="606"/>
      <c r="O33" s="606"/>
      <c r="P33" s="606"/>
      <c r="Q33" s="607"/>
      <c r="R33" s="608">
        <v>89076</v>
      </c>
      <c r="S33" s="609"/>
      <c r="T33" s="609"/>
      <c r="U33" s="609"/>
      <c r="V33" s="609"/>
      <c r="W33" s="609"/>
      <c r="X33" s="609"/>
      <c r="Y33" s="610"/>
      <c r="Z33" s="646">
        <v>0.1</v>
      </c>
      <c r="AA33" s="646"/>
      <c r="AB33" s="646"/>
      <c r="AC33" s="646"/>
      <c r="AD33" s="647">
        <v>54355</v>
      </c>
      <c r="AE33" s="647"/>
      <c r="AF33" s="647"/>
      <c r="AG33" s="647"/>
      <c r="AH33" s="647"/>
      <c r="AI33" s="647"/>
      <c r="AJ33" s="647"/>
      <c r="AK33" s="647"/>
      <c r="AL33" s="611">
        <v>0.2</v>
      </c>
      <c r="AM33" s="612"/>
      <c r="AN33" s="612"/>
      <c r="AO33" s="648"/>
      <c r="AP33" s="651"/>
      <c r="AQ33" s="652"/>
      <c r="AR33" s="652"/>
      <c r="AS33" s="652"/>
      <c r="AT33" s="684"/>
      <c r="AU33" s="201"/>
      <c r="AV33" s="201"/>
      <c r="AW33" s="201"/>
      <c r="AX33" s="589" t="s">
        <v>305</v>
      </c>
      <c r="AY33" s="590"/>
      <c r="AZ33" s="590"/>
      <c r="BA33" s="590"/>
      <c r="BB33" s="590"/>
      <c r="BC33" s="590"/>
      <c r="BD33" s="590"/>
      <c r="BE33" s="590"/>
      <c r="BF33" s="591"/>
      <c r="BG33" s="669">
        <v>99.8</v>
      </c>
      <c r="BH33" s="593"/>
      <c r="BI33" s="593"/>
      <c r="BJ33" s="593"/>
      <c r="BK33" s="593"/>
      <c r="BL33" s="593"/>
      <c r="BM33" s="639">
        <v>99.7</v>
      </c>
      <c r="BN33" s="593"/>
      <c r="BO33" s="593"/>
      <c r="BP33" s="593"/>
      <c r="BQ33" s="656"/>
      <c r="BR33" s="669">
        <v>99.8</v>
      </c>
      <c r="BS33" s="593"/>
      <c r="BT33" s="593"/>
      <c r="BU33" s="593"/>
      <c r="BV33" s="593"/>
      <c r="BW33" s="593"/>
      <c r="BX33" s="639">
        <v>99.7</v>
      </c>
      <c r="BY33" s="593"/>
      <c r="BZ33" s="593"/>
      <c r="CA33" s="593"/>
      <c r="CB33" s="656"/>
      <c r="CD33" s="605" t="s">
        <v>306</v>
      </c>
      <c r="CE33" s="606"/>
      <c r="CF33" s="606"/>
      <c r="CG33" s="606"/>
      <c r="CH33" s="606"/>
      <c r="CI33" s="606"/>
      <c r="CJ33" s="606"/>
      <c r="CK33" s="606"/>
      <c r="CL33" s="606"/>
      <c r="CM33" s="606"/>
      <c r="CN33" s="606"/>
      <c r="CO33" s="606"/>
      <c r="CP33" s="606"/>
      <c r="CQ33" s="607"/>
      <c r="CR33" s="608">
        <v>29062011</v>
      </c>
      <c r="CS33" s="621"/>
      <c r="CT33" s="621"/>
      <c r="CU33" s="621"/>
      <c r="CV33" s="621"/>
      <c r="CW33" s="621"/>
      <c r="CX33" s="621"/>
      <c r="CY33" s="622"/>
      <c r="CZ33" s="611">
        <v>45.7</v>
      </c>
      <c r="DA33" s="623"/>
      <c r="DB33" s="623"/>
      <c r="DC33" s="624"/>
      <c r="DD33" s="614">
        <v>22382753</v>
      </c>
      <c r="DE33" s="621"/>
      <c r="DF33" s="621"/>
      <c r="DG33" s="621"/>
      <c r="DH33" s="621"/>
      <c r="DI33" s="621"/>
      <c r="DJ33" s="621"/>
      <c r="DK33" s="622"/>
      <c r="DL33" s="614">
        <v>17622809</v>
      </c>
      <c r="DM33" s="621"/>
      <c r="DN33" s="621"/>
      <c r="DO33" s="621"/>
      <c r="DP33" s="621"/>
      <c r="DQ33" s="621"/>
      <c r="DR33" s="621"/>
      <c r="DS33" s="621"/>
      <c r="DT33" s="621"/>
      <c r="DU33" s="621"/>
      <c r="DV33" s="622"/>
      <c r="DW33" s="611">
        <v>49.8</v>
      </c>
      <c r="DX33" s="623"/>
      <c r="DY33" s="623"/>
      <c r="DZ33" s="623"/>
      <c r="EA33" s="623"/>
      <c r="EB33" s="623"/>
      <c r="EC33" s="635"/>
    </row>
    <row r="34" spans="2:133" ht="11.25" customHeight="1" x14ac:dyDescent="0.2">
      <c r="B34" s="605" t="s">
        <v>307</v>
      </c>
      <c r="C34" s="606"/>
      <c r="D34" s="606"/>
      <c r="E34" s="606"/>
      <c r="F34" s="606"/>
      <c r="G34" s="606"/>
      <c r="H34" s="606"/>
      <c r="I34" s="606"/>
      <c r="J34" s="606"/>
      <c r="K34" s="606"/>
      <c r="L34" s="606"/>
      <c r="M34" s="606"/>
      <c r="N34" s="606"/>
      <c r="O34" s="606"/>
      <c r="P34" s="606"/>
      <c r="Q34" s="607"/>
      <c r="R34" s="608">
        <v>47333</v>
      </c>
      <c r="S34" s="609"/>
      <c r="T34" s="609"/>
      <c r="U34" s="609"/>
      <c r="V34" s="609"/>
      <c r="W34" s="609"/>
      <c r="X34" s="609"/>
      <c r="Y34" s="610"/>
      <c r="Z34" s="646">
        <v>0.1</v>
      </c>
      <c r="AA34" s="646"/>
      <c r="AB34" s="646"/>
      <c r="AC34" s="646"/>
      <c r="AD34" s="647" t="s">
        <v>122</v>
      </c>
      <c r="AE34" s="647"/>
      <c r="AF34" s="647"/>
      <c r="AG34" s="647"/>
      <c r="AH34" s="647"/>
      <c r="AI34" s="647"/>
      <c r="AJ34" s="647"/>
      <c r="AK34" s="647"/>
      <c r="AL34" s="611" t="s">
        <v>122</v>
      </c>
      <c r="AM34" s="612"/>
      <c r="AN34" s="612"/>
      <c r="AO34" s="648"/>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5" t="s">
        <v>308</v>
      </c>
      <c r="CE34" s="606"/>
      <c r="CF34" s="606"/>
      <c r="CG34" s="606"/>
      <c r="CH34" s="606"/>
      <c r="CI34" s="606"/>
      <c r="CJ34" s="606"/>
      <c r="CK34" s="606"/>
      <c r="CL34" s="606"/>
      <c r="CM34" s="606"/>
      <c r="CN34" s="606"/>
      <c r="CO34" s="606"/>
      <c r="CP34" s="606"/>
      <c r="CQ34" s="607"/>
      <c r="CR34" s="608">
        <v>12574320</v>
      </c>
      <c r="CS34" s="609"/>
      <c r="CT34" s="609"/>
      <c r="CU34" s="609"/>
      <c r="CV34" s="609"/>
      <c r="CW34" s="609"/>
      <c r="CX34" s="609"/>
      <c r="CY34" s="610"/>
      <c r="CZ34" s="611">
        <v>19.8</v>
      </c>
      <c r="DA34" s="623"/>
      <c r="DB34" s="623"/>
      <c r="DC34" s="624"/>
      <c r="DD34" s="614">
        <v>9597073</v>
      </c>
      <c r="DE34" s="609"/>
      <c r="DF34" s="609"/>
      <c r="DG34" s="609"/>
      <c r="DH34" s="609"/>
      <c r="DI34" s="609"/>
      <c r="DJ34" s="609"/>
      <c r="DK34" s="610"/>
      <c r="DL34" s="614">
        <v>8884556</v>
      </c>
      <c r="DM34" s="609"/>
      <c r="DN34" s="609"/>
      <c r="DO34" s="609"/>
      <c r="DP34" s="609"/>
      <c r="DQ34" s="609"/>
      <c r="DR34" s="609"/>
      <c r="DS34" s="609"/>
      <c r="DT34" s="609"/>
      <c r="DU34" s="609"/>
      <c r="DV34" s="610"/>
      <c r="DW34" s="611">
        <v>25.1</v>
      </c>
      <c r="DX34" s="623"/>
      <c r="DY34" s="623"/>
      <c r="DZ34" s="623"/>
      <c r="EA34" s="623"/>
      <c r="EB34" s="623"/>
      <c r="EC34" s="635"/>
    </row>
    <row r="35" spans="2:133" ht="11.25" customHeight="1" x14ac:dyDescent="0.2">
      <c r="B35" s="605" t="s">
        <v>309</v>
      </c>
      <c r="C35" s="606"/>
      <c r="D35" s="606"/>
      <c r="E35" s="606"/>
      <c r="F35" s="606"/>
      <c r="G35" s="606"/>
      <c r="H35" s="606"/>
      <c r="I35" s="606"/>
      <c r="J35" s="606"/>
      <c r="K35" s="606"/>
      <c r="L35" s="606"/>
      <c r="M35" s="606"/>
      <c r="N35" s="606"/>
      <c r="O35" s="606"/>
      <c r="P35" s="606"/>
      <c r="Q35" s="607"/>
      <c r="R35" s="608">
        <v>809303</v>
      </c>
      <c r="S35" s="609"/>
      <c r="T35" s="609"/>
      <c r="U35" s="609"/>
      <c r="V35" s="609"/>
      <c r="W35" s="609"/>
      <c r="X35" s="609"/>
      <c r="Y35" s="610"/>
      <c r="Z35" s="646">
        <v>1.2</v>
      </c>
      <c r="AA35" s="646"/>
      <c r="AB35" s="646"/>
      <c r="AC35" s="646"/>
      <c r="AD35" s="647" t="s">
        <v>122</v>
      </c>
      <c r="AE35" s="647"/>
      <c r="AF35" s="647"/>
      <c r="AG35" s="647"/>
      <c r="AH35" s="647"/>
      <c r="AI35" s="647"/>
      <c r="AJ35" s="647"/>
      <c r="AK35" s="647"/>
      <c r="AL35" s="611" t="s">
        <v>122</v>
      </c>
      <c r="AM35" s="612"/>
      <c r="AN35" s="612"/>
      <c r="AO35" s="648"/>
      <c r="AP35" s="206"/>
      <c r="AQ35" s="660" t="s">
        <v>310</v>
      </c>
      <c r="AR35" s="661"/>
      <c r="AS35" s="661"/>
      <c r="AT35" s="661"/>
      <c r="AU35" s="661"/>
      <c r="AV35" s="661"/>
      <c r="AW35" s="661"/>
      <c r="AX35" s="661"/>
      <c r="AY35" s="661"/>
      <c r="AZ35" s="661"/>
      <c r="BA35" s="661"/>
      <c r="BB35" s="661"/>
      <c r="BC35" s="661"/>
      <c r="BD35" s="661"/>
      <c r="BE35" s="661"/>
      <c r="BF35" s="662"/>
      <c r="BG35" s="660" t="s">
        <v>311</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312</v>
      </c>
      <c r="CE35" s="606"/>
      <c r="CF35" s="606"/>
      <c r="CG35" s="606"/>
      <c r="CH35" s="606"/>
      <c r="CI35" s="606"/>
      <c r="CJ35" s="606"/>
      <c r="CK35" s="606"/>
      <c r="CL35" s="606"/>
      <c r="CM35" s="606"/>
      <c r="CN35" s="606"/>
      <c r="CO35" s="606"/>
      <c r="CP35" s="606"/>
      <c r="CQ35" s="607"/>
      <c r="CR35" s="608">
        <v>404749</v>
      </c>
      <c r="CS35" s="621"/>
      <c r="CT35" s="621"/>
      <c r="CU35" s="621"/>
      <c r="CV35" s="621"/>
      <c r="CW35" s="621"/>
      <c r="CX35" s="621"/>
      <c r="CY35" s="622"/>
      <c r="CZ35" s="611">
        <v>0.6</v>
      </c>
      <c r="DA35" s="623"/>
      <c r="DB35" s="623"/>
      <c r="DC35" s="624"/>
      <c r="DD35" s="614">
        <v>375250</v>
      </c>
      <c r="DE35" s="621"/>
      <c r="DF35" s="621"/>
      <c r="DG35" s="621"/>
      <c r="DH35" s="621"/>
      <c r="DI35" s="621"/>
      <c r="DJ35" s="621"/>
      <c r="DK35" s="622"/>
      <c r="DL35" s="614">
        <v>375250</v>
      </c>
      <c r="DM35" s="621"/>
      <c r="DN35" s="621"/>
      <c r="DO35" s="621"/>
      <c r="DP35" s="621"/>
      <c r="DQ35" s="621"/>
      <c r="DR35" s="621"/>
      <c r="DS35" s="621"/>
      <c r="DT35" s="621"/>
      <c r="DU35" s="621"/>
      <c r="DV35" s="622"/>
      <c r="DW35" s="611">
        <v>1.1000000000000001</v>
      </c>
      <c r="DX35" s="623"/>
      <c r="DY35" s="623"/>
      <c r="DZ35" s="623"/>
      <c r="EA35" s="623"/>
      <c r="EB35" s="623"/>
      <c r="EC35" s="635"/>
    </row>
    <row r="36" spans="2:133" ht="11.25" customHeight="1" x14ac:dyDescent="0.2">
      <c r="B36" s="605" t="s">
        <v>313</v>
      </c>
      <c r="C36" s="606"/>
      <c r="D36" s="606"/>
      <c r="E36" s="606"/>
      <c r="F36" s="606"/>
      <c r="G36" s="606"/>
      <c r="H36" s="606"/>
      <c r="I36" s="606"/>
      <c r="J36" s="606"/>
      <c r="K36" s="606"/>
      <c r="L36" s="606"/>
      <c r="M36" s="606"/>
      <c r="N36" s="606"/>
      <c r="O36" s="606"/>
      <c r="P36" s="606"/>
      <c r="Q36" s="607"/>
      <c r="R36" s="608">
        <v>2652868</v>
      </c>
      <c r="S36" s="609"/>
      <c r="T36" s="609"/>
      <c r="U36" s="609"/>
      <c r="V36" s="609"/>
      <c r="W36" s="609"/>
      <c r="X36" s="609"/>
      <c r="Y36" s="610"/>
      <c r="Z36" s="646">
        <v>4</v>
      </c>
      <c r="AA36" s="646"/>
      <c r="AB36" s="646"/>
      <c r="AC36" s="646"/>
      <c r="AD36" s="647" t="s">
        <v>122</v>
      </c>
      <c r="AE36" s="647"/>
      <c r="AF36" s="647"/>
      <c r="AG36" s="647"/>
      <c r="AH36" s="647"/>
      <c r="AI36" s="647"/>
      <c r="AJ36" s="647"/>
      <c r="AK36" s="647"/>
      <c r="AL36" s="611" t="s">
        <v>122</v>
      </c>
      <c r="AM36" s="612"/>
      <c r="AN36" s="612"/>
      <c r="AO36" s="648"/>
      <c r="AP36" s="206"/>
      <c r="AQ36" s="657" t="s">
        <v>314</v>
      </c>
      <c r="AR36" s="658"/>
      <c r="AS36" s="658"/>
      <c r="AT36" s="658"/>
      <c r="AU36" s="658"/>
      <c r="AV36" s="658"/>
      <c r="AW36" s="658"/>
      <c r="AX36" s="658"/>
      <c r="AY36" s="659"/>
      <c r="AZ36" s="663">
        <v>6578348</v>
      </c>
      <c r="BA36" s="664"/>
      <c r="BB36" s="664"/>
      <c r="BC36" s="664"/>
      <c r="BD36" s="664"/>
      <c r="BE36" s="664"/>
      <c r="BF36" s="665"/>
      <c r="BG36" s="666" t="s">
        <v>315</v>
      </c>
      <c r="BH36" s="667"/>
      <c r="BI36" s="667"/>
      <c r="BJ36" s="667"/>
      <c r="BK36" s="667"/>
      <c r="BL36" s="667"/>
      <c r="BM36" s="667"/>
      <c r="BN36" s="667"/>
      <c r="BO36" s="667"/>
      <c r="BP36" s="667"/>
      <c r="BQ36" s="667"/>
      <c r="BR36" s="667"/>
      <c r="BS36" s="667"/>
      <c r="BT36" s="667"/>
      <c r="BU36" s="668"/>
      <c r="BV36" s="663">
        <v>176984</v>
      </c>
      <c r="BW36" s="664"/>
      <c r="BX36" s="664"/>
      <c r="BY36" s="664"/>
      <c r="BZ36" s="664"/>
      <c r="CA36" s="664"/>
      <c r="CB36" s="665"/>
      <c r="CD36" s="605" t="s">
        <v>316</v>
      </c>
      <c r="CE36" s="606"/>
      <c r="CF36" s="606"/>
      <c r="CG36" s="606"/>
      <c r="CH36" s="606"/>
      <c r="CI36" s="606"/>
      <c r="CJ36" s="606"/>
      <c r="CK36" s="606"/>
      <c r="CL36" s="606"/>
      <c r="CM36" s="606"/>
      <c r="CN36" s="606"/>
      <c r="CO36" s="606"/>
      <c r="CP36" s="606"/>
      <c r="CQ36" s="607"/>
      <c r="CR36" s="608">
        <v>8211121</v>
      </c>
      <c r="CS36" s="609"/>
      <c r="CT36" s="609"/>
      <c r="CU36" s="609"/>
      <c r="CV36" s="609"/>
      <c r="CW36" s="609"/>
      <c r="CX36" s="609"/>
      <c r="CY36" s="610"/>
      <c r="CZ36" s="611">
        <v>12.9</v>
      </c>
      <c r="DA36" s="623"/>
      <c r="DB36" s="623"/>
      <c r="DC36" s="624"/>
      <c r="DD36" s="614">
        <v>5481328</v>
      </c>
      <c r="DE36" s="609"/>
      <c r="DF36" s="609"/>
      <c r="DG36" s="609"/>
      <c r="DH36" s="609"/>
      <c r="DI36" s="609"/>
      <c r="DJ36" s="609"/>
      <c r="DK36" s="610"/>
      <c r="DL36" s="614">
        <v>4341954</v>
      </c>
      <c r="DM36" s="609"/>
      <c r="DN36" s="609"/>
      <c r="DO36" s="609"/>
      <c r="DP36" s="609"/>
      <c r="DQ36" s="609"/>
      <c r="DR36" s="609"/>
      <c r="DS36" s="609"/>
      <c r="DT36" s="609"/>
      <c r="DU36" s="609"/>
      <c r="DV36" s="610"/>
      <c r="DW36" s="611">
        <v>12.3</v>
      </c>
      <c r="DX36" s="623"/>
      <c r="DY36" s="623"/>
      <c r="DZ36" s="623"/>
      <c r="EA36" s="623"/>
      <c r="EB36" s="623"/>
      <c r="EC36" s="635"/>
    </row>
    <row r="37" spans="2:133" ht="11.25" customHeight="1" x14ac:dyDescent="0.2">
      <c r="B37" s="605" t="s">
        <v>317</v>
      </c>
      <c r="C37" s="606"/>
      <c r="D37" s="606"/>
      <c r="E37" s="606"/>
      <c r="F37" s="606"/>
      <c r="G37" s="606"/>
      <c r="H37" s="606"/>
      <c r="I37" s="606"/>
      <c r="J37" s="606"/>
      <c r="K37" s="606"/>
      <c r="L37" s="606"/>
      <c r="M37" s="606"/>
      <c r="N37" s="606"/>
      <c r="O37" s="606"/>
      <c r="P37" s="606"/>
      <c r="Q37" s="607"/>
      <c r="R37" s="608">
        <v>714241</v>
      </c>
      <c r="S37" s="609"/>
      <c r="T37" s="609"/>
      <c r="U37" s="609"/>
      <c r="V37" s="609"/>
      <c r="W37" s="609"/>
      <c r="X37" s="609"/>
      <c r="Y37" s="610"/>
      <c r="Z37" s="646">
        <v>1.1000000000000001</v>
      </c>
      <c r="AA37" s="646"/>
      <c r="AB37" s="646"/>
      <c r="AC37" s="646"/>
      <c r="AD37" s="647">
        <v>28453</v>
      </c>
      <c r="AE37" s="647"/>
      <c r="AF37" s="647"/>
      <c r="AG37" s="647"/>
      <c r="AH37" s="647"/>
      <c r="AI37" s="647"/>
      <c r="AJ37" s="647"/>
      <c r="AK37" s="647"/>
      <c r="AL37" s="611">
        <v>0.1</v>
      </c>
      <c r="AM37" s="612"/>
      <c r="AN37" s="612"/>
      <c r="AO37" s="648"/>
      <c r="AQ37" s="641" t="s">
        <v>318</v>
      </c>
      <c r="AR37" s="642"/>
      <c r="AS37" s="642"/>
      <c r="AT37" s="642"/>
      <c r="AU37" s="642"/>
      <c r="AV37" s="642"/>
      <c r="AW37" s="642"/>
      <c r="AX37" s="642"/>
      <c r="AY37" s="643"/>
      <c r="AZ37" s="608">
        <v>328886</v>
      </c>
      <c r="BA37" s="609"/>
      <c r="BB37" s="609"/>
      <c r="BC37" s="609"/>
      <c r="BD37" s="621"/>
      <c r="BE37" s="621"/>
      <c r="BF37" s="644"/>
      <c r="BG37" s="605" t="s">
        <v>319</v>
      </c>
      <c r="BH37" s="606"/>
      <c r="BI37" s="606"/>
      <c r="BJ37" s="606"/>
      <c r="BK37" s="606"/>
      <c r="BL37" s="606"/>
      <c r="BM37" s="606"/>
      <c r="BN37" s="606"/>
      <c r="BO37" s="606"/>
      <c r="BP37" s="606"/>
      <c r="BQ37" s="606"/>
      <c r="BR37" s="606"/>
      <c r="BS37" s="606"/>
      <c r="BT37" s="606"/>
      <c r="BU37" s="607"/>
      <c r="BV37" s="608">
        <v>-1093522</v>
      </c>
      <c r="BW37" s="609"/>
      <c r="BX37" s="609"/>
      <c r="BY37" s="609"/>
      <c r="BZ37" s="609"/>
      <c r="CA37" s="609"/>
      <c r="CB37" s="645"/>
      <c r="CD37" s="605" t="s">
        <v>320</v>
      </c>
      <c r="CE37" s="606"/>
      <c r="CF37" s="606"/>
      <c r="CG37" s="606"/>
      <c r="CH37" s="606"/>
      <c r="CI37" s="606"/>
      <c r="CJ37" s="606"/>
      <c r="CK37" s="606"/>
      <c r="CL37" s="606"/>
      <c r="CM37" s="606"/>
      <c r="CN37" s="606"/>
      <c r="CO37" s="606"/>
      <c r="CP37" s="606"/>
      <c r="CQ37" s="607"/>
      <c r="CR37" s="608">
        <v>1050165</v>
      </c>
      <c r="CS37" s="621"/>
      <c r="CT37" s="621"/>
      <c r="CU37" s="621"/>
      <c r="CV37" s="621"/>
      <c r="CW37" s="621"/>
      <c r="CX37" s="621"/>
      <c r="CY37" s="622"/>
      <c r="CZ37" s="611">
        <v>1.7</v>
      </c>
      <c r="DA37" s="623"/>
      <c r="DB37" s="623"/>
      <c r="DC37" s="624"/>
      <c r="DD37" s="614">
        <v>739369</v>
      </c>
      <c r="DE37" s="621"/>
      <c r="DF37" s="621"/>
      <c r="DG37" s="621"/>
      <c r="DH37" s="621"/>
      <c r="DI37" s="621"/>
      <c r="DJ37" s="621"/>
      <c r="DK37" s="622"/>
      <c r="DL37" s="614">
        <v>637236</v>
      </c>
      <c r="DM37" s="621"/>
      <c r="DN37" s="621"/>
      <c r="DO37" s="621"/>
      <c r="DP37" s="621"/>
      <c r="DQ37" s="621"/>
      <c r="DR37" s="621"/>
      <c r="DS37" s="621"/>
      <c r="DT37" s="621"/>
      <c r="DU37" s="621"/>
      <c r="DV37" s="622"/>
      <c r="DW37" s="611">
        <v>1.8</v>
      </c>
      <c r="DX37" s="623"/>
      <c r="DY37" s="623"/>
      <c r="DZ37" s="623"/>
      <c r="EA37" s="623"/>
      <c r="EB37" s="623"/>
      <c r="EC37" s="635"/>
    </row>
    <row r="38" spans="2:133" ht="11.25" customHeight="1" x14ac:dyDescent="0.2">
      <c r="B38" s="605" t="s">
        <v>321</v>
      </c>
      <c r="C38" s="606"/>
      <c r="D38" s="606"/>
      <c r="E38" s="606"/>
      <c r="F38" s="606"/>
      <c r="G38" s="606"/>
      <c r="H38" s="606"/>
      <c r="I38" s="606"/>
      <c r="J38" s="606"/>
      <c r="K38" s="606"/>
      <c r="L38" s="606"/>
      <c r="M38" s="606"/>
      <c r="N38" s="606"/>
      <c r="O38" s="606"/>
      <c r="P38" s="606"/>
      <c r="Q38" s="607"/>
      <c r="R38" s="608">
        <v>544000</v>
      </c>
      <c r="S38" s="609"/>
      <c r="T38" s="609"/>
      <c r="U38" s="609"/>
      <c r="V38" s="609"/>
      <c r="W38" s="609"/>
      <c r="X38" s="609"/>
      <c r="Y38" s="610"/>
      <c r="Z38" s="646">
        <v>0.8</v>
      </c>
      <c r="AA38" s="646"/>
      <c r="AB38" s="646"/>
      <c r="AC38" s="646"/>
      <c r="AD38" s="647" t="s">
        <v>122</v>
      </c>
      <c r="AE38" s="647"/>
      <c r="AF38" s="647"/>
      <c r="AG38" s="647"/>
      <c r="AH38" s="647"/>
      <c r="AI38" s="647"/>
      <c r="AJ38" s="647"/>
      <c r="AK38" s="647"/>
      <c r="AL38" s="611" t="s">
        <v>122</v>
      </c>
      <c r="AM38" s="612"/>
      <c r="AN38" s="612"/>
      <c r="AO38" s="648"/>
      <c r="AQ38" s="641" t="s">
        <v>322</v>
      </c>
      <c r="AR38" s="642"/>
      <c r="AS38" s="642"/>
      <c r="AT38" s="642"/>
      <c r="AU38" s="642"/>
      <c r="AV38" s="642"/>
      <c r="AW38" s="642"/>
      <c r="AX38" s="642"/>
      <c r="AY38" s="643"/>
      <c r="AZ38" s="608" t="s">
        <v>122</v>
      </c>
      <c r="BA38" s="609"/>
      <c r="BB38" s="609"/>
      <c r="BC38" s="609"/>
      <c r="BD38" s="621"/>
      <c r="BE38" s="621"/>
      <c r="BF38" s="644"/>
      <c r="BG38" s="605" t="s">
        <v>323</v>
      </c>
      <c r="BH38" s="606"/>
      <c r="BI38" s="606"/>
      <c r="BJ38" s="606"/>
      <c r="BK38" s="606"/>
      <c r="BL38" s="606"/>
      <c r="BM38" s="606"/>
      <c r="BN38" s="606"/>
      <c r="BO38" s="606"/>
      <c r="BP38" s="606"/>
      <c r="BQ38" s="606"/>
      <c r="BR38" s="606"/>
      <c r="BS38" s="606"/>
      <c r="BT38" s="606"/>
      <c r="BU38" s="607"/>
      <c r="BV38" s="608">
        <v>19626</v>
      </c>
      <c r="BW38" s="609"/>
      <c r="BX38" s="609"/>
      <c r="BY38" s="609"/>
      <c r="BZ38" s="609"/>
      <c r="CA38" s="609"/>
      <c r="CB38" s="645"/>
      <c r="CD38" s="605" t="s">
        <v>324</v>
      </c>
      <c r="CE38" s="606"/>
      <c r="CF38" s="606"/>
      <c r="CG38" s="606"/>
      <c r="CH38" s="606"/>
      <c r="CI38" s="606"/>
      <c r="CJ38" s="606"/>
      <c r="CK38" s="606"/>
      <c r="CL38" s="606"/>
      <c r="CM38" s="606"/>
      <c r="CN38" s="606"/>
      <c r="CO38" s="606"/>
      <c r="CP38" s="606"/>
      <c r="CQ38" s="607"/>
      <c r="CR38" s="608">
        <v>6249462</v>
      </c>
      <c r="CS38" s="609"/>
      <c r="CT38" s="609"/>
      <c r="CU38" s="609"/>
      <c r="CV38" s="609"/>
      <c r="CW38" s="609"/>
      <c r="CX38" s="609"/>
      <c r="CY38" s="610"/>
      <c r="CZ38" s="611">
        <v>9.8000000000000007</v>
      </c>
      <c r="DA38" s="623"/>
      <c r="DB38" s="623"/>
      <c r="DC38" s="624"/>
      <c r="DD38" s="614">
        <v>5442060</v>
      </c>
      <c r="DE38" s="609"/>
      <c r="DF38" s="609"/>
      <c r="DG38" s="609"/>
      <c r="DH38" s="609"/>
      <c r="DI38" s="609"/>
      <c r="DJ38" s="609"/>
      <c r="DK38" s="610"/>
      <c r="DL38" s="614">
        <v>4021049</v>
      </c>
      <c r="DM38" s="609"/>
      <c r="DN38" s="609"/>
      <c r="DO38" s="609"/>
      <c r="DP38" s="609"/>
      <c r="DQ38" s="609"/>
      <c r="DR38" s="609"/>
      <c r="DS38" s="609"/>
      <c r="DT38" s="609"/>
      <c r="DU38" s="609"/>
      <c r="DV38" s="610"/>
      <c r="DW38" s="611">
        <v>11.4</v>
      </c>
      <c r="DX38" s="623"/>
      <c r="DY38" s="623"/>
      <c r="DZ38" s="623"/>
      <c r="EA38" s="623"/>
      <c r="EB38" s="623"/>
      <c r="EC38" s="635"/>
    </row>
    <row r="39" spans="2:133" ht="11.25" customHeight="1" x14ac:dyDescent="0.2">
      <c r="B39" s="605" t="s">
        <v>325</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326</v>
      </c>
      <c r="AR39" s="642"/>
      <c r="AS39" s="642"/>
      <c r="AT39" s="642"/>
      <c r="AU39" s="642"/>
      <c r="AV39" s="642"/>
      <c r="AW39" s="642"/>
      <c r="AX39" s="642"/>
      <c r="AY39" s="643"/>
      <c r="AZ39" s="608" t="s">
        <v>122</v>
      </c>
      <c r="BA39" s="609"/>
      <c r="BB39" s="609"/>
      <c r="BC39" s="609"/>
      <c r="BD39" s="621"/>
      <c r="BE39" s="621"/>
      <c r="BF39" s="644"/>
      <c r="BG39" s="605" t="s">
        <v>327</v>
      </c>
      <c r="BH39" s="606"/>
      <c r="BI39" s="606"/>
      <c r="BJ39" s="606"/>
      <c r="BK39" s="606"/>
      <c r="BL39" s="606"/>
      <c r="BM39" s="606"/>
      <c r="BN39" s="606"/>
      <c r="BO39" s="606"/>
      <c r="BP39" s="606"/>
      <c r="BQ39" s="606"/>
      <c r="BR39" s="606"/>
      <c r="BS39" s="606"/>
      <c r="BT39" s="606"/>
      <c r="BU39" s="607"/>
      <c r="BV39" s="608">
        <v>26730</v>
      </c>
      <c r="BW39" s="609"/>
      <c r="BX39" s="609"/>
      <c r="BY39" s="609"/>
      <c r="BZ39" s="609"/>
      <c r="CA39" s="609"/>
      <c r="CB39" s="645"/>
      <c r="CD39" s="605" t="s">
        <v>328</v>
      </c>
      <c r="CE39" s="606"/>
      <c r="CF39" s="606"/>
      <c r="CG39" s="606"/>
      <c r="CH39" s="606"/>
      <c r="CI39" s="606"/>
      <c r="CJ39" s="606"/>
      <c r="CK39" s="606"/>
      <c r="CL39" s="606"/>
      <c r="CM39" s="606"/>
      <c r="CN39" s="606"/>
      <c r="CO39" s="606"/>
      <c r="CP39" s="606"/>
      <c r="CQ39" s="607"/>
      <c r="CR39" s="608">
        <v>1622359</v>
      </c>
      <c r="CS39" s="621"/>
      <c r="CT39" s="621"/>
      <c r="CU39" s="621"/>
      <c r="CV39" s="621"/>
      <c r="CW39" s="621"/>
      <c r="CX39" s="621"/>
      <c r="CY39" s="622"/>
      <c r="CZ39" s="611">
        <v>2.6</v>
      </c>
      <c r="DA39" s="623"/>
      <c r="DB39" s="623"/>
      <c r="DC39" s="624"/>
      <c r="DD39" s="614">
        <v>1487042</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329</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330</v>
      </c>
      <c r="AR40" s="642"/>
      <c r="AS40" s="642"/>
      <c r="AT40" s="642"/>
      <c r="AU40" s="642"/>
      <c r="AV40" s="642"/>
      <c r="AW40" s="642"/>
      <c r="AX40" s="642"/>
      <c r="AY40" s="643"/>
      <c r="AZ40" s="608" t="s">
        <v>122</v>
      </c>
      <c r="BA40" s="609"/>
      <c r="BB40" s="609"/>
      <c r="BC40" s="609"/>
      <c r="BD40" s="621"/>
      <c r="BE40" s="621"/>
      <c r="BF40" s="644"/>
      <c r="BG40" s="649" t="s">
        <v>331</v>
      </c>
      <c r="BH40" s="650"/>
      <c r="BI40" s="650"/>
      <c r="BJ40" s="650"/>
      <c r="BK40" s="650"/>
      <c r="BL40" s="202"/>
      <c r="BM40" s="606" t="s">
        <v>332</v>
      </c>
      <c r="BN40" s="606"/>
      <c r="BO40" s="606"/>
      <c r="BP40" s="606"/>
      <c r="BQ40" s="606"/>
      <c r="BR40" s="606"/>
      <c r="BS40" s="606"/>
      <c r="BT40" s="606"/>
      <c r="BU40" s="607"/>
      <c r="BV40" s="608">
        <v>101</v>
      </c>
      <c r="BW40" s="609"/>
      <c r="BX40" s="609"/>
      <c r="BY40" s="609"/>
      <c r="BZ40" s="609"/>
      <c r="CA40" s="609"/>
      <c r="CB40" s="645"/>
      <c r="CD40" s="605" t="s">
        <v>333</v>
      </c>
      <c r="CE40" s="606"/>
      <c r="CF40" s="606"/>
      <c r="CG40" s="606"/>
      <c r="CH40" s="606"/>
      <c r="CI40" s="606"/>
      <c r="CJ40" s="606"/>
      <c r="CK40" s="606"/>
      <c r="CL40" s="606"/>
      <c r="CM40" s="606"/>
      <c r="CN40" s="606"/>
      <c r="CO40" s="606"/>
      <c r="CP40" s="606"/>
      <c r="CQ40" s="607"/>
      <c r="CR40" s="608" t="s">
        <v>122</v>
      </c>
      <c r="CS40" s="609"/>
      <c r="CT40" s="609"/>
      <c r="CU40" s="609"/>
      <c r="CV40" s="609"/>
      <c r="CW40" s="609"/>
      <c r="CX40" s="609"/>
      <c r="CY40" s="610"/>
      <c r="CZ40" s="611" t="s">
        <v>122</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334</v>
      </c>
      <c r="C41" s="590"/>
      <c r="D41" s="590"/>
      <c r="E41" s="590"/>
      <c r="F41" s="590"/>
      <c r="G41" s="590"/>
      <c r="H41" s="590"/>
      <c r="I41" s="590"/>
      <c r="J41" s="590"/>
      <c r="K41" s="590"/>
      <c r="L41" s="590"/>
      <c r="M41" s="590"/>
      <c r="N41" s="590"/>
      <c r="O41" s="590"/>
      <c r="P41" s="590"/>
      <c r="Q41" s="591"/>
      <c r="R41" s="592">
        <v>65793069</v>
      </c>
      <c r="S41" s="633"/>
      <c r="T41" s="633"/>
      <c r="U41" s="633"/>
      <c r="V41" s="633"/>
      <c r="W41" s="633"/>
      <c r="X41" s="633"/>
      <c r="Y41" s="636"/>
      <c r="Z41" s="637">
        <v>100</v>
      </c>
      <c r="AA41" s="637"/>
      <c r="AB41" s="637"/>
      <c r="AC41" s="637"/>
      <c r="AD41" s="638">
        <v>35396258</v>
      </c>
      <c r="AE41" s="638"/>
      <c r="AF41" s="638"/>
      <c r="AG41" s="638"/>
      <c r="AH41" s="638"/>
      <c r="AI41" s="638"/>
      <c r="AJ41" s="638"/>
      <c r="AK41" s="638"/>
      <c r="AL41" s="595">
        <v>100</v>
      </c>
      <c r="AM41" s="639"/>
      <c r="AN41" s="639"/>
      <c r="AO41" s="640"/>
      <c r="AQ41" s="641" t="s">
        <v>335</v>
      </c>
      <c r="AR41" s="642"/>
      <c r="AS41" s="642"/>
      <c r="AT41" s="642"/>
      <c r="AU41" s="642"/>
      <c r="AV41" s="642"/>
      <c r="AW41" s="642"/>
      <c r="AX41" s="642"/>
      <c r="AY41" s="643"/>
      <c r="AZ41" s="608">
        <v>2090325</v>
      </c>
      <c r="BA41" s="609"/>
      <c r="BB41" s="609"/>
      <c r="BC41" s="609"/>
      <c r="BD41" s="621"/>
      <c r="BE41" s="621"/>
      <c r="BF41" s="644"/>
      <c r="BG41" s="649"/>
      <c r="BH41" s="650"/>
      <c r="BI41" s="650"/>
      <c r="BJ41" s="650"/>
      <c r="BK41" s="650"/>
      <c r="BL41" s="202"/>
      <c r="BM41" s="606" t="s">
        <v>336</v>
      </c>
      <c r="BN41" s="606"/>
      <c r="BO41" s="606"/>
      <c r="BP41" s="606"/>
      <c r="BQ41" s="606"/>
      <c r="BR41" s="606"/>
      <c r="BS41" s="606"/>
      <c r="BT41" s="606"/>
      <c r="BU41" s="607"/>
      <c r="BV41" s="608" t="s">
        <v>122</v>
      </c>
      <c r="BW41" s="609"/>
      <c r="BX41" s="609"/>
      <c r="BY41" s="609"/>
      <c r="BZ41" s="609"/>
      <c r="CA41" s="609"/>
      <c r="CB41" s="645"/>
      <c r="CD41" s="605" t="s">
        <v>337</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338</v>
      </c>
      <c r="AR42" s="654"/>
      <c r="AS42" s="654"/>
      <c r="AT42" s="654"/>
      <c r="AU42" s="654"/>
      <c r="AV42" s="654"/>
      <c r="AW42" s="654"/>
      <c r="AX42" s="654"/>
      <c r="AY42" s="655"/>
      <c r="AZ42" s="592">
        <v>4159137</v>
      </c>
      <c r="BA42" s="633"/>
      <c r="BB42" s="633"/>
      <c r="BC42" s="633"/>
      <c r="BD42" s="593"/>
      <c r="BE42" s="593"/>
      <c r="BF42" s="656"/>
      <c r="BG42" s="651"/>
      <c r="BH42" s="652"/>
      <c r="BI42" s="652"/>
      <c r="BJ42" s="652"/>
      <c r="BK42" s="652"/>
      <c r="BL42" s="203"/>
      <c r="BM42" s="590" t="s">
        <v>339</v>
      </c>
      <c r="BN42" s="590"/>
      <c r="BO42" s="590"/>
      <c r="BP42" s="590"/>
      <c r="BQ42" s="590"/>
      <c r="BR42" s="590"/>
      <c r="BS42" s="590"/>
      <c r="BT42" s="590"/>
      <c r="BU42" s="591"/>
      <c r="BV42" s="592">
        <v>352</v>
      </c>
      <c r="BW42" s="633"/>
      <c r="BX42" s="633"/>
      <c r="BY42" s="633"/>
      <c r="BZ42" s="633"/>
      <c r="CA42" s="633"/>
      <c r="CB42" s="634"/>
      <c r="CD42" s="605" t="s">
        <v>340</v>
      </c>
      <c r="CE42" s="606"/>
      <c r="CF42" s="606"/>
      <c r="CG42" s="606"/>
      <c r="CH42" s="606"/>
      <c r="CI42" s="606"/>
      <c r="CJ42" s="606"/>
      <c r="CK42" s="606"/>
      <c r="CL42" s="606"/>
      <c r="CM42" s="606"/>
      <c r="CN42" s="606"/>
      <c r="CO42" s="606"/>
      <c r="CP42" s="606"/>
      <c r="CQ42" s="607"/>
      <c r="CR42" s="608">
        <v>4355010</v>
      </c>
      <c r="CS42" s="621"/>
      <c r="CT42" s="621"/>
      <c r="CU42" s="621"/>
      <c r="CV42" s="621"/>
      <c r="CW42" s="621"/>
      <c r="CX42" s="621"/>
      <c r="CY42" s="622"/>
      <c r="CZ42" s="611">
        <v>6.8</v>
      </c>
      <c r="DA42" s="623"/>
      <c r="DB42" s="623"/>
      <c r="DC42" s="624"/>
      <c r="DD42" s="614">
        <v>1425034</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196" t="s">
        <v>341</v>
      </c>
      <c r="CD43" s="605" t="s">
        <v>342</v>
      </c>
      <c r="CE43" s="606"/>
      <c r="CF43" s="606"/>
      <c r="CG43" s="606"/>
      <c r="CH43" s="606"/>
      <c r="CI43" s="606"/>
      <c r="CJ43" s="606"/>
      <c r="CK43" s="606"/>
      <c r="CL43" s="606"/>
      <c r="CM43" s="606"/>
      <c r="CN43" s="606"/>
      <c r="CO43" s="606"/>
      <c r="CP43" s="606"/>
      <c r="CQ43" s="607"/>
      <c r="CR43" s="608">
        <v>57582</v>
      </c>
      <c r="CS43" s="621"/>
      <c r="CT43" s="621"/>
      <c r="CU43" s="621"/>
      <c r="CV43" s="621"/>
      <c r="CW43" s="621"/>
      <c r="CX43" s="621"/>
      <c r="CY43" s="622"/>
      <c r="CZ43" s="611">
        <v>0.1</v>
      </c>
      <c r="DA43" s="623"/>
      <c r="DB43" s="623"/>
      <c r="DC43" s="624"/>
      <c r="DD43" s="614">
        <v>57582</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343</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291</v>
      </c>
      <c r="CE44" s="628"/>
      <c r="CF44" s="605" t="s">
        <v>344</v>
      </c>
      <c r="CG44" s="606"/>
      <c r="CH44" s="606"/>
      <c r="CI44" s="606"/>
      <c r="CJ44" s="606"/>
      <c r="CK44" s="606"/>
      <c r="CL44" s="606"/>
      <c r="CM44" s="606"/>
      <c r="CN44" s="606"/>
      <c r="CO44" s="606"/>
      <c r="CP44" s="606"/>
      <c r="CQ44" s="607"/>
      <c r="CR44" s="608">
        <v>4355010</v>
      </c>
      <c r="CS44" s="609"/>
      <c r="CT44" s="609"/>
      <c r="CU44" s="609"/>
      <c r="CV44" s="609"/>
      <c r="CW44" s="609"/>
      <c r="CX44" s="609"/>
      <c r="CY44" s="610"/>
      <c r="CZ44" s="611">
        <v>6.8</v>
      </c>
      <c r="DA44" s="612"/>
      <c r="DB44" s="612"/>
      <c r="DC44" s="613"/>
      <c r="DD44" s="614">
        <v>1425034</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345</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346</v>
      </c>
      <c r="CG45" s="606"/>
      <c r="CH45" s="606"/>
      <c r="CI45" s="606"/>
      <c r="CJ45" s="606"/>
      <c r="CK45" s="606"/>
      <c r="CL45" s="606"/>
      <c r="CM45" s="606"/>
      <c r="CN45" s="606"/>
      <c r="CO45" s="606"/>
      <c r="CP45" s="606"/>
      <c r="CQ45" s="607"/>
      <c r="CR45" s="608">
        <v>1608140</v>
      </c>
      <c r="CS45" s="621"/>
      <c r="CT45" s="621"/>
      <c r="CU45" s="621"/>
      <c r="CV45" s="621"/>
      <c r="CW45" s="621"/>
      <c r="CX45" s="621"/>
      <c r="CY45" s="622"/>
      <c r="CZ45" s="611">
        <v>2.5</v>
      </c>
      <c r="DA45" s="623"/>
      <c r="DB45" s="623"/>
      <c r="DC45" s="624"/>
      <c r="DD45" s="614">
        <v>297726</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07"/>
      <c r="CD46" s="629"/>
      <c r="CE46" s="630"/>
      <c r="CF46" s="605" t="s">
        <v>347</v>
      </c>
      <c r="CG46" s="606"/>
      <c r="CH46" s="606"/>
      <c r="CI46" s="606"/>
      <c r="CJ46" s="606"/>
      <c r="CK46" s="606"/>
      <c r="CL46" s="606"/>
      <c r="CM46" s="606"/>
      <c r="CN46" s="606"/>
      <c r="CO46" s="606"/>
      <c r="CP46" s="606"/>
      <c r="CQ46" s="607"/>
      <c r="CR46" s="608">
        <v>2736206</v>
      </c>
      <c r="CS46" s="609"/>
      <c r="CT46" s="609"/>
      <c r="CU46" s="609"/>
      <c r="CV46" s="609"/>
      <c r="CW46" s="609"/>
      <c r="CX46" s="609"/>
      <c r="CY46" s="610"/>
      <c r="CZ46" s="611">
        <v>4.3</v>
      </c>
      <c r="DA46" s="612"/>
      <c r="DB46" s="612"/>
      <c r="DC46" s="613"/>
      <c r="DD46" s="614">
        <v>1116644</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07"/>
      <c r="CD47" s="629"/>
      <c r="CE47" s="630"/>
      <c r="CF47" s="605" t="s">
        <v>348</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1" x14ac:dyDescent="0.2">
      <c r="B48" s="207"/>
      <c r="CD48" s="631"/>
      <c r="CE48" s="632"/>
      <c r="CF48" s="605" t="s">
        <v>349</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07"/>
      <c r="CD49" s="589" t="s">
        <v>350</v>
      </c>
      <c r="CE49" s="590"/>
      <c r="CF49" s="590"/>
      <c r="CG49" s="590"/>
      <c r="CH49" s="590"/>
      <c r="CI49" s="590"/>
      <c r="CJ49" s="590"/>
      <c r="CK49" s="590"/>
      <c r="CL49" s="590"/>
      <c r="CM49" s="590"/>
      <c r="CN49" s="590"/>
      <c r="CO49" s="590"/>
      <c r="CP49" s="590"/>
      <c r="CQ49" s="591"/>
      <c r="CR49" s="592">
        <v>63603322</v>
      </c>
      <c r="CS49" s="593"/>
      <c r="CT49" s="593"/>
      <c r="CU49" s="593"/>
      <c r="CV49" s="593"/>
      <c r="CW49" s="593"/>
      <c r="CX49" s="593"/>
      <c r="CY49" s="594"/>
      <c r="CZ49" s="595">
        <v>100</v>
      </c>
      <c r="DA49" s="596"/>
      <c r="DB49" s="596"/>
      <c r="DC49" s="597"/>
      <c r="DD49" s="598">
        <v>39665309</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DXeHELJASnkR0gbpkiMEj2IWpC1AlCkIxDE4JUPCGjUWTLVae+B9CA7F51VgJcjU39SkEm9Uydy8zQinsos2cQ==" saltValue="LlKtoTru8HZWWQG94Ihc0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AD29:AK29"/>
    <mergeCell ref="AL29:AO29"/>
    <mergeCell ref="AP29:BF29"/>
    <mergeCell ref="BG29:BN29"/>
    <mergeCell ref="BG28:BN28"/>
    <mergeCell ref="BO28:BR28"/>
    <mergeCell ref="Z32:AC32"/>
    <mergeCell ref="AD32:AK32"/>
    <mergeCell ref="AL32:AO32"/>
    <mergeCell ref="AD31:AK31"/>
    <mergeCell ref="AL31:AO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13" customWidth="1"/>
    <col min="131" max="131" width="1.63281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1077" t="s">
        <v>351</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1078" t="s">
        <v>352</v>
      </c>
      <c r="DK2" s="1079"/>
      <c r="DL2" s="1079"/>
      <c r="DM2" s="1079"/>
      <c r="DN2" s="1079"/>
      <c r="DO2" s="1080"/>
      <c r="DP2" s="210"/>
      <c r="DQ2" s="1078" t="s">
        <v>353</v>
      </c>
      <c r="DR2" s="1079"/>
      <c r="DS2" s="1079"/>
      <c r="DT2" s="1079"/>
      <c r="DU2" s="1079"/>
      <c r="DV2" s="1079"/>
      <c r="DW2" s="1079"/>
      <c r="DX2" s="1079"/>
      <c r="DY2" s="1079"/>
      <c r="DZ2" s="1080"/>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1046" t="s">
        <v>354</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14"/>
      <c r="BA4" s="214"/>
      <c r="BB4" s="214"/>
      <c r="BC4" s="214"/>
      <c r="BD4" s="214"/>
      <c r="BE4" s="215"/>
      <c r="BF4" s="215"/>
      <c r="BG4" s="215"/>
      <c r="BH4" s="215"/>
      <c r="BI4" s="215"/>
      <c r="BJ4" s="215"/>
      <c r="BK4" s="215"/>
      <c r="BL4" s="215"/>
      <c r="BM4" s="215"/>
      <c r="BN4" s="215"/>
      <c r="BO4" s="215"/>
      <c r="BP4" s="215"/>
      <c r="BQ4" s="717" t="s">
        <v>355</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17"/>
    </row>
    <row r="5" spans="1:131" s="218" customFormat="1" ht="26.25" customHeight="1" x14ac:dyDescent="0.2">
      <c r="A5" s="982" t="s">
        <v>356</v>
      </c>
      <c r="B5" s="983"/>
      <c r="C5" s="983"/>
      <c r="D5" s="983"/>
      <c r="E5" s="983"/>
      <c r="F5" s="983"/>
      <c r="G5" s="983"/>
      <c r="H5" s="983"/>
      <c r="I5" s="983"/>
      <c r="J5" s="983"/>
      <c r="K5" s="983"/>
      <c r="L5" s="983"/>
      <c r="M5" s="983"/>
      <c r="N5" s="983"/>
      <c r="O5" s="983"/>
      <c r="P5" s="984"/>
      <c r="Q5" s="988" t="s">
        <v>357</v>
      </c>
      <c r="R5" s="989"/>
      <c r="S5" s="989"/>
      <c r="T5" s="989"/>
      <c r="U5" s="990"/>
      <c r="V5" s="988" t="s">
        <v>358</v>
      </c>
      <c r="W5" s="989"/>
      <c r="X5" s="989"/>
      <c r="Y5" s="989"/>
      <c r="Z5" s="990"/>
      <c r="AA5" s="988" t="s">
        <v>359</v>
      </c>
      <c r="AB5" s="989"/>
      <c r="AC5" s="989"/>
      <c r="AD5" s="989"/>
      <c r="AE5" s="989"/>
      <c r="AF5" s="1081" t="s">
        <v>360</v>
      </c>
      <c r="AG5" s="989"/>
      <c r="AH5" s="989"/>
      <c r="AI5" s="989"/>
      <c r="AJ5" s="1002"/>
      <c r="AK5" s="989" t="s">
        <v>361</v>
      </c>
      <c r="AL5" s="989"/>
      <c r="AM5" s="989"/>
      <c r="AN5" s="989"/>
      <c r="AO5" s="990"/>
      <c r="AP5" s="988" t="s">
        <v>362</v>
      </c>
      <c r="AQ5" s="989"/>
      <c r="AR5" s="989"/>
      <c r="AS5" s="989"/>
      <c r="AT5" s="990"/>
      <c r="AU5" s="988" t="s">
        <v>363</v>
      </c>
      <c r="AV5" s="989"/>
      <c r="AW5" s="989"/>
      <c r="AX5" s="989"/>
      <c r="AY5" s="1002"/>
      <c r="AZ5" s="214"/>
      <c r="BA5" s="214"/>
      <c r="BB5" s="214"/>
      <c r="BC5" s="214"/>
      <c r="BD5" s="214"/>
      <c r="BE5" s="215"/>
      <c r="BF5" s="215"/>
      <c r="BG5" s="215"/>
      <c r="BH5" s="215"/>
      <c r="BI5" s="215"/>
      <c r="BJ5" s="215"/>
      <c r="BK5" s="215"/>
      <c r="BL5" s="215"/>
      <c r="BM5" s="215"/>
      <c r="BN5" s="215"/>
      <c r="BO5" s="215"/>
      <c r="BP5" s="215"/>
      <c r="BQ5" s="982" t="s">
        <v>364</v>
      </c>
      <c r="BR5" s="983"/>
      <c r="BS5" s="983"/>
      <c r="BT5" s="983"/>
      <c r="BU5" s="983"/>
      <c r="BV5" s="983"/>
      <c r="BW5" s="983"/>
      <c r="BX5" s="983"/>
      <c r="BY5" s="983"/>
      <c r="BZ5" s="983"/>
      <c r="CA5" s="983"/>
      <c r="CB5" s="983"/>
      <c r="CC5" s="983"/>
      <c r="CD5" s="983"/>
      <c r="CE5" s="983"/>
      <c r="CF5" s="983"/>
      <c r="CG5" s="984"/>
      <c r="CH5" s="988" t="s">
        <v>365</v>
      </c>
      <c r="CI5" s="989"/>
      <c r="CJ5" s="989"/>
      <c r="CK5" s="989"/>
      <c r="CL5" s="990"/>
      <c r="CM5" s="988" t="s">
        <v>366</v>
      </c>
      <c r="CN5" s="989"/>
      <c r="CO5" s="989"/>
      <c r="CP5" s="989"/>
      <c r="CQ5" s="990"/>
      <c r="CR5" s="988" t="s">
        <v>367</v>
      </c>
      <c r="CS5" s="989"/>
      <c r="CT5" s="989"/>
      <c r="CU5" s="989"/>
      <c r="CV5" s="990"/>
      <c r="CW5" s="988" t="s">
        <v>368</v>
      </c>
      <c r="CX5" s="989"/>
      <c r="CY5" s="989"/>
      <c r="CZ5" s="989"/>
      <c r="DA5" s="990"/>
      <c r="DB5" s="988" t="s">
        <v>369</v>
      </c>
      <c r="DC5" s="989"/>
      <c r="DD5" s="989"/>
      <c r="DE5" s="989"/>
      <c r="DF5" s="990"/>
      <c r="DG5" s="1071" t="s">
        <v>370</v>
      </c>
      <c r="DH5" s="1072"/>
      <c r="DI5" s="1072"/>
      <c r="DJ5" s="1072"/>
      <c r="DK5" s="1073"/>
      <c r="DL5" s="1071" t="s">
        <v>371</v>
      </c>
      <c r="DM5" s="1072"/>
      <c r="DN5" s="1072"/>
      <c r="DO5" s="1072"/>
      <c r="DP5" s="1073"/>
      <c r="DQ5" s="988" t="s">
        <v>372</v>
      </c>
      <c r="DR5" s="989"/>
      <c r="DS5" s="989"/>
      <c r="DT5" s="989"/>
      <c r="DU5" s="990"/>
      <c r="DV5" s="988" t="s">
        <v>363</v>
      </c>
      <c r="DW5" s="989"/>
      <c r="DX5" s="989"/>
      <c r="DY5" s="989"/>
      <c r="DZ5" s="1002"/>
      <c r="EA5" s="217"/>
    </row>
    <row r="6" spans="1:131" s="218"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14"/>
      <c r="BA6" s="214"/>
      <c r="BB6" s="214"/>
      <c r="BC6" s="214"/>
      <c r="BD6" s="214"/>
      <c r="BE6" s="215"/>
      <c r="BF6" s="215"/>
      <c r="BG6" s="215"/>
      <c r="BH6" s="215"/>
      <c r="BI6" s="215"/>
      <c r="BJ6" s="215"/>
      <c r="BK6" s="215"/>
      <c r="BL6" s="215"/>
      <c r="BM6" s="215"/>
      <c r="BN6" s="215"/>
      <c r="BO6" s="215"/>
      <c r="BP6" s="215"/>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17"/>
    </row>
    <row r="7" spans="1:131" s="218" customFormat="1" ht="26.25" customHeight="1" thickTop="1" x14ac:dyDescent="0.2">
      <c r="A7" s="219">
        <v>1</v>
      </c>
      <c r="B7" s="1034" t="s">
        <v>373</v>
      </c>
      <c r="C7" s="1035"/>
      <c r="D7" s="1035"/>
      <c r="E7" s="1035"/>
      <c r="F7" s="1035"/>
      <c r="G7" s="1035"/>
      <c r="H7" s="1035"/>
      <c r="I7" s="1035"/>
      <c r="J7" s="1035"/>
      <c r="K7" s="1035"/>
      <c r="L7" s="1035"/>
      <c r="M7" s="1035"/>
      <c r="N7" s="1035"/>
      <c r="O7" s="1035"/>
      <c r="P7" s="1036"/>
      <c r="Q7" s="1089">
        <v>65793</v>
      </c>
      <c r="R7" s="1090"/>
      <c r="S7" s="1090"/>
      <c r="T7" s="1090"/>
      <c r="U7" s="1090"/>
      <c r="V7" s="1090">
        <v>63603</v>
      </c>
      <c r="W7" s="1090"/>
      <c r="X7" s="1090"/>
      <c r="Y7" s="1090"/>
      <c r="Z7" s="1090"/>
      <c r="AA7" s="1090">
        <v>2190</v>
      </c>
      <c r="AB7" s="1090"/>
      <c r="AC7" s="1090"/>
      <c r="AD7" s="1090"/>
      <c r="AE7" s="1091"/>
      <c r="AF7" s="1092">
        <v>2108</v>
      </c>
      <c r="AG7" s="1093"/>
      <c r="AH7" s="1093"/>
      <c r="AI7" s="1093"/>
      <c r="AJ7" s="1094"/>
      <c r="AK7" s="1095">
        <v>809</v>
      </c>
      <c r="AL7" s="1096"/>
      <c r="AM7" s="1096"/>
      <c r="AN7" s="1096"/>
      <c r="AO7" s="1096"/>
      <c r="AP7" s="1096">
        <v>12981</v>
      </c>
      <c r="AQ7" s="1096"/>
      <c r="AR7" s="1096"/>
      <c r="AS7" s="1096"/>
      <c r="AT7" s="1096"/>
      <c r="AU7" s="1097"/>
      <c r="AV7" s="1097"/>
      <c r="AW7" s="1097"/>
      <c r="AX7" s="1097"/>
      <c r="AY7" s="1098"/>
      <c r="AZ7" s="214"/>
      <c r="BA7" s="214"/>
      <c r="BB7" s="214"/>
      <c r="BC7" s="214"/>
      <c r="BD7" s="214"/>
      <c r="BE7" s="215"/>
      <c r="BF7" s="215"/>
      <c r="BG7" s="215"/>
      <c r="BH7" s="215"/>
      <c r="BI7" s="215"/>
      <c r="BJ7" s="215"/>
      <c r="BK7" s="215"/>
      <c r="BL7" s="215"/>
      <c r="BM7" s="215"/>
      <c r="BN7" s="215"/>
      <c r="BO7" s="215"/>
      <c r="BP7" s="215"/>
      <c r="BQ7" s="219">
        <v>1</v>
      </c>
      <c r="BR7" s="220" t="s">
        <v>540</v>
      </c>
      <c r="BS7" s="1086" t="s">
        <v>541</v>
      </c>
      <c r="BT7" s="1087"/>
      <c r="BU7" s="1087"/>
      <c r="BV7" s="1087"/>
      <c r="BW7" s="1087"/>
      <c r="BX7" s="1087"/>
      <c r="BY7" s="1087"/>
      <c r="BZ7" s="1087"/>
      <c r="CA7" s="1087"/>
      <c r="CB7" s="1087"/>
      <c r="CC7" s="1087"/>
      <c r="CD7" s="1087"/>
      <c r="CE7" s="1087"/>
      <c r="CF7" s="1087"/>
      <c r="CG7" s="1099"/>
      <c r="CH7" s="1083" t="s">
        <v>484</v>
      </c>
      <c r="CI7" s="1084"/>
      <c r="CJ7" s="1084"/>
      <c r="CK7" s="1084"/>
      <c r="CL7" s="1085"/>
      <c r="CM7" s="1083">
        <v>155</v>
      </c>
      <c r="CN7" s="1084"/>
      <c r="CO7" s="1084"/>
      <c r="CP7" s="1084"/>
      <c r="CQ7" s="1085"/>
      <c r="CR7" s="1083">
        <v>5</v>
      </c>
      <c r="CS7" s="1084"/>
      <c r="CT7" s="1084"/>
      <c r="CU7" s="1084"/>
      <c r="CV7" s="1085"/>
      <c r="CW7" s="1083" t="s">
        <v>484</v>
      </c>
      <c r="CX7" s="1084"/>
      <c r="CY7" s="1084"/>
      <c r="CZ7" s="1084"/>
      <c r="DA7" s="1085"/>
      <c r="DB7" s="1083" t="s">
        <v>484</v>
      </c>
      <c r="DC7" s="1084"/>
      <c r="DD7" s="1084"/>
      <c r="DE7" s="1084"/>
      <c r="DF7" s="1085"/>
      <c r="DG7" s="1083" t="s">
        <v>484</v>
      </c>
      <c r="DH7" s="1084"/>
      <c r="DI7" s="1084"/>
      <c r="DJ7" s="1084"/>
      <c r="DK7" s="1085"/>
      <c r="DL7" s="1083" t="s">
        <v>484</v>
      </c>
      <c r="DM7" s="1084"/>
      <c r="DN7" s="1084"/>
      <c r="DO7" s="1084"/>
      <c r="DP7" s="1085"/>
      <c r="DQ7" s="1083" t="s">
        <v>484</v>
      </c>
      <c r="DR7" s="1084"/>
      <c r="DS7" s="1084"/>
      <c r="DT7" s="1084"/>
      <c r="DU7" s="1085"/>
      <c r="DV7" s="1086"/>
      <c r="DW7" s="1087"/>
      <c r="DX7" s="1087"/>
      <c r="DY7" s="1087"/>
      <c r="DZ7" s="1088"/>
      <c r="EA7" s="217"/>
    </row>
    <row r="8" spans="1:131" s="218" customFormat="1" ht="26.25" customHeight="1" x14ac:dyDescent="0.2">
      <c r="A8" s="221">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14"/>
      <c r="BA8" s="214"/>
      <c r="BB8" s="214"/>
      <c r="BC8" s="214"/>
      <c r="BD8" s="214"/>
      <c r="BE8" s="215"/>
      <c r="BF8" s="215"/>
      <c r="BG8" s="215"/>
      <c r="BH8" s="215"/>
      <c r="BI8" s="215"/>
      <c r="BJ8" s="215"/>
      <c r="BK8" s="215"/>
      <c r="BL8" s="215"/>
      <c r="BM8" s="215"/>
      <c r="BN8" s="215"/>
      <c r="BO8" s="215"/>
      <c r="BP8" s="215"/>
      <c r="BQ8" s="221">
        <v>2</v>
      </c>
      <c r="BR8" s="222"/>
      <c r="BS8" s="979" t="s">
        <v>542</v>
      </c>
      <c r="BT8" s="980"/>
      <c r="BU8" s="980"/>
      <c r="BV8" s="980"/>
      <c r="BW8" s="980"/>
      <c r="BX8" s="980"/>
      <c r="BY8" s="980"/>
      <c r="BZ8" s="980"/>
      <c r="CA8" s="980"/>
      <c r="CB8" s="980"/>
      <c r="CC8" s="980"/>
      <c r="CD8" s="980"/>
      <c r="CE8" s="980"/>
      <c r="CF8" s="980"/>
      <c r="CG8" s="1001"/>
      <c r="CH8" s="976">
        <v>34</v>
      </c>
      <c r="CI8" s="977"/>
      <c r="CJ8" s="977"/>
      <c r="CK8" s="977"/>
      <c r="CL8" s="978"/>
      <c r="CM8" s="976">
        <v>433</v>
      </c>
      <c r="CN8" s="977"/>
      <c r="CO8" s="977"/>
      <c r="CP8" s="977"/>
      <c r="CQ8" s="978"/>
      <c r="CR8" s="976">
        <v>130</v>
      </c>
      <c r="CS8" s="977"/>
      <c r="CT8" s="977"/>
      <c r="CU8" s="977"/>
      <c r="CV8" s="978"/>
      <c r="CW8" s="976" t="s">
        <v>484</v>
      </c>
      <c r="CX8" s="977"/>
      <c r="CY8" s="977"/>
      <c r="CZ8" s="977"/>
      <c r="DA8" s="978"/>
      <c r="DB8" s="976" t="s">
        <v>484</v>
      </c>
      <c r="DC8" s="977"/>
      <c r="DD8" s="977"/>
      <c r="DE8" s="977"/>
      <c r="DF8" s="978"/>
      <c r="DG8" s="976" t="s">
        <v>484</v>
      </c>
      <c r="DH8" s="977"/>
      <c r="DI8" s="977"/>
      <c r="DJ8" s="977"/>
      <c r="DK8" s="978"/>
      <c r="DL8" s="976" t="s">
        <v>484</v>
      </c>
      <c r="DM8" s="977"/>
      <c r="DN8" s="977"/>
      <c r="DO8" s="977"/>
      <c r="DP8" s="978"/>
      <c r="DQ8" s="976" t="s">
        <v>484</v>
      </c>
      <c r="DR8" s="977"/>
      <c r="DS8" s="977"/>
      <c r="DT8" s="977"/>
      <c r="DU8" s="978"/>
      <c r="DV8" s="979"/>
      <c r="DW8" s="980"/>
      <c r="DX8" s="980"/>
      <c r="DY8" s="980"/>
      <c r="DZ8" s="981"/>
      <c r="EA8" s="217"/>
    </row>
    <row r="9" spans="1:131" s="218" customFormat="1" ht="26.25" customHeight="1" x14ac:dyDescent="0.2">
      <c r="A9" s="221">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14"/>
      <c r="BA9" s="214"/>
      <c r="BB9" s="214"/>
      <c r="BC9" s="214"/>
      <c r="BD9" s="214"/>
      <c r="BE9" s="215"/>
      <c r="BF9" s="215"/>
      <c r="BG9" s="215"/>
      <c r="BH9" s="215"/>
      <c r="BI9" s="215"/>
      <c r="BJ9" s="215"/>
      <c r="BK9" s="215"/>
      <c r="BL9" s="215"/>
      <c r="BM9" s="215"/>
      <c r="BN9" s="215"/>
      <c r="BO9" s="215"/>
      <c r="BP9" s="215"/>
      <c r="BQ9" s="221">
        <v>3</v>
      </c>
      <c r="BR9" s="222"/>
      <c r="BS9" s="979" t="s">
        <v>543</v>
      </c>
      <c r="BT9" s="980"/>
      <c r="BU9" s="980"/>
      <c r="BV9" s="980"/>
      <c r="BW9" s="980"/>
      <c r="BX9" s="980"/>
      <c r="BY9" s="980"/>
      <c r="BZ9" s="980"/>
      <c r="CA9" s="980"/>
      <c r="CB9" s="980"/>
      <c r="CC9" s="980"/>
      <c r="CD9" s="980"/>
      <c r="CE9" s="980"/>
      <c r="CF9" s="980"/>
      <c r="CG9" s="1001"/>
      <c r="CH9" s="976">
        <v>1592</v>
      </c>
      <c r="CI9" s="977"/>
      <c r="CJ9" s="977"/>
      <c r="CK9" s="977"/>
      <c r="CL9" s="978"/>
      <c r="CM9" s="976">
        <v>35753</v>
      </c>
      <c r="CN9" s="977"/>
      <c r="CO9" s="977"/>
      <c r="CP9" s="977"/>
      <c r="CQ9" s="978"/>
      <c r="CR9" s="976">
        <v>331</v>
      </c>
      <c r="CS9" s="977"/>
      <c r="CT9" s="977"/>
      <c r="CU9" s="977"/>
      <c r="CV9" s="978"/>
      <c r="CW9" s="976" t="s">
        <v>484</v>
      </c>
      <c r="CX9" s="977"/>
      <c r="CY9" s="977"/>
      <c r="CZ9" s="977"/>
      <c r="DA9" s="978"/>
      <c r="DB9" s="976">
        <v>1200</v>
      </c>
      <c r="DC9" s="977"/>
      <c r="DD9" s="977"/>
      <c r="DE9" s="977"/>
      <c r="DF9" s="978"/>
      <c r="DG9" s="976" t="s">
        <v>544</v>
      </c>
      <c r="DH9" s="977"/>
      <c r="DI9" s="977"/>
      <c r="DJ9" s="977"/>
      <c r="DK9" s="978"/>
      <c r="DL9" s="976" t="s">
        <v>484</v>
      </c>
      <c r="DM9" s="977"/>
      <c r="DN9" s="977"/>
      <c r="DO9" s="977"/>
      <c r="DP9" s="978"/>
      <c r="DQ9" s="976" t="s">
        <v>484</v>
      </c>
      <c r="DR9" s="977"/>
      <c r="DS9" s="977"/>
      <c r="DT9" s="977"/>
      <c r="DU9" s="978"/>
      <c r="DV9" s="979"/>
      <c r="DW9" s="980"/>
      <c r="DX9" s="980"/>
      <c r="DY9" s="980"/>
      <c r="DZ9" s="981"/>
      <c r="EA9" s="217"/>
    </row>
    <row r="10" spans="1:131" s="218" customFormat="1" ht="26.25" customHeight="1" x14ac:dyDescent="0.2">
      <c r="A10" s="221">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14"/>
      <c r="BA10" s="214"/>
      <c r="BB10" s="214"/>
      <c r="BC10" s="214"/>
      <c r="BD10" s="214"/>
      <c r="BE10" s="215"/>
      <c r="BF10" s="215"/>
      <c r="BG10" s="215"/>
      <c r="BH10" s="215"/>
      <c r="BI10" s="215"/>
      <c r="BJ10" s="215"/>
      <c r="BK10" s="215"/>
      <c r="BL10" s="215"/>
      <c r="BM10" s="215"/>
      <c r="BN10" s="215"/>
      <c r="BO10" s="215"/>
      <c r="BP10" s="215"/>
      <c r="BQ10" s="221">
        <v>4</v>
      </c>
      <c r="BR10" s="222"/>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17"/>
    </row>
    <row r="11" spans="1:131" s="218" customFormat="1" ht="26.25" customHeight="1" x14ac:dyDescent="0.2">
      <c r="A11" s="221">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14"/>
      <c r="BA11" s="214"/>
      <c r="BB11" s="214"/>
      <c r="BC11" s="214"/>
      <c r="BD11" s="214"/>
      <c r="BE11" s="215"/>
      <c r="BF11" s="215"/>
      <c r="BG11" s="215"/>
      <c r="BH11" s="215"/>
      <c r="BI11" s="215"/>
      <c r="BJ11" s="215"/>
      <c r="BK11" s="215"/>
      <c r="BL11" s="215"/>
      <c r="BM11" s="215"/>
      <c r="BN11" s="215"/>
      <c r="BO11" s="215"/>
      <c r="BP11" s="215"/>
      <c r="BQ11" s="221">
        <v>5</v>
      </c>
      <c r="BR11" s="222"/>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17"/>
    </row>
    <row r="12" spans="1:131" s="218" customFormat="1" ht="26.25" customHeight="1" x14ac:dyDescent="0.2">
      <c r="A12" s="221">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14"/>
      <c r="BA12" s="214"/>
      <c r="BB12" s="214"/>
      <c r="BC12" s="214"/>
      <c r="BD12" s="214"/>
      <c r="BE12" s="215"/>
      <c r="BF12" s="215"/>
      <c r="BG12" s="215"/>
      <c r="BH12" s="215"/>
      <c r="BI12" s="215"/>
      <c r="BJ12" s="215"/>
      <c r="BK12" s="215"/>
      <c r="BL12" s="215"/>
      <c r="BM12" s="215"/>
      <c r="BN12" s="215"/>
      <c r="BO12" s="215"/>
      <c r="BP12" s="215"/>
      <c r="BQ12" s="221">
        <v>6</v>
      </c>
      <c r="BR12" s="222"/>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17"/>
    </row>
    <row r="13" spans="1:131" s="218" customFormat="1" ht="26.25" customHeight="1" x14ac:dyDescent="0.2">
      <c r="A13" s="221">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14"/>
      <c r="BA13" s="214"/>
      <c r="BB13" s="214"/>
      <c r="BC13" s="214"/>
      <c r="BD13" s="214"/>
      <c r="BE13" s="215"/>
      <c r="BF13" s="215"/>
      <c r="BG13" s="215"/>
      <c r="BH13" s="215"/>
      <c r="BI13" s="215"/>
      <c r="BJ13" s="215"/>
      <c r="BK13" s="215"/>
      <c r="BL13" s="215"/>
      <c r="BM13" s="215"/>
      <c r="BN13" s="215"/>
      <c r="BO13" s="215"/>
      <c r="BP13" s="215"/>
      <c r="BQ13" s="221">
        <v>7</v>
      </c>
      <c r="BR13" s="222"/>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17"/>
    </row>
    <row r="14" spans="1:131" s="218" customFormat="1" ht="26.25" customHeight="1" x14ac:dyDescent="0.2">
      <c r="A14" s="221">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14"/>
      <c r="BA14" s="214"/>
      <c r="BB14" s="214"/>
      <c r="BC14" s="214"/>
      <c r="BD14" s="214"/>
      <c r="BE14" s="215"/>
      <c r="BF14" s="215"/>
      <c r="BG14" s="215"/>
      <c r="BH14" s="215"/>
      <c r="BI14" s="215"/>
      <c r="BJ14" s="215"/>
      <c r="BK14" s="215"/>
      <c r="BL14" s="215"/>
      <c r="BM14" s="215"/>
      <c r="BN14" s="215"/>
      <c r="BO14" s="215"/>
      <c r="BP14" s="215"/>
      <c r="BQ14" s="221">
        <v>8</v>
      </c>
      <c r="BR14" s="222"/>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17"/>
    </row>
    <row r="15" spans="1:131" s="218" customFormat="1" ht="26.25" customHeight="1" x14ac:dyDescent="0.2">
      <c r="A15" s="221">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14"/>
      <c r="BA15" s="214"/>
      <c r="BB15" s="214"/>
      <c r="BC15" s="214"/>
      <c r="BD15" s="214"/>
      <c r="BE15" s="215"/>
      <c r="BF15" s="215"/>
      <c r="BG15" s="215"/>
      <c r="BH15" s="215"/>
      <c r="BI15" s="215"/>
      <c r="BJ15" s="215"/>
      <c r="BK15" s="215"/>
      <c r="BL15" s="215"/>
      <c r="BM15" s="215"/>
      <c r="BN15" s="215"/>
      <c r="BO15" s="215"/>
      <c r="BP15" s="215"/>
      <c r="BQ15" s="221">
        <v>9</v>
      </c>
      <c r="BR15" s="222"/>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17"/>
    </row>
    <row r="16" spans="1:131" s="218" customFormat="1" ht="26.25" customHeight="1" x14ac:dyDescent="0.2">
      <c r="A16" s="221">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14"/>
      <c r="BA16" s="214"/>
      <c r="BB16" s="214"/>
      <c r="BC16" s="214"/>
      <c r="BD16" s="214"/>
      <c r="BE16" s="215"/>
      <c r="BF16" s="215"/>
      <c r="BG16" s="215"/>
      <c r="BH16" s="215"/>
      <c r="BI16" s="215"/>
      <c r="BJ16" s="215"/>
      <c r="BK16" s="215"/>
      <c r="BL16" s="215"/>
      <c r="BM16" s="215"/>
      <c r="BN16" s="215"/>
      <c r="BO16" s="215"/>
      <c r="BP16" s="215"/>
      <c r="BQ16" s="221">
        <v>10</v>
      </c>
      <c r="BR16" s="222"/>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17"/>
    </row>
    <row r="17" spans="1:131" s="218" customFormat="1" ht="26.25" customHeight="1" x14ac:dyDescent="0.2">
      <c r="A17" s="221">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14"/>
      <c r="BA17" s="214"/>
      <c r="BB17" s="214"/>
      <c r="BC17" s="214"/>
      <c r="BD17" s="214"/>
      <c r="BE17" s="215"/>
      <c r="BF17" s="215"/>
      <c r="BG17" s="215"/>
      <c r="BH17" s="215"/>
      <c r="BI17" s="215"/>
      <c r="BJ17" s="215"/>
      <c r="BK17" s="215"/>
      <c r="BL17" s="215"/>
      <c r="BM17" s="215"/>
      <c r="BN17" s="215"/>
      <c r="BO17" s="215"/>
      <c r="BP17" s="215"/>
      <c r="BQ17" s="221">
        <v>11</v>
      </c>
      <c r="BR17" s="222"/>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17"/>
    </row>
    <row r="18" spans="1:131" s="218" customFormat="1" ht="26.25" customHeight="1" x14ac:dyDescent="0.2">
      <c r="A18" s="221">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14"/>
      <c r="BA18" s="214"/>
      <c r="BB18" s="214"/>
      <c r="BC18" s="214"/>
      <c r="BD18" s="214"/>
      <c r="BE18" s="215"/>
      <c r="BF18" s="215"/>
      <c r="BG18" s="215"/>
      <c r="BH18" s="215"/>
      <c r="BI18" s="215"/>
      <c r="BJ18" s="215"/>
      <c r="BK18" s="215"/>
      <c r="BL18" s="215"/>
      <c r="BM18" s="215"/>
      <c r="BN18" s="215"/>
      <c r="BO18" s="215"/>
      <c r="BP18" s="215"/>
      <c r="BQ18" s="221">
        <v>12</v>
      </c>
      <c r="BR18" s="222"/>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17"/>
    </row>
    <row r="19" spans="1:131" s="218" customFormat="1" ht="26.25" customHeight="1" x14ac:dyDescent="0.2">
      <c r="A19" s="221">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14"/>
      <c r="BA19" s="214"/>
      <c r="BB19" s="214"/>
      <c r="BC19" s="214"/>
      <c r="BD19" s="214"/>
      <c r="BE19" s="215"/>
      <c r="BF19" s="215"/>
      <c r="BG19" s="215"/>
      <c r="BH19" s="215"/>
      <c r="BI19" s="215"/>
      <c r="BJ19" s="215"/>
      <c r="BK19" s="215"/>
      <c r="BL19" s="215"/>
      <c r="BM19" s="215"/>
      <c r="BN19" s="215"/>
      <c r="BO19" s="215"/>
      <c r="BP19" s="215"/>
      <c r="BQ19" s="221">
        <v>13</v>
      </c>
      <c r="BR19" s="222"/>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17"/>
    </row>
    <row r="20" spans="1:131" s="218" customFormat="1" ht="26.25" customHeight="1" x14ac:dyDescent="0.2">
      <c r="A20" s="221">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14"/>
      <c r="BA20" s="214"/>
      <c r="BB20" s="214"/>
      <c r="BC20" s="214"/>
      <c r="BD20" s="214"/>
      <c r="BE20" s="215"/>
      <c r="BF20" s="215"/>
      <c r="BG20" s="215"/>
      <c r="BH20" s="215"/>
      <c r="BI20" s="215"/>
      <c r="BJ20" s="215"/>
      <c r="BK20" s="215"/>
      <c r="BL20" s="215"/>
      <c r="BM20" s="215"/>
      <c r="BN20" s="215"/>
      <c r="BO20" s="215"/>
      <c r="BP20" s="215"/>
      <c r="BQ20" s="221">
        <v>14</v>
      </c>
      <c r="BR20" s="222"/>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17"/>
    </row>
    <row r="21" spans="1:131" s="218" customFormat="1" ht="26.25" customHeight="1" thickBot="1" x14ac:dyDescent="0.25">
      <c r="A21" s="221">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14"/>
      <c r="BA21" s="214"/>
      <c r="BB21" s="214"/>
      <c r="BC21" s="214"/>
      <c r="BD21" s="214"/>
      <c r="BE21" s="215"/>
      <c r="BF21" s="215"/>
      <c r="BG21" s="215"/>
      <c r="BH21" s="215"/>
      <c r="BI21" s="215"/>
      <c r="BJ21" s="215"/>
      <c r="BK21" s="215"/>
      <c r="BL21" s="215"/>
      <c r="BM21" s="215"/>
      <c r="BN21" s="215"/>
      <c r="BO21" s="215"/>
      <c r="BP21" s="215"/>
      <c r="BQ21" s="221">
        <v>15</v>
      </c>
      <c r="BR21" s="222"/>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17"/>
    </row>
    <row r="22" spans="1:131" s="218" customFormat="1" ht="26.25" customHeight="1" x14ac:dyDescent="0.2">
      <c r="A22" s="221">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374</v>
      </c>
      <c r="BA22" s="1015"/>
      <c r="BB22" s="1015"/>
      <c r="BC22" s="1015"/>
      <c r="BD22" s="1016"/>
      <c r="BE22" s="215"/>
      <c r="BF22" s="215"/>
      <c r="BG22" s="215"/>
      <c r="BH22" s="215"/>
      <c r="BI22" s="215"/>
      <c r="BJ22" s="215"/>
      <c r="BK22" s="215"/>
      <c r="BL22" s="215"/>
      <c r="BM22" s="215"/>
      <c r="BN22" s="215"/>
      <c r="BO22" s="215"/>
      <c r="BP22" s="215"/>
      <c r="BQ22" s="221">
        <v>16</v>
      </c>
      <c r="BR22" s="222"/>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17"/>
    </row>
    <row r="23" spans="1:131" s="218" customFormat="1" ht="26.25" customHeight="1" thickBot="1" x14ac:dyDescent="0.25">
      <c r="A23" s="223" t="s">
        <v>375</v>
      </c>
      <c r="B23" s="924" t="s">
        <v>376</v>
      </c>
      <c r="C23" s="925"/>
      <c r="D23" s="925"/>
      <c r="E23" s="925"/>
      <c r="F23" s="925"/>
      <c r="G23" s="925"/>
      <c r="H23" s="925"/>
      <c r="I23" s="925"/>
      <c r="J23" s="925"/>
      <c r="K23" s="925"/>
      <c r="L23" s="925"/>
      <c r="M23" s="925"/>
      <c r="N23" s="925"/>
      <c r="O23" s="925"/>
      <c r="P23" s="935"/>
      <c r="Q23" s="1054">
        <v>65793</v>
      </c>
      <c r="R23" s="1048"/>
      <c r="S23" s="1048"/>
      <c r="T23" s="1048"/>
      <c r="U23" s="1048"/>
      <c r="V23" s="1048">
        <v>63603</v>
      </c>
      <c r="W23" s="1048"/>
      <c r="X23" s="1048"/>
      <c r="Y23" s="1048"/>
      <c r="Z23" s="1048"/>
      <c r="AA23" s="1048">
        <v>2190</v>
      </c>
      <c r="AB23" s="1048"/>
      <c r="AC23" s="1048"/>
      <c r="AD23" s="1048"/>
      <c r="AE23" s="1055"/>
      <c r="AF23" s="1056">
        <v>2108</v>
      </c>
      <c r="AG23" s="1048"/>
      <c r="AH23" s="1048"/>
      <c r="AI23" s="1048"/>
      <c r="AJ23" s="1057"/>
      <c r="AK23" s="1058"/>
      <c r="AL23" s="1059"/>
      <c r="AM23" s="1059"/>
      <c r="AN23" s="1059"/>
      <c r="AO23" s="1059"/>
      <c r="AP23" s="1048">
        <v>12981</v>
      </c>
      <c r="AQ23" s="1048"/>
      <c r="AR23" s="1048"/>
      <c r="AS23" s="1048"/>
      <c r="AT23" s="1048"/>
      <c r="AU23" s="1049"/>
      <c r="AV23" s="1049"/>
      <c r="AW23" s="1049"/>
      <c r="AX23" s="1049"/>
      <c r="AY23" s="1050"/>
      <c r="AZ23" s="1051" t="s">
        <v>122</v>
      </c>
      <c r="BA23" s="1052"/>
      <c r="BB23" s="1052"/>
      <c r="BC23" s="1052"/>
      <c r="BD23" s="1053"/>
      <c r="BE23" s="215"/>
      <c r="BF23" s="215"/>
      <c r="BG23" s="215"/>
      <c r="BH23" s="215"/>
      <c r="BI23" s="215"/>
      <c r="BJ23" s="215"/>
      <c r="BK23" s="215"/>
      <c r="BL23" s="215"/>
      <c r="BM23" s="215"/>
      <c r="BN23" s="215"/>
      <c r="BO23" s="215"/>
      <c r="BP23" s="215"/>
      <c r="BQ23" s="221">
        <v>17</v>
      </c>
      <c r="BR23" s="222"/>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17"/>
    </row>
    <row r="24" spans="1:131" s="218" customFormat="1" ht="26.25" customHeight="1" x14ac:dyDescent="0.2">
      <c r="A24" s="1047" t="s">
        <v>377</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14"/>
      <c r="BA24" s="214"/>
      <c r="BB24" s="214"/>
      <c r="BC24" s="214"/>
      <c r="BD24" s="214"/>
      <c r="BE24" s="215"/>
      <c r="BF24" s="215"/>
      <c r="BG24" s="215"/>
      <c r="BH24" s="215"/>
      <c r="BI24" s="215"/>
      <c r="BJ24" s="215"/>
      <c r="BK24" s="215"/>
      <c r="BL24" s="215"/>
      <c r="BM24" s="215"/>
      <c r="BN24" s="215"/>
      <c r="BO24" s="215"/>
      <c r="BP24" s="215"/>
      <c r="BQ24" s="221">
        <v>18</v>
      </c>
      <c r="BR24" s="222"/>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17"/>
    </row>
    <row r="25" spans="1:131" ht="26.25" customHeight="1" thickBot="1" x14ac:dyDescent="0.25">
      <c r="A25" s="1046" t="s">
        <v>378</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14"/>
      <c r="BK25" s="214"/>
      <c r="BL25" s="214"/>
      <c r="BM25" s="214"/>
      <c r="BN25" s="214"/>
      <c r="BO25" s="224"/>
      <c r="BP25" s="224"/>
      <c r="BQ25" s="221">
        <v>19</v>
      </c>
      <c r="BR25" s="222"/>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12"/>
    </row>
    <row r="26" spans="1:131" ht="26.25" customHeight="1" x14ac:dyDescent="0.2">
      <c r="A26" s="982" t="s">
        <v>356</v>
      </c>
      <c r="B26" s="983"/>
      <c r="C26" s="983"/>
      <c r="D26" s="983"/>
      <c r="E26" s="983"/>
      <c r="F26" s="983"/>
      <c r="G26" s="983"/>
      <c r="H26" s="983"/>
      <c r="I26" s="983"/>
      <c r="J26" s="983"/>
      <c r="K26" s="983"/>
      <c r="L26" s="983"/>
      <c r="M26" s="983"/>
      <c r="N26" s="983"/>
      <c r="O26" s="983"/>
      <c r="P26" s="984"/>
      <c r="Q26" s="988" t="s">
        <v>379</v>
      </c>
      <c r="R26" s="989"/>
      <c r="S26" s="989"/>
      <c r="T26" s="989"/>
      <c r="U26" s="990"/>
      <c r="V26" s="988" t="s">
        <v>380</v>
      </c>
      <c r="W26" s="989"/>
      <c r="X26" s="989"/>
      <c r="Y26" s="989"/>
      <c r="Z26" s="990"/>
      <c r="AA26" s="988" t="s">
        <v>381</v>
      </c>
      <c r="AB26" s="989"/>
      <c r="AC26" s="989"/>
      <c r="AD26" s="989"/>
      <c r="AE26" s="989"/>
      <c r="AF26" s="1042" t="s">
        <v>382</v>
      </c>
      <c r="AG26" s="995"/>
      <c r="AH26" s="995"/>
      <c r="AI26" s="995"/>
      <c r="AJ26" s="1043"/>
      <c r="AK26" s="989" t="s">
        <v>383</v>
      </c>
      <c r="AL26" s="989"/>
      <c r="AM26" s="989"/>
      <c r="AN26" s="989"/>
      <c r="AO26" s="990"/>
      <c r="AP26" s="988" t="s">
        <v>384</v>
      </c>
      <c r="AQ26" s="989"/>
      <c r="AR26" s="989"/>
      <c r="AS26" s="989"/>
      <c r="AT26" s="990"/>
      <c r="AU26" s="988" t="s">
        <v>385</v>
      </c>
      <c r="AV26" s="989"/>
      <c r="AW26" s="989"/>
      <c r="AX26" s="989"/>
      <c r="AY26" s="990"/>
      <c r="AZ26" s="988" t="s">
        <v>386</v>
      </c>
      <c r="BA26" s="989"/>
      <c r="BB26" s="989"/>
      <c r="BC26" s="989"/>
      <c r="BD26" s="990"/>
      <c r="BE26" s="988" t="s">
        <v>363</v>
      </c>
      <c r="BF26" s="989"/>
      <c r="BG26" s="989"/>
      <c r="BH26" s="989"/>
      <c r="BI26" s="1002"/>
      <c r="BJ26" s="214"/>
      <c r="BK26" s="214"/>
      <c r="BL26" s="214"/>
      <c r="BM26" s="214"/>
      <c r="BN26" s="214"/>
      <c r="BO26" s="224"/>
      <c r="BP26" s="224"/>
      <c r="BQ26" s="221">
        <v>20</v>
      </c>
      <c r="BR26" s="222"/>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12"/>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14"/>
      <c r="BK27" s="214"/>
      <c r="BL27" s="214"/>
      <c r="BM27" s="214"/>
      <c r="BN27" s="214"/>
      <c r="BO27" s="224"/>
      <c r="BP27" s="224"/>
      <c r="BQ27" s="221">
        <v>21</v>
      </c>
      <c r="BR27" s="222"/>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12"/>
    </row>
    <row r="28" spans="1:131" ht="26.25" customHeight="1" thickTop="1" x14ac:dyDescent="0.2">
      <c r="A28" s="225">
        <v>1</v>
      </c>
      <c r="B28" s="1034" t="s">
        <v>387</v>
      </c>
      <c r="C28" s="1035"/>
      <c r="D28" s="1035"/>
      <c r="E28" s="1035"/>
      <c r="F28" s="1035"/>
      <c r="G28" s="1035"/>
      <c r="H28" s="1035"/>
      <c r="I28" s="1035"/>
      <c r="J28" s="1035"/>
      <c r="K28" s="1035"/>
      <c r="L28" s="1035"/>
      <c r="M28" s="1035"/>
      <c r="N28" s="1035"/>
      <c r="O28" s="1035"/>
      <c r="P28" s="1036"/>
      <c r="Q28" s="1037">
        <v>14743</v>
      </c>
      <c r="R28" s="1038"/>
      <c r="S28" s="1038"/>
      <c r="T28" s="1038"/>
      <c r="U28" s="1038"/>
      <c r="V28" s="1038">
        <v>14566</v>
      </c>
      <c r="W28" s="1038"/>
      <c r="X28" s="1038"/>
      <c r="Y28" s="1038"/>
      <c r="Z28" s="1038"/>
      <c r="AA28" s="1038">
        <v>177</v>
      </c>
      <c r="AB28" s="1038"/>
      <c r="AC28" s="1038"/>
      <c r="AD28" s="1038"/>
      <c r="AE28" s="1039"/>
      <c r="AF28" s="1040">
        <v>177</v>
      </c>
      <c r="AG28" s="1038"/>
      <c r="AH28" s="1038"/>
      <c r="AI28" s="1038"/>
      <c r="AJ28" s="1041"/>
      <c r="AK28" s="1029">
        <v>2090</v>
      </c>
      <c r="AL28" s="1030"/>
      <c r="AM28" s="1030"/>
      <c r="AN28" s="1030"/>
      <c r="AO28" s="1030"/>
      <c r="AP28" s="1030" t="s">
        <v>484</v>
      </c>
      <c r="AQ28" s="1030"/>
      <c r="AR28" s="1030"/>
      <c r="AS28" s="1030"/>
      <c r="AT28" s="1030"/>
      <c r="AU28" s="1030" t="s">
        <v>484</v>
      </c>
      <c r="AV28" s="1030"/>
      <c r="AW28" s="1030"/>
      <c r="AX28" s="1030"/>
      <c r="AY28" s="1030"/>
      <c r="AZ28" s="1031" t="s">
        <v>484</v>
      </c>
      <c r="BA28" s="1031"/>
      <c r="BB28" s="1031"/>
      <c r="BC28" s="1031"/>
      <c r="BD28" s="1031"/>
      <c r="BE28" s="1032"/>
      <c r="BF28" s="1032"/>
      <c r="BG28" s="1032"/>
      <c r="BH28" s="1032"/>
      <c r="BI28" s="1033"/>
      <c r="BJ28" s="214"/>
      <c r="BK28" s="214"/>
      <c r="BL28" s="214"/>
      <c r="BM28" s="214"/>
      <c r="BN28" s="214"/>
      <c r="BO28" s="224"/>
      <c r="BP28" s="224"/>
      <c r="BQ28" s="221">
        <v>22</v>
      </c>
      <c r="BR28" s="222"/>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12"/>
    </row>
    <row r="29" spans="1:131" ht="26.25" customHeight="1" x14ac:dyDescent="0.2">
      <c r="A29" s="225">
        <v>2</v>
      </c>
      <c r="B29" s="1017" t="s">
        <v>388</v>
      </c>
      <c r="C29" s="1018"/>
      <c r="D29" s="1018"/>
      <c r="E29" s="1018"/>
      <c r="F29" s="1018"/>
      <c r="G29" s="1018"/>
      <c r="H29" s="1018"/>
      <c r="I29" s="1018"/>
      <c r="J29" s="1018"/>
      <c r="K29" s="1018"/>
      <c r="L29" s="1018"/>
      <c r="M29" s="1018"/>
      <c r="N29" s="1018"/>
      <c r="O29" s="1018"/>
      <c r="P29" s="1019"/>
      <c r="Q29" s="1025">
        <v>12899</v>
      </c>
      <c r="R29" s="1026"/>
      <c r="S29" s="1026"/>
      <c r="T29" s="1026"/>
      <c r="U29" s="1026"/>
      <c r="V29" s="1026">
        <v>12810</v>
      </c>
      <c r="W29" s="1026"/>
      <c r="X29" s="1026"/>
      <c r="Y29" s="1026"/>
      <c r="Z29" s="1026"/>
      <c r="AA29" s="1026">
        <v>89</v>
      </c>
      <c r="AB29" s="1026"/>
      <c r="AC29" s="1026"/>
      <c r="AD29" s="1026"/>
      <c r="AE29" s="1027"/>
      <c r="AF29" s="1022">
        <v>89</v>
      </c>
      <c r="AG29" s="1023"/>
      <c r="AH29" s="1023"/>
      <c r="AI29" s="1023"/>
      <c r="AJ29" s="1024"/>
      <c r="AK29" s="967">
        <v>1967</v>
      </c>
      <c r="AL29" s="958"/>
      <c r="AM29" s="958"/>
      <c r="AN29" s="958"/>
      <c r="AO29" s="958"/>
      <c r="AP29" s="958" t="s">
        <v>484</v>
      </c>
      <c r="AQ29" s="958"/>
      <c r="AR29" s="958"/>
      <c r="AS29" s="958"/>
      <c r="AT29" s="958"/>
      <c r="AU29" s="958" t="s">
        <v>484</v>
      </c>
      <c r="AV29" s="958"/>
      <c r="AW29" s="958"/>
      <c r="AX29" s="958"/>
      <c r="AY29" s="958"/>
      <c r="AZ29" s="1028" t="s">
        <v>484</v>
      </c>
      <c r="BA29" s="1028"/>
      <c r="BB29" s="1028"/>
      <c r="BC29" s="1028"/>
      <c r="BD29" s="1028"/>
      <c r="BE29" s="959"/>
      <c r="BF29" s="959"/>
      <c r="BG29" s="959"/>
      <c r="BH29" s="959"/>
      <c r="BI29" s="960"/>
      <c r="BJ29" s="214"/>
      <c r="BK29" s="214"/>
      <c r="BL29" s="214"/>
      <c r="BM29" s="214"/>
      <c r="BN29" s="214"/>
      <c r="BO29" s="224"/>
      <c r="BP29" s="224"/>
      <c r="BQ29" s="221">
        <v>23</v>
      </c>
      <c r="BR29" s="222"/>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12"/>
    </row>
    <row r="30" spans="1:131" ht="26.25" customHeight="1" x14ac:dyDescent="0.2">
      <c r="A30" s="225">
        <v>3</v>
      </c>
      <c r="B30" s="1017" t="s">
        <v>389</v>
      </c>
      <c r="C30" s="1018"/>
      <c r="D30" s="1018"/>
      <c r="E30" s="1018"/>
      <c r="F30" s="1018"/>
      <c r="G30" s="1018"/>
      <c r="H30" s="1018"/>
      <c r="I30" s="1018"/>
      <c r="J30" s="1018"/>
      <c r="K30" s="1018"/>
      <c r="L30" s="1018"/>
      <c r="M30" s="1018"/>
      <c r="N30" s="1018"/>
      <c r="O30" s="1018"/>
      <c r="P30" s="1019"/>
      <c r="Q30" s="1025">
        <v>5166</v>
      </c>
      <c r="R30" s="1026"/>
      <c r="S30" s="1026"/>
      <c r="T30" s="1026"/>
      <c r="U30" s="1026"/>
      <c r="V30" s="1026">
        <v>5103</v>
      </c>
      <c r="W30" s="1026"/>
      <c r="X30" s="1026"/>
      <c r="Y30" s="1026"/>
      <c r="Z30" s="1026"/>
      <c r="AA30" s="1026">
        <v>63</v>
      </c>
      <c r="AB30" s="1026"/>
      <c r="AC30" s="1026"/>
      <c r="AD30" s="1026"/>
      <c r="AE30" s="1027"/>
      <c r="AF30" s="1022">
        <v>63</v>
      </c>
      <c r="AG30" s="1023"/>
      <c r="AH30" s="1023"/>
      <c r="AI30" s="1023"/>
      <c r="AJ30" s="1024"/>
      <c r="AK30" s="967">
        <v>529</v>
      </c>
      <c r="AL30" s="958"/>
      <c r="AM30" s="958"/>
      <c r="AN30" s="958"/>
      <c r="AO30" s="958"/>
      <c r="AP30" s="958" t="s">
        <v>484</v>
      </c>
      <c r="AQ30" s="958"/>
      <c r="AR30" s="958"/>
      <c r="AS30" s="958"/>
      <c r="AT30" s="958"/>
      <c r="AU30" s="958" t="s">
        <v>484</v>
      </c>
      <c r="AV30" s="958"/>
      <c r="AW30" s="958"/>
      <c r="AX30" s="958"/>
      <c r="AY30" s="958"/>
      <c r="AZ30" s="1028" t="s">
        <v>484</v>
      </c>
      <c r="BA30" s="1028"/>
      <c r="BB30" s="1028"/>
      <c r="BC30" s="1028"/>
      <c r="BD30" s="1028"/>
      <c r="BE30" s="959"/>
      <c r="BF30" s="959"/>
      <c r="BG30" s="959"/>
      <c r="BH30" s="959"/>
      <c r="BI30" s="960"/>
      <c r="BJ30" s="214"/>
      <c r="BK30" s="214"/>
      <c r="BL30" s="214"/>
      <c r="BM30" s="214"/>
      <c r="BN30" s="214"/>
      <c r="BO30" s="224"/>
      <c r="BP30" s="224"/>
      <c r="BQ30" s="221">
        <v>24</v>
      </c>
      <c r="BR30" s="222"/>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12"/>
    </row>
    <row r="31" spans="1:131" ht="26.25" customHeight="1" x14ac:dyDescent="0.2">
      <c r="A31" s="225">
        <v>4</v>
      </c>
      <c r="B31" s="1017" t="s">
        <v>390</v>
      </c>
      <c r="C31" s="1018"/>
      <c r="D31" s="1018"/>
      <c r="E31" s="1018"/>
      <c r="F31" s="1018"/>
      <c r="G31" s="1018"/>
      <c r="H31" s="1018"/>
      <c r="I31" s="1018"/>
      <c r="J31" s="1018"/>
      <c r="K31" s="1018"/>
      <c r="L31" s="1018"/>
      <c r="M31" s="1018"/>
      <c r="N31" s="1018"/>
      <c r="O31" s="1018"/>
      <c r="P31" s="1019"/>
      <c r="Q31" s="1025">
        <v>3180</v>
      </c>
      <c r="R31" s="1026"/>
      <c r="S31" s="1026"/>
      <c r="T31" s="1026"/>
      <c r="U31" s="1026"/>
      <c r="V31" s="1026">
        <v>2601</v>
      </c>
      <c r="W31" s="1026"/>
      <c r="X31" s="1026"/>
      <c r="Y31" s="1026"/>
      <c r="Z31" s="1026"/>
      <c r="AA31" s="1026">
        <v>579</v>
      </c>
      <c r="AB31" s="1026"/>
      <c r="AC31" s="1026"/>
      <c r="AD31" s="1026"/>
      <c r="AE31" s="1027"/>
      <c r="AF31" s="1022">
        <v>12435</v>
      </c>
      <c r="AG31" s="1023"/>
      <c r="AH31" s="1023"/>
      <c r="AI31" s="1023"/>
      <c r="AJ31" s="1024"/>
      <c r="AK31" s="967">
        <v>329</v>
      </c>
      <c r="AL31" s="958"/>
      <c r="AM31" s="958"/>
      <c r="AN31" s="958"/>
      <c r="AO31" s="958"/>
      <c r="AP31" s="958">
        <v>199</v>
      </c>
      <c r="AQ31" s="958"/>
      <c r="AR31" s="958"/>
      <c r="AS31" s="958"/>
      <c r="AT31" s="958"/>
      <c r="AU31" s="958">
        <v>73</v>
      </c>
      <c r="AV31" s="958"/>
      <c r="AW31" s="958"/>
      <c r="AX31" s="958"/>
      <c r="AY31" s="958"/>
      <c r="AZ31" s="1028" t="s">
        <v>484</v>
      </c>
      <c r="BA31" s="1028"/>
      <c r="BB31" s="1028"/>
      <c r="BC31" s="1028"/>
      <c r="BD31" s="1028"/>
      <c r="BE31" s="959" t="s">
        <v>391</v>
      </c>
      <c r="BF31" s="959"/>
      <c r="BG31" s="959"/>
      <c r="BH31" s="959"/>
      <c r="BI31" s="960"/>
      <c r="BJ31" s="214"/>
      <c r="BK31" s="214"/>
      <c r="BL31" s="214"/>
      <c r="BM31" s="214"/>
      <c r="BN31" s="214"/>
      <c r="BO31" s="224"/>
      <c r="BP31" s="224"/>
      <c r="BQ31" s="221">
        <v>25</v>
      </c>
      <c r="BR31" s="222"/>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12"/>
    </row>
    <row r="32" spans="1:131" ht="26.25" customHeight="1" x14ac:dyDescent="0.2">
      <c r="A32" s="225">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14"/>
      <c r="BK32" s="214"/>
      <c r="BL32" s="214"/>
      <c r="BM32" s="214"/>
      <c r="BN32" s="214"/>
      <c r="BO32" s="224"/>
      <c r="BP32" s="224"/>
      <c r="BQ32" s="221">
        <v>26</v>
      </c>
      <c r="BR32" s="222"/>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12"/>
    </row>
    <row r="33" spans="1:131" ht="26.25" customHeight="1" x14ac:dyDescent="0.2">
      <c r="A33" s="225">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14"/>
      <c r="BK33" s="214"/>
      <c r="BL33" s="214"/>
      <c r="BM33" s="214"/>
      <c r="BN33" s="214"/>
      <c r="BO33" s="224"/>
      <c r="BP33" s="224"/>
      <c r="BQ33" s="221">
        <v>27</v>
      </c>
      <c r="BR33" s="222"/>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12"/>
    </row>
    <row r="34" spans="1:131" ht="26.25" customHeight="1" x14ac:dyDescent="0.2">
      <c r="A34" s="225">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14"/>
      <c r="BK34" s="214"/>
      <c r="BL34" s="214"/>
      <c r="BM34" s="214"/>
      <c r="BN34" s="214"/>
      <c r="BO34" s="224"/>
      <c r="BP34" s="224"/>
      <c r="BQ34" s="221">
        <v>28</v>
      </c>
      <c r="BR34" s="222"/>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12"/>
    </row>
    <row r="35" spans="1:131" ht="26.25" customHeight="1" x14ac:dyDescent="0.2">
      <c r="A35" s="225">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14"/>
      <c r="BK35" s="214"/>
      <c r="BL35" s="214"/>
      <c r="BM35" s="214"/>
      <c r="BN35" s="214"/>
      <c r="BO35" s="224"/>
      <c r="BP35" s="224"/>
      <c r="BQ35" s="221">
        <v>29</v>
      </c>
      <c r="BR35" s="222"/>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12"/>
    </row>
    <row r="36" spans="1:131" ht="26.25" customHeight="1" x14ac:dyDescent="0.2">
      <c r="A36" s="225">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14"/>
      <c r="BK36" s="214"/>
      <c r="BL36" s="214"/>
      <c r="BM36" s="214"/>
      <c r="BN36" s="214"/>
      <c r="BO36" s="224"/>
      <c r="BP36" s="224"/>
      <c r="BQ36" s="221">
        <v>30</v>
      </c>
      <c r="BR36" s="222"/>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12"/>
    </row>
    <row r="37" spans="1:131" ht="26.25" customHeight="1" x14ac:dyDescent="0.2">
      <c r="A37" s="225">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14"/>
      <c r="BK37" s="214"/>
      <c r="BL37" s="214"/>
      <c r="BM37" s="214"/>
      <c r="BN37" s="214"/>
      <c r="BO37" s="224"/>
      <c r="BP37" s="224"/>
      <c r="BQ37" s="221">
        <v>31</v>
      </c>
      <c r="BR37" s="222"/>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12"/>
    </row>
    <row r="38" spans="1:131" ht="26.25" customHeight="1" x14ac:dyDescent="0.2">
      <c r="A38" s="225">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14"/>
      <c r="BK38" s="214"/>
      <c r="BL38" s="214"/>
      <c r="BM38" s="214"/>
      <c r="BN38" s="214"/>
      <c r="BO38" s="224"/>
      <c r="BP38" s="224"/>
      <c r="BQ38" s="221">
        <v>32</v>
      </c>
      <c r="BR38" s="222"/>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12"/>
    </row>
    <row r="39" spans="1:131" ht="26.25" customHeight="1" x14ac:dyDescent="0.2">
      <c r="A39" s="225">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14"/>
      <c r="BK39" s="214"/>
      <c r="BL39" s="214"/>
      <c r="BM39" s="214"/>
      <c r="BN39" s="214"/>
      <c r="BO39" s="224"/>
      <c r="BP39" s="224"/>
      <c r="BQ39" s="221">
        <v>33</v>
      </c>
      <c r="BR39" s="222"/>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12"/>
    </row>
    <row r="40" spans="1:131" ht="26.25" customHeight="1" x14ac:dyDescent="0.2">
      <c r="A40" s="221">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14"/>
      <c r="BK40" s="214"/>
      <c r="BL40" s="214"/>
      <c r="BM40" s="214"/>
      <c r="BN40" s="214"/>
      <c r="BO40" s="224"/>
      <c r="BP40" s="224"/>
      <c r="BQ40" s="221">
        <v>34</v>
      </c>
      <c r="BR40" s="222"/>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12"/>
    </row>
    <row r="41" spans="1:131" ht="26.25" customHeight="1" x14ac:dyDescent="0.2">
      <c r="A41" s="221">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14"/>
      <c r="BK41" s="214"/>
      <c r="BL41" s="214"/>
      <c r="BM41" s="214"/>
      <c r="BN41" s="214"/>
      <c r="BO41" s="224"/>
      <c r="BP41" s="224"/>
      <c r="BQ41" s="221">
        <v>35</v>
      </c>
      <c r="BR41" s="222"/>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12"/>
    </row>
    <row r="42" spans="1:131" ht="26.25" customHeight="1" x14ac:dyDescent="0.2">
      <c r="A42" s="221">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14"/>
      <c r="BK42" s="214"/>
      <c r="BL42" s="214"/>
      <c r="BM42" s="214"/>
      <c r="BN42" s="214"/>
      <c r="BO42" s="224"/>
      <c r="BP42" s="224"/>
      <c r="BQ42" s="221">
        <v>36</v>
      </c>
      <c r="BR42" s="222"/>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12"/>
    </row>
    <row r="43" spans="1:131" ht="26.25" customHeight="1" x14ac:dyDescent="0.2">
      <c r="A43" s="221">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14"/>
      <c r="BK43" s="214"/>
      <c r="BL43" s="214"/>
      <c r="BM43" s="214"/>
      <c r="BN43" s="214"/>
      <c r="BO43" s="224"/>
      <c r="BP43" s="224"/>
      <c r="BQ43" s="221">
        <v>37</v>
      </c>
      <c r="BR43" s="222"/>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12"/>
    </row>
    <row r="44" spans="1:131" ht="26.25" customHeight="1" x14ac:dyDescent="0.2">
      <c r="A44" s="221">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14"/>
      <c r="BK44" s="214"/>
      <c r="BL44" s="214"/>
      <c r="BM44" s="214"/>
      <c r="BN44" s="214"/>
      <c r="BO44" s="224"/>
      <c r="BP44" s="224"/>
      <c r="BQ44" s="221">
        <v>38</v>
      </c>
      <c r="BR44" s="222"/>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12"/>
    </row>
    <row r="45" spans="1:131" ht="26.25" customHeight="1" x14ac:dyDescent="0.2">
      <c r="A45" s="221">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14"/>
      <c r="BK45" s="214"/>
      <c r="BL45" s="214"/>
      <c r="BM45" s="214"/>
      <c r="BN45" s="214"/>
      <c r="BO45" s="224"/>
      <c r="BP45" s="224"/>
      <c r="BQ45" s="221">
        <v>39</v>
      </c>
      <c r="BR45" s="222"/>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12"/>
    </row>
    <row r="46" spans="1:131" ht="26.25" customHeight="1" x14ac:dyDescent="0.2">
      <c r="A46" s="221">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14"/>
      <c r="BK46" s="214"/>
      <c r="BL46" s="214"/>
      <c r="BM46" s="214"/>
      <c r="BN46" s="214"/>
      <c r="BO46" s="224"/>
      <c r="BP46" s="224"/>
      <c r="BQ46" s="221">
        <v>40</v>
      </c>
      <c r="BR46" s="222"/>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12"/>
    </row>
    <row r="47" spans="1:131" ht="26.25" customHeight="1" x14ac:dyDescent="0.2">
      <c r="A47" s="221">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14"/>
      <c r="BK47" s="214"/>
      <c r="BL47" s="214"/>
      <c r="BM47" s="214"/>
      <c r="BN47" s="214"/>
      <c r="BO47" s="224"/>
      <c r="BP47" s="224"/>
      <c r="BQ47" s="221">
        <v>41</v>
      </c>
      <c r="BR47" s="222"/>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12"/>
    </row>
    <row r="48" spans="1:131" ht="26.25" customHeight="1" x14ac:dyDescent="0.2">
      <c r="A48" s="221">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14"/>
      <c r="BK48" s="214"/>
      <c r="BL48" s="214"/>
      <c r="BM48" s="214"/>
      <c r="BN48" s="214"/>
      <c r="BO48" s="224"/>
      <c r="BP48" s="224"/>
      <c r="BQ48" s="221">
        <v>42</v>
      </c>
      <c r="BR48" s="222"/>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12"/>
    </row>
    <row r="49" spans="1:131" ht="26.25" customHeight="1" x14ac:dyDescent="0.2">
      <c r="A49" s="221">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14"/>
      <c r="BK49" s="214"/>
      <c r="BL49" s="214"/>
      <c r="BM49" s="214"/>
      <c r="BN49" s="214"/>
      <c r="BO49" s="224"/>
      <c r="BP49" s="224"/>
      <c r="BQ49" s="221">
        <v>43</v>
      </c>
      <c r="BR49" s="222"/>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12"/>
    </row>
    <row r="50" spans="1:131" ht="26.25" customHeight="1" x14ac:dyDescent="0.2">
      <c r="A50" s="221">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14"/>
      <c r="BK50" s="214"/>
      <c r="BL50" s="214"/>
      <c r="BM50" s="214"/>
      <c r="BN50" s="214"/>
      <c r="BO50" s="224"/>
      <c r="BP50" s="224"/>
      <c r="BQ50" s="221">
        <v>44</v>
      </c>
      <c r="BR50" s="222"/>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12"/>
    </row>
    <row r="51" spans="1:131" ht="26.25" customHeight="1" x14ac:dyDescent="0.2">
      <c r="A51" s="221">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14"/>
      <c r="BK51" s="214"/>
      <c r="BL51" s="214"/>
      <c r="BM51" s="214"/>
      <c r="BN51" s="214"/>
      <c r="BO51" s="224"/>
      <c r="BP51" s="224"/>
      <c r="BQ51" s="221">
        <v>45</v>
      </c>
      <c r="BR51" s="222"/>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12"/>
    </row>
    <row r="52" spans="1:131" ht="26.25" customHeight="1" x14ac:dyDescent="0.2">
      <c r="A52" s="221">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14"/>
      <c r="BK52" s="214"/>
      <c r="BL52" s="214"/>
      <c r="BM52" s="214"/>
      <c r="BN52" s="214"/>
      <c r="BO52" s="224"/>
      <c r="BP52" s="224"/>
      <c r="BQ52" s="221">
        <v>46</v>
      </c>
      <c r="BR52" s="222"/>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12"/>
    </row>
    <row r="53" spans="1:131" ht="26.25" customHeight="1" x14ac:dyDescent="0.2">
      <c r="A53" s="221">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14"/>
      <c r="BK53" s="214"/>
      <c r="BL53" s="214"/>
      <c r="BM53" s="214"/>
      <c r="BN53" s="214"/>
      <c r="BO53" s="224"/>
      <c r="BP53" s="224"/>
      <c r="BQ53" s="221">
        <v>47</v>
      </c>
      <c r="BR53" s="222"/>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12"/>
    </row>
    <row r="54" spans="1:131" ht="26.25" customHeight="1" x14ac:dyDescent="0.2">
      <c r="A54" s="221">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14"/>
      <c r="BK54" s="214"/>
      <c r="BL54" s="214"/>
      <c r="BM54" s="214"/>
      <c r="BN54" s="214"/>
      <c r="BO54" s="224"/>
      <c r="BP54" s="224"/>
      <c r="BQ54" s="221">
        <v>48</v>
      </c>
      <c r="BR54" s="222"/>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12"/>
    </row>
    <row r="55" spans="1:131" ht="26.25" customHeight="1" x14ac:dyDescent="0.2">
      <c r="A55" s="221">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14"/>
      <c r="BK55" s="214"/>
      <c r="BL55" s="214"/>
      <c r="BM55" s="214"/>
      <c r="BN55" s="214"/>
      <c r="BO55" s="224"/>
      <c r="BP55" s="224"/>
      <c r="BQ55" s="221">
        <v>49</v>
      </c>
      <c r="BR55" s="222"/>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12"/>
    </row>
    <row r="56" spans="1:131" ht="26.25" customHeight="1" x14ac:dyDescent="0.2">
      <c r="A56" s="221">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14"/>
      <c r="BK56" s="214"/>
      <c r="BL56" s="214"/>
      <c r="BM56" s="214"/>
      <c r="BN56" s="214"/>
      <c r="BO56" s="224"/>
      <c r="BP56" s="224"/>
      <c r="BQ56" s="221">
        <v>50</v>
      </c>
      <c r="BR56" s="222"/>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12"/>
    </row>
    <row r="57" spans="1:131" ht="26.25" customHeight="1" x14ac:dyDescent="0.2">
      <c r="A57" s="221">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14"/>
      <c r="BK57" s="214"/>
      <c r="BL57" s="214"/>
      <c r="BM57" s="214"/>
      <c r="BN57" s="214"/>
      <c r="BO57" s="224"/>
      <c r="BP57" s="224"/>
      <c r="BQ57" s="221">
        <v>51</v>
      </c>
      <c r="BR57" s="222"/>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12"/>
    </row>
    <row r="58" spans="1:131" ht="26.25" customHeight="1" x14ac:dyDescent="0.2">
      <c r="A58" s="221">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14"/>
      <c r="BK58" s="214"/>
      <c r="BL58" s="214"/>
      <c r="BM58" s="214"/>
      <c r="BN58" s="214"/>
      <c r="BO58" s="224"/>
      <c r="BP58" s="224"/>
      <c r="BQ58" s="221">
        <v>52</v>
      </c>
      <c r="BR58" s="222"/>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12"/>
    </row>
    <row r="59" spans="1:131" ht="26.25" customHeight="1" x14ac:dyDescent="0.2">
      <c r="A59" s="221">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14"/>
      <c r="BK59" s="214"/>
      <c r="BL59" s="214"/>
      <c r="BM59" s="214"/>
      <c r="BN59" s="214"/>
      <c r="BO59" s="224"/>
      <c r="BP59" s="224"/>
      <c r="BQ59" s="221">
        <v>53</v>
      </c>
      <c r="BR59" s="222"/>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12"/>
    </row>
    <row r="60" spans="1:131" ht="26.25" customHeight="1" x14ac:dyDescent="0.2">
      <c r="A60" s="221">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14"/>
      <c r="BK60" s="214"/>
      <c r="BL60" s="214"/>
      <c r="BM60" s="214"/>
      <c r="BN60" s="214"/>
      <c r="BO60" s="224"/>
      <c r="BP60" s="224"/>
      <c r="BQ60" s="221">
        <v>54</v>
      </c>
      <c r="BR60" s="222"/>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12"/>
    </row>
    <row r="61" spans="1:131" ht="26.25" customHeight="1" thickBot="1" x14ac:dyDescent="0.25">
      <c r="A61" s="221">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14"/>
      <c r="BK61" s="214"/>
      <c r="BL61" s="214"/>
      <c r="BM61" s="214"/>
      <c r="BN61" s="214"/>
      <c r="BO61" s="224"/>
      <c r="BP61" s="224"/>
      <c r="BQ61" s="221">
        <v>55</v>
      </c>
      <c r="BR61" s="222"/>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12"/>
    </row>
    <row r="62" spans="1:131" ht="26.25" customHeight="1" x14ac:dyDescent="0.2">
      <c r="A62" s="221">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392</v>
      </c>
      <c r="BK62" s="1015"/>
      <c r="BL62" s="1015"/>
      <c r="BM62" s="1015"/>
      <c r="BN62" s="1016"/>
      <c r="BO62" s="224"/>
      <c r="BP62" s="224"/>
      <c r="BQ62" s="221">
        <v>56</v>
      </c>
      <c r="BR62" s="222"/>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12"/>
    </row>
    <row r="63" spans="1:131" ht="26.25" customHeight="1" thickBot="1" x14ac:dyDescent="0.25">
      <c r="A63" s="223" t="s">
        <v>375</v>
      </c>
      <c r="B63" s="924" t="s">
        <v>393</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12765</v>
      </c>
      <c r="AG63" s="946"/>
      <c r="AH63" s="946"/>
      <c r="AI63" s="946"/>
      <c r="AJ63" s="1009"/>
      <c r="AK63" s="1010"/>
      <c r="AL63" s="950"/>
      <c r="AM63" s="950"/>
      <c r="AN63" s="950"/>
      <c r="AO63" s="950"/>
      <c r="AP63" s="946">
        <v>199</v>
      </c>
      <c r="AQ63" s="946"/>
      <c r="AR63" s="946"/>
      <c r="AS63" s="946"/>
      <c r="AT63" s="946"/>
      <c r="AU63" s="946">
        <v>73</v>
      </c>
      <c r="AV63" s="946"/>
      <c r="AW63" s="946"/>
      <c r="AX63" s="946"/>
      <c r="AY63" s="946"/>
      <c r="AZ63" s="1004"/>
      <c r="BA63" s="1004"/>
      <c r="BB63" s="1004"/>
      <c r="BC63" s="1004"/>
      <c r="BD63" s="1004"/>
      <c r="BE63" s="947"/>
      <c r="BF63" s="947"/>
      <c r="BG63" s="947"/>
      <c r="BH63" s="947"/>
      <c r="BI63" s="948"/>
      <c r="BJ63" s="1005" t="s">
        <v>122</v>
      </c>
      <c r="BK63" s="940"/>
      <c r="BL63" s="940"/>
      <c r="BM63" s="940"/>
      <c r="BN63" s="1006"/>
      <c r="BO63" s="224"/>
      <c r="BP63" s="224"/>
      <c r="BQ63" s="221">
        <v>57</v>
      </c>
      <c r="BR63" s="222"/>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12"/>
    </row>
    <row r="65" spans="1:131" ht="26.25" customHeight="1" thickBot="1" x14ac:dyDescent="0.25">
      <c r="A65" s="214" t="s">
        <v>394</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12"/>
    </row>
    <row r="66" spans="1:131" ht="26.25" customHeight="1" x14ac:dyDescent="0.2">
      <c r="A66" s="982" t="s">
        <v>395</v>
      </c>
      <c r="B66" s="983"/>
      <c r="C66" s="983"/>
      <c r="D66" s="983"/>
      <c r="E66" s="983"/>
      <c r="F66" s="983"/>
      <c r="G66" s="983"/>
      <c r="H66" s="983"/>
      <c r="I66" s="983"/>
      <c r="J66" s="983"/>
      <c r="K66" s="983"/>
      <c r="L66" s="983"/>
      <c r="M66" s="983"/>
      <c r="N66" s="983"/>
      <c r="O66" s="983"/>
      <c r="P66" s="984"/>
      <c r="Q66" s="988" t="s">
        <v>379</v>
      </c>
      <c r="R66" s="989"/>
      <c r="S66" s="989"/>
      <c r="T66" s="989"/>
      <c r="U66" s="990"/>
      <c r="V66" s="988" t="s">
        <v>380</v>
      </c>
      <c r="W66" s="989"/>
      <c r="X66" s="989"/>
      <c r="Y66" s="989"/>
      <c r="Z66" s="990"/>
      <c r="AA66" s="988" t="s">
        <v>381</v>
      </c>
      <c r="AB66" s="989"/>
      <c r="AC66" s="989"/>
      <c r="AD66" s="989"/>
      <c r="AE66" s="990"/>
      <c r="AF66" s="994" t="s">
        <v>382</v>
      </c>
      <c r="AG66" s="995"/>
      <c r="AH66" s="995"/>
      <c r="AI66" s="995"/>
      <c r="AJ66" s="996"/>
      <c r="AK66" s="988" t="s">
        <v>383</v>
      </c>
      <c r="AL66" s="983"/>
      <c r="AM66" s="983"/>
      <c r="AN66" s="983"/>
      <c r="AO66" s="984"/>
      <c r="AP66" s="988" t="s">
        <v>384</v>
      </c>
      <c r="AQ66" s="989"/>
      <c r="AR66" s="989"/>
      <c r="AS66" s="989"/>
      <c r="AT66" s="990"/>
      <c r="AU66" s="988" t="s">
        <v>396</v>
      </c>
      <c r="AV66" s="989"/>
      <c r="AW66" s="989"/>
      <c r="AX66" s="989"/>
      <c r="AY66" s="990"/>
      <c r="AZ66" s="988" t="s">
        <v>363</v>
      </c>
      <c r="BA66" s="989"/>
      <c r="BB66" s="989"/>
      <c r="BC66" s="989"/>
      <c r="BD66" s="1002"/>
      <c r="BE66" s="224"/>
      <c r="BF66" s="224"/>
      <c r="BG66" s="224"/>
      <c r="BH66" s="224"/>
      <c r="BI66" s="224"/>
      <c r="BJ66" s="224"/>
      <c r="BK66" s="224"/>
      <c r="BL66" s="224"/>
      <c r="BM66" s="224"/>
      <c r="BN66" s="224"/>
      <c r="BO66" s="224"/>
      <c r="BP66" s="224"/>
      <c r="BQ66" s="221">
        <v>60</v>
      </c>
      <c r="BR66" s="226"/>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12"/>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24"/>
      <c r="BF67" s="224"/>
      <c r="BG67" s="224"/>
      <c r="BH67" s="224"/>
      <c r="BI67" s="224"/>
      <c r="BJ67" s="224"/>
      <c r="BK67" s="224"/>
      <c r="BL67" s="224"/>
      <c r="BM67" s="224"/>
      <c r="BN67" s="224"/>
      <c r="BO67" s="224"/>
      <c r="BP67" s="224"/>
      <c r="BQ67" s="221">
        <v>61</v>
      </c>
      <c r="BR67" s="226"/>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12"/>
    </row>
    <row r="68" spans="1:131" ht="26.25" customHeight="1" thickTop="1" x14ac:dyDescent="0.2">
      <c r="A68" s="219">
        <v>1</v>
      </c>
      <c r="B68" s="972" t="s">
        <v>545</v>
      </c>
      <c r="C68" s="973"/>
      <c r="D68" s="973"/>
      <c r="E68" s="973"/>
      <c r="F68" s="973"/>
      <c r="G68" s="973"/>
      <c r="H68" s="973"/>
      <c r="I68" s="973"/>
      <c r="J68" s="973"/>
      <c r="K68" s="973"/>
      <c r="L68" s="973"/>
      <c r="M68" s="973"/>
      <c r="N68" s="973"/>
      <c r="O68" s="973"/>
      <c r="P68" s="974"/>
      <c r="Q68" s="975">
        <v>11048</v>
      </c>
      <c r="R68" s="969"/>
      <c r="S68" s="969"/>
      <c r="T68" s="969"/>
      <c r="U68" s="969"/>
      <c r="V68" s="969">
        <v>10962</v>
      </c>
      <c r="W68" s="969"/>
      <c r="X68" s="969"/>
      <c r="Y68" s="969"/>
      <c r="Z68" s="969"/>
      <c r="AA68" s="969">
        <v>86</v>
      </c>
      <c r="AB68" s="969"/>
      <c r="AC68" s="969"/>
      <c r="AD68" s="969"/>
      <c r="AE68" s="969"/>
      <c r="AF68" s="969">
        <v>86</v>
      </c>
      <c r="AG68" s="969"/>
      <c r="AH68" s="969"/>
      <c r="AI68" s="969"/>
      <c r="AJ68" s="969"/>
      <c r="AK68" s="969">
        <v>4624</v>
      </c>
      <c r="AL68" s="969"/>
      <c r="AM68" s="969"/>
      <c r="AN68" s="969"/>
      <c r="AO68" s="969"/>
      <c r="AP68" s="969" t="s">
        <v>484</v>
      </c>
      <c r="AQ68" s="969"/>
      <c r="AR68" s="969"/>
      <c r="AS68" s="969"/>
      <c r="AT68" s="969"/>
      <c r="AU68" s="969" t="s">
        <v>484</v>
      </c>
      <c r="AV68" s="969"/>
      <c r="AW68" s="969"/>
      <c r="AX68" s="969"/>
      <c r="AY68" s="969"/>
      <c r="AZ68" s="970"/>
      <c r="BA68" s="970"/>
      <c r="BB68" s="970"/>
      <c r="BC68" s="970"/>
      <c r="BD68" s="971"/>
      <c r="BE68" s="224"/>
      <c r="BF68" s="224"/>
      <c r="BG68" s="224"/>
      <c r="BH68" s="224"/>
      <c r="BI68" s="224"/>
      <c r="BJ68" s="224"/>
      <c r="BK68" s="224"/>
      <c r="BL68" s="224"/>
      <c r="BM68" s="224"/>
      <c r="BN68" s="224"/>
      <c r="BO68" s="224"/>
      <c r="BP68" s="224"/>
      <c r="BQ68" s="221">
        <v>62</v>
      </c>
      <c r="BR68" s="226"/>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12"/>
    </row>
    <row r="69" spans="1:131" ht="26.25" customHeight="1" x14ac:dyDescent="0.2">
      <c r="A69" s="221">
        <v>2</v>
      </c>
      <c r="B69" s="961" t="s">
        <v>546</v>
      </c>
      <c r="C69" s="962"/>
      <c r="D69" s="962"/>
      <c r="E69" s="962"/>
      <c r="F69" s="962"/>
      <c r="G69" s="962"/>
      <c r="H69" s="962"/>
      <c r="I69" s="962"/>
      <c r="J69" s="962"/>
      <c r="K69" s="962"/>
      <c r="L69" s="962"/>
      <c r="M69" s="962"/>
      <c r="N69" s="962"/>
      <c r="O69" s="962"/>
      <c r="P69" s="963"/>
      <c r="Q69" s="964">
        <v>1656633</v>
      </c>
      <c r="R69" s="958"/>
      <c r="S69" s="958"/>
      <c r="T69" s="958"/>
      <c r="U69" s="958"/>
      <c r="V69" s="958">
        <v>1631442</v>
      </c>
      <c r="W69" s="958"/>
      <c r="X69" s="958"/>
      <c r="Y69" s="958"/>
      <c r="Z69" s="958"/>
      <c r="AA69" s="958">
        <v>25191</v>
      </c>
      <c r="AB69" s="958"/>
      <c r="AC69" s="958"/>
      <c r="AD69" s="958"/>
      <c r="AE69" s="958"/>
      <c r="AF69" s="958">
        <v>25191</v>
      </c>
      <c r="AG69" s="958"/>
      <c r="AH69" s="958"/>
      <c r="AI69" s="958"/>
      <c r="AJ69" s="958"/>
      <c r="AK69" s="958">
        <v>23240</v>
      </c>
      <c r="AL69" s="958"/>
      <c r="AM69" s="958"/>
      <c r="AN69" s="958"/>
      <c r="AO69" s="958"/>
      <c r="AP69" s="958" t="s">
        <v>484</v>
      </c>
      <c r="AQ69" s="958"/>
      <c r="AR69" s="958"/>
      <c r="AS69" s="958"/>
      <c r="AT69" s="958"/>
      <c r="AU69" s="958" t="s">
        <v>484</v>
      </c>
      <c r="AV69" s="958"/>
      <c r="AW69" s="958"/>
      <c r="AX69" s="958"/>
      <c r="AY69" s="958"/>
      <c r="AZ69" s="959"/>
      <c r="BA69" s="959"/>
      <c r="BB69" s="959"/>
      <c r="BC69" s="959"/>
      <c r="BD69" s="960"/>
      <c r="BE69" s="224"/>
      <c r="BF69" s="224"/>
      <c r="BG69" s="224"/>
      <c r="BH69" s="224"/>
      <c r="BI69" s="224"/>
      <c r="BJ69" s="224"/>
      <c r="BK69" s="224"/>
      <c r="BL69" s="224"/>
      <c r="BM69" s="224"/>
      <c r="BN69" s="224"/>
      <c r="BO69" s="224"/>
      <c r="BP69" s="224"/>
      <c r="BQ69" s="221">
        <v>63</v>
      </c>
      <c r="BR69" s="226"/>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12"/>
    </row>
    <row r="70" spans="1:131" ht="26.25" customHeight="1" x14ac:dyDescent="0.2">
      <c r="A70" s="221">
        <v>3</v>
      </c>
      <c r="B70" s="961" t="s">
        <v>547</v>
      </c>
      <c r="C70" s="962"/>
      <c r="D70" s="962"/>
      <c r="E70" s="962"/>
      <c r="F70" s="962"/>
      <c r="G70" s="962"/>
      <c r="H70" s="962"/>
      <c r="I70" s="962"/>
      <c r="J70" s="962"/>
      <c r="K70" s="962"/>
      <c r="L70" s="962"/>
      <c r="M70" s="962"/>
      <c r="N70" s="962"/>
      <c r="O70" s="962"/>
      <c r="P70" s="963"/>
      <c r="Q70" s="964">
        <v>4789</v>
      </c>
      <c r="R70" s="958"/>
      <c r="S70" s="958"/>
      <c r="T70" s="958"/>
      <c r="U70" s="958"/>
      <c r="V70" s="958">
        <v>4660</v>
      </c>
      <c r="W70" s="958"/>
      <c r="X70" s="958"/>
      <c r="Y70" s="958"/>
      <c r="Z70" s="958"/>
      <c r="AA70" s="958">
        <v>128</v>
      </c>
      <c r="AB70" s="958"/>
      <c r="AC70" s="958"/>
      <c r="AD70" s="958"/>
      <c r="AE70" s="958"/>
      <c r="AF70" s="958">
        <v>128</v>
      </c>
      <c r="AG70" s="958"/>
      <c r="AH70" s="958"/>
      <c r="AI70" s="958"/>
      <c r="AJ70" s="958"/>
      <c r="AK70" s="958" t="s">
        <v>484</v>
      </c>
      <c r="AL70" s="958"/>
      <c r="AM70" s="958"/>
      <c r="AN70" s="958"/>
      <c r="AO70" s="958"/>
      <c r="AP70" s="958" t="s">
        <v>484</v>
      </c>
      <c r="AQ70" s="958"/>
      <c r="AR70" s="958"/>
      <c r="AS70" s="958"/>
      <c r="AT70" s="958"/>
      <c r="AU70" s="958" t="s">
        <v>484</v>
      </c>
      <c r="AV70" s="958"/>
      <c r="AW70" s="958"/>
      <c r="AX70" s="958"/>
      <c r="AY70" s="958"/>
      <c r="AZ70" s="959"/>
      <c r="BA70" s="959"/>
      <c r="BB70" s="959"/>
      <c r="BC70" s="959"/>
      <c r="BD70" s="960"/>
      <c r="BE70" s="224"/>
      <c r="BF70" s="224"/>
      <c r="BG70" s="224"/>
      <c r="BH70" s="224"/>
      <c r="BI70" s="224"/>
      <c r="BJ70" s="224"/>
      <c r="BK70" s="224"/>
      <c r="BL70" s="224"/>
      <c r="BM70" s="224"/>
      <c r="BN70" s="224"/>
      <c r="BO70" s="224"/>
      <c r="BP70" s="224"/>
      <c r="BQ70" s="221">
        <v>64</v>
      </c>
      <c r="BR70" s="226"/>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12"/>
    </row>
    <row r="71" spans="1:131" ht="26.25" customHeight="1" x14ac:dyDescent="0.2">
      <c r="A71" s="221">
        <v>4</v>
      </c>
      <c r="B71" s="961" t="s">
        <v>548</v>
      </c>
      <c r="C71" s="962"/>
      <c r="D71" s="962"/>
      <c r="E71" s="962"/>
      <c r="F71" s="962"/>
      <c r="G71" s="962"/>
      <c r="H71" s="962"/>
      <c r="I71" s="962"/>
      <c r="J71" s="962"/>
      <c r="K71" s="962"/>
      <c r="L71" s="962"/>
      <c r="M71" s="962"/>
      <c r="N71" s="962"/>
      <c r="O71" s="962"/>
      <c r="P71" s="963"/>
      <c r="Q71" s="964">
        <v>4</v>
      </c>
      <c r="R71" s="958"/>
      <c r="S71" s="958"/>
      <c r="T71" s="958"/>
      <c r="U71" s="958"/>
      <c r="V71" s="958">
        <v>3</v>
      </c>
      <c r="W71" s="958"/>
      <c r="X71" s="958"/>
      <c r="Y71" s="958"/>
      <c r="Z71" s="958"/>
      <c r="AA71" s="958">
        <v>1</v>
      </c>
      <c r="AB71" s="958"/>
      <c r="AC71" s="958"/>
      <c r="AD71" s="958"/>
      <c r="AE71" s="958"/>
      <c r="AF71" s="958">
        <v>1</v>
      </c>
      <c r="AG71" s="958"/>
      <c r="AH71" s="958"/>
      <c r="AI71" s="958"/>
      <c r="AJ71" s="958"/>
      <c r="AK71" s="958" t="s">
        <v>484</v>
      </c>
      <c r="AL71" s="958"/>
      <c r="AM71" s="958"/>
      <c r="AN71" s="958"/>
      <c r="AO71" s="958"/>
      <c r="AP71" s="958" t="s">
        <v>484</v>
      </c>
      <c r="AQ71" s="958"/>
      <c r="AR71" s="958"/>
      <c r="AS71" s="958"/>
      <c r="AT71" s="958"/>
      <c r="AU71" s="958" t="s">
        <v>484</v>
      </c>
      <c r="AV71" s="958"/>
      <c r="AW71" s="958"/>
      <c r="AX71" s="958"/>
      <c r="AY71" s="958"/>
      <c r="AZ71" s="959"/>
      <c r="BA71" s="959"/>
      <c r="BB71" s="959"/>
      <c r="BC71" s="959"/>
      <c r="BD71" s="960"/>
      <c r="BE71" s="224"/>
      <c r="BF71" s="224"/>
      <c r="BG71" s="224"/>
      <c r="BH71" s="224"/>
      <c r="BI71" s="224"/>
      <c r="BJ71" s="224"/>
      <c r="BK71" s="224"/>
      <c r="BL71" s="224"/>
      <c r="BM71" s="224"/>
      <c r="BN71" s="224"/>
      <c r="BO71" s="224"/>
      <c r="BP71" s="224"/>
      <c r="BQ71" s="221">
        <v>65</v>
      </c>
      <c r="BR71" s="226"/>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12"/>
    </row>
    <row r="72" spans="1:131" ht="26.25" customHeight="1" x14ac:dyDescent="0.2">
      <c r="A72" s="221">
        <v>5</v>
      </c>
      <c r="B72" s="961" t="s">
        <v>549</v>
      </c>
      <c r="C72" s="962"/>
      <c r="D72" s="962"/>
      <c r="E72" s="962"/>
      <c r="F72" s="962"/>
      <c r="G72" s="962"/>
      <c r="H72" s="962"/>
      <c r="I72" s="962"/>
      <c r="J72" s="962"/>
      <c r="K72" s="962"/>
      <c r="L72" s="962"/>
      <c r="M72" s="962"/>
      <c r="N72" s="962"/>
      <c r="O72" s="962"/>
      <c r="P72" s="963"/>
      <c r="Q72" s="964">
        <v>326</v>
      </c>
      <c r="R72" s="958"/>
      <c r="S72" s="958"/>
      <c r="T72" s="958"/>
      <c r="U72" s="958"/>
      <c r="V72" s="958">
        <v>315</v>
      </c>
      <c r="W72" s="958"/>
      <c r="X72" s="958"/>
      <c r="Y72" s="958"/>
      <c r="Z72" s="958"/>
      <c r="AA72" s="958">
        <v>11</v>
      </c>
      <c r="AB72" s="958"/>
      <c r="AC72" s="958"/>
      <c r="AD72" s="958"/>
      <c r="AE72" s="958"/>
      <c r="AF72" s="958">
        <v>11</v>
      </c>
      <c r="AG72" s="958"/>
      <c r="AH72" s="958"/>
      <c r="AI72" s="958"/>
      <c r="AJ72" s="958"/>
      <c r="AK72" s="958" t="s">
        <v>484</v>
      </c>
      <c r="AL72" s="958"/>
      <c r="AM72" s="958"/>
      <c r="AN72" s="958"/>
      <c r="AO72" s="958"/>
      <c r="AP72" s="958" t="s">
        <v>484</v>
      </c>
      <c r="AQ72" s="958"/>
      <c r="AR72" s="958"/>
      <c r="AS72" s="958"/>
      <c r="AT72" s="958"/>
      <c r="AU72" s="958" t="s">
        <v>484</v>
      </c>
      <c r="AV72" s="958"/>
      <c r="AW72" s="958"/>
      <c r="AX72" s="958"/>
      <c r="AY72" s="958"/>
      <c r="AZ72" s="959"/>
      <c r="BA72" s="959"/>
      <c r="BB72" s="959"/>
      <c r="BC72" s="959"/>
      <c r="BD72" s="960"/>
      <c r="BE72" s="224"/>
      <c r="BF72" s="224"/>
      <c r="BG72" s="224"/>
      <c r="BH72" s="224"/>
      <c r="BI72" s="224"/>
      <c r="BJ72" s="224"/>
      <c r="BK72" s="224"/>
      <c r="BL72" s="224"/>
      <c r="BM72" s="224"/>
      <c r="BN72" s="224"/>
      <c r="BO72" s="224"/>
      <c r="BP72" s="224"/>
      <c r="BQ72" s="221">
        <v>66</v>
      </c>
      <c r="BR72" s="226"/>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12"/>
    </row>
    <row r="73" spans="1:131" ht="26.25" customHeight="1" x14ac:dyDescent="0.2">
      <c r="A73" s="221">
        <v>6</v>
      </c>
      <c r="B73" s="961" t="s">
        <v>550</v>
      </c>
      <c r="C73" s="962"/>
      <c r="D73" s="962"/>
      <c r="E73" s="962"/>
      <c r="F73" s="962"/>
      <c r="G73" s="962"/>
      <c r="H73" s="962"/>
      <c r="I73" s="962"/>
      <c r="J73" s="962"/>
      <c r="K73" s="962"/>
      <c r="L73" s="962"/>
      <c r="M73" s="962"/>
      <c r="N73" s="962"/>
      <c r="O73" s="962"/>
      <c r="P73" s="963"/>
      <c r="Q73" s="964">
        <v>9388</v>
      </c>
      <c r="R73" s="958"/>
      <c r="S73" s="958"/>
      <c r="T73" s="958"/>
      <c r="U73" s="958"/>
      <c r="V73" s="958">
        <v>9097</v>
      </c>
      <c r="W73" s="958"/>
      <c r="X73" s="958"/>
      <c r="Y73" s="958"/>
      <c r="Z73" s="958"/>
      <c r="AA73" s="958">
        <v>291</v>
      </c>
      <c r="AB73" s="958"/>
      <c r="AC73" s="958"/>
      <c r="AD73" s="958"/>
      <c r="AE73" s="958"/>
      <c r="AF73" s="958">
        <v>291</v>
      </c>
      <c r="AG73" s="958"/>
      <c r="AH73" s="958"/>
      <c r="AI73" s="958"/>
      <c r="AJ73" s="958"/>
      <c r="AK73" s="958" t="s">
        <v>484</v>
      </c>
      <c r="AL73" s="958"/>
      <c r="AM73" s="958"/>
      <c r="AN73" s="958"/>
      <c r="AO73" s="958"/>
      <c r="AP73" s="958">
        <v>125</v>
      </c>
      <c r="AQ73" s="958"/>
      <c r="AR73" s="958"/>
      <c r="AS73" s="958"/>
      <c r="AT73" s="958"/>
      <c r="AU73" s="958">
        <v>5</v>
      </c>
      <c r="AV73" s="958"/>
      <c r="AW73" s="958"/>
      <c r="AX73" s="958"/>
      <c r="AY73" s="958"/>
      <c r="AZ73" s="959"/>
      <c r="BA73" s="959"/>
      <c r="BB73" s="959"/>
      <c r="BC73" s="959"/>
      <c r="BD73" s="960"/>
      <c r="BE73" s="224"/>
      <c r="BF73" s="224"/>
      <c r="BG73" s="224"/>
      <c r="BH73" s="224"/>
      <c r="BI73" s="224"/>
      <c r="BJ73" s="224"/>
      <c r="BK73" s="224"/>
      <c r="BL73" s="224"/>
      <c r="BM73" s="224"/>
      <c r="BN73" s="224"/>
      <c r="BO73" s="224"/>
      <c r="BP73" s="224"/>
      <c r="BQ73" s="221">
        <v>67</v>
      </c>
      <c r="BR73" s="226"/>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12"/>
    </row>
    <row r="74" spans="1:131" ht="26.25" customHeight="1" x14ac:dyDescent="0.2">
      <c r="A74" s="221">
        <v>7</v>
      </c>
      <c r="B74" s="961" t="s">
        <v>551</v>
      </c>
      <c r="C74" s="962"/>
      <c r="D74" s="962"/>
      <c r="E74" s="962"/>
      <c r="F74" s="962"/>
      <c r="G74" s="962"/>
      <c r="H74" s="962"/>
      <c r="I74" s="962"/>
      <c r="J74" s="962"/>
      <c r="K74" s="962"/>
      <c r="L74" s="962"/>
      <c r="M74" s="962"/>
      <c r="N74" s="962"/>
      <c r="O74" s="962"/>
      <c r="P74" s="963"/>
      <c r="Q74" s="964">
        <v>1238</v>
      </c>
      <c r="R74" s="958"/>
      <c r="S74" s="958"/>
      <c r="T74" s="958"/>
      <c r="U74" s="958"/>
      <c r="V74" s="958">
        <v>1207</v>
      </c>
      <c r="W74" s="958"/>
      <c r="X74" s="958"/>
      <c r="Y74" s="958"/>
      <c r="Z74" s="958"/>
      <c r="AA74" s="958">
        <v>31</v>
      </c>
      <c r="AB74" s="958"/>
      <c r="AC74" s="958"/>
      <c r="AD74" s="958"/>
      <c r="AE74" s="958"/>
      <c r="AF74" s="958">
        <v>31</v>
      </c>
      <c r="AG74" s="958"/>
      <c r="AH74" s="958"/>
      <c r="AI74" s="958"/>
      <c r="AJ74" s="958"/>
      <c r="AK74" s="958">
        <v>76</v>
      </c>
      <c r="AL74" s="958"/>
      <c r="AM74" s="958"/>
      <c r="AN74" s="958"/>
      <c r="AO74" s="958"/>
      <c r="AP74" s="958" t="s">
        <v>484</v>
      </c>
      <c r="AQ74" s="958"/>
      <c r="AR74" s="958"/>
      <c r="AS74" s="958"/>
      <c r="AT74" s="958"/>
      <c r="AU74" s="958" t="s">
        <v>484</v>
      </c>
      <c r="AV74" s="958"/>
      <c r="AW74" s="958"/>
      <c r="AX74" s="958"/>
      <c r="AY74" s="958"/>
      <c r="AZ74" s="959"/>
      <c r="BA74" s="959"/>
      <c r="BB74" s="959"/>
      <c r="BC74" s="959"/>
      <c r="BD74" s="960"/>
      <c r="BE74" s="224"/>
      <c r="BF74" s="224"/>
      <c r="BG74" s="224"/>
      <c r="BH74" s="224"/>
      <c r="BI74" s="224"/>
      <c r="BJ74" s="224"/>
      <c r="BK74" s="224"/>
      <c r="BL74" s="224"/>
      <c r="BM74" s="224"/>
      <c r="BN74" s="224"/>
      <c r="BO74" s="224"/>
      <c r="BP74" s="224"/>
      <c r="BQ74" s="221">
        <v>68</v>
      </c>
      <c r="BR74" s="226"/>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12"/>
    </row>
    <row r="75" spans="1:131" ht="26.25" customHeight="1" x14ac:dyDescent="0.2">
      <c r="A75" s="221">
        <v>8</v>
      </c>
      <c r="B75" s="961" t="s">
        <v>552</v>
      </c>
      <c r="C75" s="962"/>
      <c r="D75" s="962"/>
      <c r="E75" s="962"/>
      <c r="F75" s="962"/>
      <c r="G75" s="962"/>
      <c r="H75" s="962"/>
      <c r="I75" s="962"/>
      <c r="J75" s="962"/>
      <c r="K75" s="962"/>
      <c r="L75" s="962"/>
      <c r="M75" s="962"/>
      <c r="N75" s="962"/>
      <c r="O75" s="962"/>
      <c r="P75" s="963"/>
      <c r="Q75" s="965">
        <v>271</v>
      </c>
      <c r="R75" s="966"/>
      <c r="S75" s="966"/>
      <c r="T75" s="966"/>
      <c r="U75" s="967"/>
      <c r="V75" s="968">
        <v>194</v>
      </c>
      <c r="W75" s="966"/>
      <c r="X75" s="966"/>
      <c r="Y75" s="966"/>
      <c r="Z75" s="967"/>
      <c r="AA75" s="968">
        <v>76</v>
      </c>
      <c r="AB75" s="966"/>
      <c r="AC75" s="966"/>
      <c r="AD75" s="966"/>
      <c r="AE75" s="967"/>
      <c r="AF75" s="968">
        <v>76</v>
      </c>
      <c r="AG75" s="966"/>
      <c r="AH75" s="966"/>
      <c r="AI75" s="966"/>
      <c r="AJ75" s="967"/>
      <c r="AK75" s="968">
        <v>70</v>
      </c>
      <c r="AL75" s="966"/>
      <c r="AM75" s="966"/>
      <c r="AN75" s="966"/>
      <c r="AO75" s="967"/>
      <c r="AP75" s="968" t="s">
        <v>484</v>
      </c>
      <c r="AQ75" s="966"/>
      <c r="AR75" s="966"/>
      <c r="AS75" s="966"/>
      <c r="AT75" s="967"/>
      <c r="AU75" s="968" t="s">
        <v>484</v>
      </c>
      <c r="AV75" s="966"/>
      <c r="AW75" s="966"/>
      <c r="AX75" s="966"/>
      <c r="AY75" s="967"/>
      <c r="AZ75" s="959"/>
      <c r="BA75" s="959"/>
      <c r="BB75" s="959"/>
      <c r="BC75" s="959"/>
      <c r="BD75" s="960"/>
      <c r="BE75" s="224"/>
      <c r="BF75" s="224"/>
      <c r="BG75" s="224"/>
      <c r="BH75" s="224"/>
      <c r="BI75" s="224"/>
      <c r="BJ75" s="224"/>
      <c r="BK75" s="224"/>
      <c r="BL75" s="224"/>
      <c r="BM75" s="224"/>
      <c r="BN75" s="224"/>
      <c r="BO75" s="224"/>
      <c r="BP75" s="224"/>
      <c r="BQ75" s="221">
        <v>69</v>
      </c>
      <c r="BR75" s="226"/>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12"/>
    </row>
    <row r="76" spans="1:131" ht="26.25" customHeight="1" x14ac:dyDescent="0.2">
      <c r="A76" s="221">
        <v>9</v>
      </c>
      <c r="B76" s="961" t="s">
        <v>553</v>
      </c>
      <c r="C76" s="962"/>
      <c r="D76" s="962"/>
      <c r="E76" s="962"/>
      <c r="F76" s="962"/>
      <c r="G76" s="962"/>
      <c r="H76" s="962"/>
      <c r="I76" s="962"/>
      <c r="J76" s="962"/>
      <c r="K76" s="962"/>
      <c r="L76" s="962"/>
      <c r="M76" s="962"/>
      <c r="N76" s="962"/>
      <c r="O76" s="962"/>
      <c r="P76" s="963"/>
      <c r="Q76" s="965">
        <v>2081</v>
      </c>
      <c r="R76" s="966"/>
      <c r="S76" s="966"/>
      <c r="T76" s="966"/>
      <c r="U76" s="967"/>
      <c r="V76" s="968">
        <v>2046</v>
      </c>
      <c r="W76" s="966"/>
      <c r="X76" s="966"/>
      <c r="Y76" s="966"/>
      <c r="Z76" s="967"/>
      <c r="AA76" s="968">
        <v>34</v>
      </c>
      <c r="AB76" s="966"/>
      <c r="AC76" s="966"/>
      <c r="AD76" s="966"/>
      <c r="AE76" s="967"/>
      <c r="AF76" s="968">
        <v>34</v>
      </c>
      <c r="AG76" s="966"/>
      <c r="AH76" s="966"/>
      <c r="AI76" s="966"/>
      <c r="AJ76" s="967"/>
      <c r="AK76" s="968">
        <v>403</v>
      </c>
      <c r="AL76" s="966"/>
      <c r="AM76" s="966"/>
      <c r="AN76" s="966"/>
      <c r="AO76" s="967"/>
      <c r="AP76" s="968" t="s">
        <v>484</v>
      </c>
      <c r="AQ76" s="966"/>
      <c r="AR76" s="966"/>
      <c r="AS76" s="966"/>
      <c r="AT76" s="967"/>
      <c r="AU76" s="968" t="s">
        <v>484</v>
      </c>
      <c r="AV76" s="966"/>
      <c r="AW76" s="966"/>
      <c r="AX76" s="966"/>
      <c r="AY76" s="967"/>
      <c r="AZ76" s="959"/>
      <c r="BA76" s="959"/>
      <c r="BB76" s="959"/>
      <c r="BC76" s="959"/>
      <c r="BD76" s="960"/>
      <c r="BE76" s="224"/>
      <c r="BF76" s="224"/>
      <c r="BG76" s="224"/>
      <c r="BH76" s="224"/>
      <c r="BI76" s="224"/>
      <c r="BJ76" s="224"/>
      <c r="BK76" s="224"/>
      <c r="BL76" s="224"/>
      <c r="BM76" s="224"/>
      <c r="BN76" s="224"/>
      <c r="BO76" s="224"/>
      <c r="BP76" s="224"/>
      <c r="BQ76" s="221">
        <v>70</v>
      </c>
      <c r="BR76" s="226"/>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12"/>
    </row>
    <row r="77" spans="1:131" ht="26.25" customHeight="1" x14ac:dyDescent="0.2">
      <c r="A77" s="221">
        <v>10</v>
      </c>
      <c r="B77" s="961" t="s">
        <v>554</v>
      </c>
      <c r="C77" s="962"/>
      <c r="D77" s="962"/>
      <c r="E77" s="962"/>
      <c r="F77" s="962"/>
      <c r="G77" s="962"/>
      <c r="H77" s="962"/>
      <c r="I77" s="962"/>
      <c r="J77" s="962"/>
      <c r="K77" s="962"/>
      <c r="L77" s="962"/>
      <c r="M77" s="962"/>
      <c r="N77" s="962"/>
      <c r="O77" s="962"/>
      <c r="P77" s="963"/>
      <c r="Q77" s="965">
        <v>20056</v>
      </c>
      <c r="R77" s="966"/>
      <c r="S77" s="966"/>
      <c r="T77" s="966"/>
      <c r="U77" s="967"/>
      <c r="V77" s="968">
        <v>19916</v>
      </c>
      <c r="W77" s="966"/>
      <c r="X77" s="966"/>
      <c r="Y77" s="966"/>
      <c r="Z77" s="967"/>
      <c r="AA77" s="968">
        <v>140</v>
      </c>
      <c r="AB77" s="966"/>
      <c r="AC77" s="966"/>
      <c r="AD77" s="966"/>
      <c r="AE77" s="967"/>
      <c r="AF77" s="968">
        <v>140</v>
      </c>
      <c r="AG77" s="966"/>
      <c r="AH77" s="966"/>
      <c r="AI77" s="966"/>
      <c r="AJ77" s="967"/>
      <c r="AK77" s="968" t="s">
        <v>484</v>
      </c>
      <c r="AL77" s="966"/>
      <c r="AM77" s="966"/>
      <c r="AN77" s="966"/>
      <c r="AO77" s="967"/>
      <c r="AP77" s="968" t="s">
        <v>484</v>
      </c>
      <c r="AQ77" s="966"/>
      <c r="AR77" s="966"/>
      <c r="AS77" s="966"/>
      <c r="AT77" s="967"/>
      <c r="AU77" s="968" t="s">
        <v>484</v>
      </c>
      <c r="AV77" s="966"/>
      <c r="AW77" s="966"/>
      <c r="AX77" s="966"/>
      <c r="AY77" s="967"/>
      <c r="AZ77" s="959"/>
      <c r="BA77" s="959"/>
      <c r="BB77" s="959"/>
      <c r="BC77" s="959"/>
      <c r="BD77" s="960"/>
      <c r="BE77" s="224"/>
      <c r="BF77" s="224"/>
      <c r="BG77" s="224"/>
      <c r="BH77" s="224"/>
      <c r="BI77" s="224"/>
      <c r="BJ77" s="224"/>
      <c r="BK77" s="224"/>
      <c r="BL77" s="224"/>
      <c r="BM77" s="224"/>
      <c r="BN77" s="224"/>
      <c r="BO77" s="224"/>
      <c r="BP77" s="224"/>
      <c r="BQ77" s="221">
        <v>71</v>
      </c>
      <c r="BR77" s="226"/>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12"/>
    </row>
    <row r="78" spans="1:131" ht="26.25" customHeight="1" x14ac:dyDescent="0.2">
      <c r="A78" s="221">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24"/>
      <c r="BF78" s="224"/>
      <c r="BG78" s="224"/>
      <c r="BH78" s="224"/>
      <c r="BI78" s="224"/>
      <c r="BJ78" s="212"/>
      <c r="BK78" s="212"/>
      <c r="BL78" s="212"/>
      <c r="BM78" s="212"/>
      <c r="BN78" s="212"/>
      <c r="BO78" s="224"/>
      <c r="BP78" s="224"/>
      <c r="BQ78" s="221">
        <v>72</v>
      </c>
      <c r="BR78" s="226"/>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12"/>
    </row>
    <row r="79" spans="1:131" ht="26.25" customHeight="1" x14ac:dyDescent="0.2">
      <c r="A79" s="221">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24"/>
      <c r="BF79" s="224"/>
      <c r="BG79" s="224"/>
      <c r="BH79" s="224"/>
      <c r="BI79" s="224"/>
      <c r="BJ79" s="212"/>
      <c r="BK79" s="212"/>
      <c r="BL79" s="212"/>
      <c r="BM79" s="212"/>
      <c r="BN79" s="212"/>
      <c r="BO79" s="224"/>
      <c r="BP79" s="224"/>
      <c r="BQ79" s="221">
        <v>73</v>
      </c>
      <c r="BR79" s="226"/>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12"/>
    </row>
    <row r="80" spans="1:131" ht="26.25" customHeight="1" x14ac:dyDescent="0.2">
      <c r="A80" s="221">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24"/>
      <c r="BF80" s="224"/>
      <c r="BG80" s="224"/>
      <c r="BH80" s="224"/>
      <c r="BI80" s="224"/>
      <c r="BJ80" s="224"/>
      <c r="BK80" s="224"/>
      <c r="BL80" s="224"/>
      <c r="BM80" s="224"/>
      <c r="BN80" s="224"/>
      <c r="BO80" s="224"/>
      <c r="BP80" s="224"/>
      <c r="BQ80" s="221">
        <v>74</v>
      </c>
      <c r="BR80" s="226"/>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12"/>
    </row>
    <row r="81" spans="1:131" ht="26.25" customHeight="1" x14ac:dyDescent="0.2">
      <c r="A81" s="221">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24"/>
      <c r="BF81" s="224"/>
      <c r="BG81" s="224"/>
      <c r="BH81" s="224"/>
      <c r="BI81" s="224"/>
      <c r="BJ81" s="224"/>
      <c r="BK81" s="224"/>
      <c r="BL81" s="224"/>
      <c r="BM81" s="224"/>
      <c r="BN81" s="224"/>
      <c r="BO81" s="224"/>
      <c r="BP81" s="224"/>
      <c r="BQ81" s="221">
        <v>75</v>
      </c>
      <c r="BR81" s="226"/>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12"/>
    </row>
    <row r="82" spans="1:131" ht="26.25" customHeight="1" x14ac:dyDescent="0.2">
      <c r="A82" s="221">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24"/>
      <c r="BF82" s="224"/>
      <c r="BG82" s="224"/>
      <c r="BH82" s="224"/>
      <c r="BI82" s="224"/>
      <c r="BJ82" s="224"/>
      <c r="BK82" s="224"/>
      <c r="BL82" s="224"/>
      <c r="BM82" s="224"/>
      <c r="BN82" s="224"/>
      <c r="BO82" s="224"/>
      <c r="BP82" s="224"/>
      <c r="BQ82" s="221">
        <v>76</v>
      </c>
      <c r="BR82" s="226"/>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12"/>
    </row>
    <row r="83" spans="1:131" ht="26.25" customHeight="1" x14ac:dyDescent="0.2">
      <c r="A83" s="221">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24"/>
      <c r="BF83" s="224"/>
      <c r="BG83" s="224"/>
      <c r="BH83" s="224"/>
      <c r="BI83" s="224"/>
      <c r="BJ83" s="224"/>
      <c r="BK83" s="224"/>
      <c r="BL83" s="224"/>
      <c r="BM83" s="224"/>
      <c r="BN83" s="224"/>
      <c r="BO83" s="224"/>
      <c r="BP83" s="224"/>
      <c r="BQ83" s="221">
        <v>77</v>
      </c>
      <c r="BR83" s="226"/>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12"/>
    </row>
    <row r="84" spans="1:131" ht="26.25" customHeight="1" x14ac:dyDescent="0.2">
      <c r="A84" s="221">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24"/>
      <c r="BF84" s="224"/>
      <c r="BG84" s="224"/>
      <c r="BH84" s="224"/>
      <c r="BI84" s="224"/>
      <c r="BJ84" s="224"/>
      <c r="BK84" s="224"/>
      <c r="BL84" s="224"/>
      <c r="BM84" s="224"/>
      <c r="BN84" s="224"/>
      <c r="BO84" s="224"/>
      <c r="BP84" s="224"/>
      <c r="BQ84" s="221">
        <v>78</v>
      </c>
      <c r="BR84" s="226"/>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12"/>
    </row>
    <row r="85" spans="1:131" ht="26.25" customHeight="1" x14ac:dyDescent="0.2">
      <c r="A85" s="221">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24"/>
      <c r="BF85" s="224"/>
      <c r="BG85" s="224"/>
      <c r="BH85" s="224"/>
      <c r="BI85" s="224"/>
      <c r="BJ85" s="224"/>
      <c r="BK85" s="224"/>
      <c r="BL85" s="224"/>
      <c r="BM85" s="224"/>
      <c r="BN85" s="224"/>
      <c r="BO85" s="224"/>
      <c r="BP85" s="224"/>
      <c r="BQ85" s="221">
        <v>79</v>
      </c>
      <c r="BR85" s="226"/>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12"/>
    </row>
    <row r="86" spans="1:131" ht="26.25" customHeight="1" x14ac:dyDescent="0.2">
      <c r="A86" s="221">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24"/>
      <c r="BF86" s="224"/>
      <c r="BG86" s="224"/>
      <c r="BH86" s="224"/>
      <c r="BI86" s="224"/>
      <c r="BJ86" s="224"/>
      <c r="BK86" s="224"/>
      <c r="BL86" s="224"/>
      <c r="BM86" s="224"/>
      <c r="BN86" s="224"/>
      <c r="BO86" s="224"/>
      <c r="BP86" s="224"/>
      <c r="BQ86" s="221">
        <v>80</v>
      </c>
      <c r="BR86" s="226"/>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12"/>
    </row>
    <row r="87" spans="1:131" ht="26.25" customHeight="1" x14ac:dyDescent="0.2">
      <c r="A87" s="227">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24"/>
      <c r="BF87" s="224"/>
      <c r="BG87" s="224"/>
      <c r="BH87" s="224"/>
      <c r="BI87" s="224"/>
      <c r="BJ87" s="224"/>
      <c r="BK87" s="224"/>
      <c r="BL87" s="224"/>
      <c r="BM87" s="224"/>
      <c r="BN87" s="224"/>
      <c r="BO87" s="224"/>
      <c r="BP87" s="224"/>
      <c r="BQ87" s="221">
        <v>81</v>
      </c>
      <c r="BR87" s="226"/>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12"/>
    </row>
    <row r="88" spans="1:131" ht="26.25" customHeight="1" thickBot="1" x14ac:dyDescent="0.25">
      <c r="A88" s="223" t="s">
        <v>375</v>
      </c>
      <c r="B88" s="924" t="s">
        <v>397</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c r="AG88" s="946"/>
      <c r="AH88" s="946"/>
      <c r="AI88" s="946"/>
      <c r="AJ88" s="946"/>
      <c r="AK88" s="950"/>
      <c r="AL88" s="950"/>
      <c r="AM88" s="950"/>
      <c r="AN88" s="950"/>
      <c r="AO88" s="950"/>
      <c r="AP88" s="946"/>
      <c r="AQ88" s="946"/>
      <c r="AR88" s="946"/>
      <c r="AS88" s="946"/>
      <c r="AT88" s="946"/>
      <c r="AU88" s="946"/>
      <c r="AV88" s="946"/>
      <c r="AW88" s="946"/>
      <c r="AX88" s="946"/>
      <c r="AY88" s="946"/>
      <c r="AZ88" s="947"/>
      <c r="BA88" s="947"/>
      <c r="BB88" s="947"/>
      <c r="BC88" s="947"/>
      <c r="BD88" s="948"/>
      <c r="BE88" s="224"/>
      <c r="BF88" s="224"/>
      <c r="BG88" s="224"/>
      <c r="BH88" s="224"/>
      <c r="BI88" s="224"/>
      <c r="BJ88" s="224"/>
      <c r="BK88" s="224"/>
      <c r="BL88" s="224"/>
      <c r="BM88" s="224"/>
      <c r="BN88" s="224"/>
      <c r="BO88" s="224"/>
      <c r="BP88" s="224"/>
      <c r="BQ88" s="221">
        <v>82</v>
      </c>
      <c r="BR88" s="226"/>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375</v>
      </c>
      <c r="BR102" s="924" t="s">
        <v>398</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v>466</v>
      </c>
      <c r="CS102" s="940"/>
      <c r="CT102" s="940"/>
      <c r="CU102" s="940"/>
      <c r="CV102" s="941"/>
      <c r="CW102" s="939" t="s">
        <v>484</v>
      </c>
      <c r="CX102" s="940"/>
      <c r="CY102" s="940"/>
      <c r="CZ102" s="940"/>
      <c r="DA102" s="941"/>
      <c r="DB102" s="939">
        <v>1200</v>
      </c>
      <c r="DC102" s="940"/>
      <c r="DD102" s="940"/>
      <c r="DE102" s="940"/>
      <c r="DF102" s="941"/>
      <c r="DG102" s="939" t="s">
        <v>544</v>
      </c>
      <c r="DH102" s="940"/>
      <c r="DI102" s="940"/>
      <c r="DJ102" s="940"/>
      <c r="DK102" s="941"/>
      <c r="DL102" s="939" t="s">
        <v>544</v>
      </c>
      <c r="DM102" s="940"/>
      <c r="DN102" s="940"/>
      <c r="DO102" s="940"/>
      <c r="DP102" s="941"/>
      <c r="DQ102" s="939" t="s">
        <v>544</v>
      </c>
      <c r="DR102" s="940"/>
      <c r="DS102" s="940"/>
      <c r="DT102" s="940"/>
      <c r="DU102" s="941"/>
      <c r="DV102" s="924"/>
      <c r="DW102" s="925"/>
      <c r="DX102" s="925"/>
      <c r="DY102" s="925"/>
      <c r="DZ102" s="926"/>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27" t="s">
        <v>399</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28" t="s">
        <v>400</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401</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402</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29" t="s">
        <v>403</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404</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12" customFormat="1" ht="26.25" customHeight="1" x14ac:dyDescent="0.2">
      <c r="A109" s="882" t="s">
        <v>405</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406</v>
      </c>
      <c r="AB109" s="883"/>
      <c r="AC109" s="883"/>
      <c r="AD109" s="883"/>
      <c r="AE109" s="884"/>
      <c r="AF109" s="885" t="s">
        <v>407</v>
      </c>
      <c r="AG109" s="883"/>
      <c r="AH109" s="883"/>
      <c r="AI109" s="883"/>
      <c r="AJ109" s="884"/>
      <c r="AK109" s="885" t="s">
        <v>293</v>
      </c>
      <c r="AL109" s="883"/>
      <c r="AM109" s="883"/>
      <c r="AN109" s="883"/>
      <c r="AO109" s="884"/>
      <c r="AP109" s="885" t="s">
        <v>408</v>
      </c>
      <c r="AQ109" s="883"/>
      <c r="AR109" s="883"/>
      <c r="AS109" s="883"/>
      <c r="AT109" s="916"/>
      <c r="AU109" s="882" t="s">
        <v>405</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406</v>
      </c>
      <c r="BR109" s="883"/>
      <c r="BS109" s="883"/>
      <c r="BT109" s="883"/>
      <c r="BU109" s="884"/>
      <c r="BV109" s="885" t="s">
        <v>407</v>
      </c>
      <c r="BW109" s="883"/>
      <c r="BX109" s="883"/>
      <c r="BY109" s="883"/>
      <c r="BZ109" s="884"/>
      <c r="CA109" s="885" t="s">
        <v>293</v>
      </c>
      <c r="CB109" s="883"/>
      <c r="CC109" s="883"/>
      <c r="CD109" s="883"/>
      <c r="CE109" s="884"/>
      <c r="CF109" s="923" t="s">
        <v>408</v>
      </c>
      <c r="CG109" s="923"/>
      <c r="CH109" s="923"/>
      <c r="CI109" s="923"/>
      <c r="CJ109" s="923"/>
      <c r="CK109" s="885" t="s">
        <v>409</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406</v>
      </c>
      <c r="DH109" s="883"/>
      <c r="DI109" s="883"/>
      <c r="DJ109" s="883"/>
      <c r="DK109" s="884"/>
      <c r="DL109" s="885" t="s">
        <v>407</v>
      </c>
      <c r="DM109" s="883"/>
      <c r="DN109" s="883"/>
      <c r="DO109" s="883"/>
      <c r="DP109" s="884"/>
      <c r="DQ109" s="885" t="s">
        <v>293</v>
      </c>
      <c r="DR109" s="883"/>
      <c r="DS109" s="883"/>
      <c r="DT109" s="883"/>
      <c r="DU109" s="884"/>
      <c r="DV109" s="885" t="s">
        <v>408</v>
      </c>
      <c r="DW109" s="883"/>
      <c r="DX109" s="883"/>
      <c r="DY109" s="883"/>
      <c r="DZ109" s="916"/>
    </row>
    <row r="110" spans="1:131" s="212" customFormat="1" ht="26.25" customHeight="1" x14ac:dyDescent="0.2">
      <c r="A110" s="794" t="s">
        <v>410</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2192576</v>
      </c>
      <c r="AB110" s="876"/>
      <c r="AC110" s="876"/>
      <c r="AD110" s="876"/>
      <c r="AE110" s="877"/>
      <c r="AF110" s="878">
        <v>2083643</v>
      </c>
      <c r="AG110" s="876"/>
      <c r="AH110" s="876"/>
      <c r="AI110" s="876"/>
      <c r="AJ110" s="877"/>
      <c r="AK110" s="878">
        <v>1875097</v>
      </c>
      <c r="AL110" s="876"/>
      <c r="AM110" s="876"/>
      <c r="AN110" s="876"/>
      <c r="AO110" s="877"/>
      <c r="AP110" s="879">
        <v>5.7</v>
      </c>
      <c r="AQ110" s="880"/>
      <c r="AR110" s="880"/>
      <c r="AS110" s="880"/>
      <c r="AT110" s="881"/>
      <c r="AU110" s="917" t="s">
        <v>69</v>
      </c>
      <c r="AV110" s="918"/>
      <c r="AW110" s="918"/>
      <c r="AX110" s="918"/>
      <c r="AY110" s="918"/>
      <c r="AZ110" s="847" t="s">
        <v>411</v>
      </c>
      <c r="BA110" s="795"/>
      <c r="BB110" s="795"/>
      <c r="BC110" s="795"/>
      <c r="BD110" s="795"/>
      <c r="BE110" s="795"/>
      <c r="BF110" s="795"/>
      <c r="BG110" s="795"/>
      <c r="BH110" s="795"/>
      <c r="BI110" s="795"/>
      <c r="BJ110" s="795"/>
      <c r="BK110" s="795"/>
      <c r="BL110" s="795"/>
      <c r="BM110" s="795"/>
      <c r="BN110" s="795"/>
      <c r="BO110" s="795"/>
      <c r="BP110" s="796"/>
      <c r="BQ110" s="848">
        <v>16038098</v>
      </c>
      <c r="BR110" s="829"/>
      <c r="BS110" s="829"/>
      <c r="BT110" s="829"/>
      <c r="BU110" s="829"/>
      <c r="BV110" s="829">
        <v>14277051</v>
      </c>
      <c r="BW110" s="829"/>
      <c r="BX110" s="829"/>
      <c r="BY110" s="829"/>
      <c r="BZ110" s="829"/>
      <c r="CA110" s="829">
        <v>12980905</v>
      </c>
      <c r="CB110" s="829"/>
      <c r="CC110" s="829"/>
      <c r="CD110" s="829"/>
      <c r="CE110" s="829"/>
      <c r="CF110" s="853">
        <v>39.200000000000003</v>
      </c>
      <c r="CG110" s="854"/>
      <c r="CH110" s="854"/>
      <c r="CI110" s="854"/>
      <c r="CJ110" s="854"/>
      <c r="CK110" s="913" t="s">
        <v>412</v>
      </c>
      <c r="CL110" s="806"/>
      <c r="CM110" s="847" t="s">
        <v>413</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12" customFormat="1" ht="26.25" customHeight="1" x14ac:dyDescent="0.2">
      <c r="A111" s="761" t="s">
        <v>414</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415</v>
      </c>
      <c r="BA111" s="739"/>
      <c r="BB111" s="739"/>
      <c r="BC111" s="739"/>
      <c r="BD111" s="739"/>
      <c r="BE111" s="739"/>
      <c r="BF111" s="739"/>
      <c r="BG111" s="739"/>
      <c r="BH111" s="739"/>
      <c r="BI111" s="739"/>
      <c r="BJ111" s="739"/>
      <c r="BK111" s="739"/>
      <c r="BL111" s="739"/>
      <c r="BM111" s="739"/>
      <c r="BN111" s="739"/>
      <c r="BO111" s="739"/>
      <c r="BP111" s="740"/>
      <c r="BQ111" s="803">
        <v>583080</v>
      </c>
      <c r="BR111" s="804"/>
      <c r="BS111" s="804"/>
      <c r="BT111" s="804"/>
      <c r="BU111" s="804"/>
      <c r="BV111" s="804">
        <v>468478</v>
      </c>
      <c r="BW111" s="804"/>
      <c r="BX111" s="804"/>
      <c r="BY111" s="804"/>
      <c r="BZ111" s="804"/>
      <c r="CA111" s="804">
        <v>367423</v>
      </c>
      <c r="CB111" s="804"/>
      <c r="CC111" s="804"/>
      <c r="CD111" s="804"/>
      <c r="CE111" s="804"/>
      <c r="CF111" s="862">
        <v>1.1000000000000001</v>
      </c>
      <c r="CG111" s="863"/>
      <c r="CH111" s="863"/>
      <c r="CI111" s="863"/>
      <c r="CJ111" s="863"/>
      <c r="CK111" s="914"/>
      <c r="CL111" s="808"/>
      <c r="CM111" s="802" t="s">
        <v>416</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v>461410</v>
      </c>
      <c r="DH111" s="804"/>
      <c r="DI111" s="804"/>
      <c r="DJ111" s="804"/>
      <c r="DK111" s="804"/>
      <c r="DL111" s="804">
        <v>378378</v>
      </c>
      <c r="DM111" s="804"/>
      <c r="DN111" s="804"/>
      <c r="DO111" s="804"/>
      <c r="DP111" s="804"/>
      <c r="DQ111" s="804">
        <v>295343</v>
      </c>
      <c r="DR111" s="804"/>
      <c r="DS111" s="804"/>
      <c r="DT111" s="804"/>
      <c r="DU111" s="804"/>
      <c r="DV111" s="781">
        <v>0.9</v>
      </c>
      <c r="DW111" s="781"/>
      <c r="DX111" s="781"/>
      <c r="DY111" s="781"/>
      <c r="DZ111" s="782"/>
    </row>
    <row r="112" spans="1:131" s="212" customFormat="1" ht="26.25" customHeight="1" x14ac:dyDescent="0.2">
      <c r="A112" s="899" t="s">
        <v>417</v>
      </c>
      <c r="B112" s="900"/>
      <c r="C112" s="739" t="s">
        <v>418</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419</v>
      </c>
      <c r="BA112" s="739"/>
      <c r="BB112" s="739"/>
      <c r="BC112" s="739"/>
      <c r="BD112" s="739"/>
      <c r="BE112" s="739"/>
      <c r="BF112" s="739"/>
      <c r="BG112" s="739"/>
      <c r="BH112" s="739"/>
      <c r="BI112" s="739"/>
      <c r="BJ112" s="739"/>
      <c r="BK112" s="739"/>
      <c r="BL112" s="739"/>
      <c r="BM112" s="739"/>
      <c r="BN112" s="739"/>
      <c r="BO112" s="739"/>
      <c r="BP112" s="740"/>
      <c r="BQ112" s="803">
        <v>123013</v>
      </c>
      <c r="BR112" s="804"/>
      <c r="BS112" s="804"/>
      <c r="BT112" s="804"/>
      <c r="BU112" s="804"/>
      <c r="BV112" s="804">
        <v>96794</v>
      </c>
      <c r="BW112" s="804"/>
      <c r="BX112" s="804"/>
      <c r="BY112" s="804"/>
      <c r="BZ112" s="804"/>
      <c r="CA112" s="804">
        <v>72530</v>
      </c>
      <c r="CB112" s="804"/>
      <c r="CC112" s="804"/>
      <c r="CD112" s="804"/>
      <c r="CE112" s="804"/>
      <c r="CF112" s="862">
        <v>0.2</v>
      </c>
      <c r="CG112" s="863"/>
      <c r="CH112" s="863"/>
      <c r="CI112" s="863"/>
      <c r="CJ112" s="863"/>
      <c r="CK112" s="914"/>
      <c r="CL112" s="808"/>
      <c r="CM112" s="802" t="s">
        <v>420</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12" customFormat="1" ht="26.25" customHeight="1" x14ac:dyDescent="0.2">
      <c r="A113" s="901"/>
      <c r="B113" s="902"/>
      <c r="C113" s="739" t="s">
        <v>421</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34525</v>
      </c>
      <c r="AB113" s="906"/>
      <c r="AC113" s="906"/>
      <c r="AD113" s="906"/>
      <c r="AE113" s="907"/>
      <c r="AF113" s="908">
        <v>26941</v>
      </c>
      <c r="AG113" s="906"/>
      <c r="AH113" s="906"/>
      <c r="AI113" s="906"/>
      <c r="AJ113" s="907"/>
      <c r="AK113" s="908">
        <v>22074</v>
      </c>
      <c r="AL113" s="906"/>
      <c r="AM113" s="906"/>
      <c r="AN113" s="906"/>
      <c r="AO113" s="907"/>
      <c r="AP113" s="909">
        <v>0.1</v>
      </c>
      <c r="AQ113" s="910"/>
      <c r="AR113" s="910"/>
      <c r="AS113" s="910"/>
      <c r="AT113" s="911"/>
      <c r="AU113" s="919"/>
      <c r="AV113" s="920"/>
      <c r="AW113" s="920"/>
      <c r="AX113" s="920"/>
      <c r="AY113" s="920"/>
      <c r="AZ113" s="802" t="s">
        <v>422</v>
      </c>
      <c r="BA113" s="739"/>
      <c r="BB113" s="739"/>
      <c r="BC113" s="739"/>
      <c r="BD113" s="739"/>
      <c r="BE113" s="739"/>
      <c r="BF113" s="739"/>
      <c r="BG113" s="739"/>
      <c r="BH113" s="739"/>
      <c r="BI113" s="739"/>
      <c r="BJ113" s="739"/>
      <c r="BK113" s="739"/>
      <c r="BL113" s="739"/>
      <c r="BM113" s="739"/>
      <c r="BN113" s="739"/>
      <c r="BO113" s="739"/>
      <c r="BP113" s="740"/>
      <c r="BQ113" s="803">
        <v>7397</v>
      </c>
      <c r="BR113" s="804"/>
      <c r="BS113" s="804"/>
      <c r="BT113" s="804"/>
      <c r="BU113" s="804"/>
      <c r="BV113" s="804">
        <v>6146</v>
      </c>
      <c r="BW113" s="804"/>
      <c r="BX113" s="804"/>
      <c r="BY113" s="804"/>
      <c r="BZ113" s="804"/>
      <c r="CA113" s="804">
        <v>4765</v>
      </c>
      <c r="CB113" s="804"/>
      <c r="CC113" s="804"/>
      <c r="CD113" s="804"/>
      <c r="CE113" s="804"/>
      <c r="CF113" s="862">
        <v>0</v>
      </c>
      <c r="CG113" s="863"/>
      <c r="CH113" s="863"/>
      <c r="CI113" s="863"/>
      <c r="CJ113" s="863"/>
      <c r="CK113" s="914"/>
      <c r="CL113" s="808"/>
      <c r="CM113" s="802" t="s">
        <v>423</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12" customFormat="1" ht="26.25" customHeight="1" x14ac:dyDescent="0.2">
      <c r="A114" s="901"/>
      <c r="B114" s="902"/>
      <c r="C114" s="739" t="s">
        <v>424</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1045</v>
      </c>
      <c r="AB114" s="767"/>
      <c r="AC114" s="767"/>
      <c r="AD114" s="767"/>
      <c r="AE114" s="768"/>
      <c r="AF114" s="769">
        <v>1105</v>
      </c>
      <c r="AG114" s="767"/>
      <c r="AH114" s="767"/>
      <c r="AI114" s="767"/>
      <c r="AJ114" s="768"/>
      <c r="AK114" s="769">
        <v>1077</v>
      </c>
      <c r="AL114" s="767"/>
      <c r="AM114" s="767"/>
      <c r="AN114" s="767"/>
      <c r="AO114" s="768"/>
      <c r="AP114" s="811">
        <v>0</v>
      </c>
      <c r="AQ114" s="812"/>
      <c r="AR114" s="812"/>
      <c r="AS114" s="812"/>
      <c r="AT114" s="813"/>
      <c r="AU114" s="919"/>
      <c r="AV114" s="920"/>
      <c r="AW114" s="920"/>
      <c r="AX114" s="920"/>
      <c r="AY114" s="920"/>
      <c r="AZ114" s="802" t="s">
        <v>425</v>
      </c>
      <c r="BA114" s="739"/>
      <c r="BB114" s="739"/>
      <c r="BC114" s="739"/>
      <c r="BD114" s="739"/>
      <c r="BE114" s="739"/>
      <c r="BF114" s="739"/>
      <c r="BG114" s="739"/>
      <c r="BH114" s="739"/>
      <c r="BI114" s="739"/>
      <c r="BJ114" s="739"/>
      <c r="BK114" s="739"/>
      <c r="BL114" s="739"/>
      <c r="BM114" s="739"/>
      <c r="BN114" s="739"/>
      <c r="BO114" s="739"/>
      <c r="BP114" s="740"/>
      <c r="BQ114" s="803">
        <v>2695817</v>
      </c>
      <c r="BR114" s="804"/>
      <c r="BS114" s="804"/>
      <c r="BT114" s="804"/>
      <c r="BU114" s="804"/>
      <c r="BV114" s="804">
        <v>2570808</v>
      </c>
      <c r="BW114" s="804"/>
      <c r="BX114" s="804"/>
      <c r="BY114" s="804"/>
      <c r="BZ114" s="804"/>
      <c r="CA114" s="804">
        <v>2648151</v>
      </c>
      <c r="CB114" s="804"/>
      <c r="CC114" s="804"/>
      <c r="CD114" s="804"/>
      <c r="CE114" s="804"/>
      <c r="CF114" s="862">
        <v>8</v>
      </c>
      <c r="CG114" s="863"/>
      <c r="CH114" s="863"/>
      <c r="CI114" s="863"/>
      <c r="CJ114" s="863"/>
      <c r="CK114" s="914"/>
      <c r="CL114" s="808"/>
      <c r="CM114" s="802" t="s">
        <v>426</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12" customFormat="1" ht="26.25" customHeight="1" x14ac:dyDescent="0.2">
      <c r="A115" s="901"/>
      <c r="B115" s="902"/>
      <c r="C115" s="739" t="s">
        <v>427</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v>460504</v>
      </c>
      <c r="AB115" s="906"/>
      <c r="AC115" s="906"/>
      <c r="AD115" s="906"/>
      <c r="AE115" s="907"/>
      <c r="AF115" s="908">
        <v>181681</v>
      </c>
      <c r="AG115" s="906"/>
      <c r="AH115" s="906"/>
      <c r="AI115" s="906"/>
      <c r="AJ115" s="907"/>
      <c r="AK115" s="908">
        <v>797618</v>
      </c>
      <c r="AL115" s="906"/>
      <c r="AM115" s="906"/>
      <c r="AN115" s="906"/>
      <c r="AO115" s="907"/>
      <c r="AP115" s="909">
        <v>2.4</v>
      </c>
      <c r="AQ115" s="910"/>
      <c r="AR115" s="910"/>
      <c r="AS115" s="910"/>
      <c r="AT115" s="911"/>
      <c r="AU115" s="919"/>
      <c r="AV115" s="920"/>
      <c r="AW115" s="920"/>
      <c r="AX115" s="920"/>
      <c r="AY115" s="920"/>
      <c r="AZ115" s="802" t="s">
        <v>428</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429</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12" customFormat="1" ht="26.25" customHeight="1" x14ac:dyDescent="0.2">
      <c r="A116" s="903"/>
      <c r="B116" s="904"/>
      <c r="C116" s="826" t="s">
        <v>430</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431</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432</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12" customFormat="1" ht="26.25" customHeight="1" x14ac:dyDescent="0.2">
      <c r="A117" s="882" t="s">
        <v>176</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433</v>
      </c>
      <c r="Z117" s="884"/>
      <c r="AA117" s="889">
        <v>2688650</v>
      </c>
      <c r="AB117" s="890"/>
      <c r="AC117" s="890"/>
      <c r="AD117" s="890"/>
      <c r="AE117" s="891"/>
      <c r="AF117" s="892">
        <v>2293370</v>
      </c>
      <c r="AG117" s="890"/>
      <c r="AH117" s="890"/>
      <c r="AI117" s="890"/>
      <c r="AJ117" s="891"/>
      <c r="AK117" s="892">
        <v>2695866</v>
      </c>
      <c r="AL117" s="890"/>
      <c r="AM117" s="890"/>
      <c r="AN117" s="890"/>
      <c r="AO117" s="891"/>
      <c r="AP117" s="893"/>
      <c r="AQ117" s="894"/>
      <c r="AR117" s="894"/>
      <c r="AS117" s="894"/>
      <c r="AT117" s="895"/>
      <c r="AU117" s="919"/>
      <c r="AV117" s="920"/>
      <c r="AW117" s="920"/>
      <c r="AX117" s="920"/>
      <c r="AY117" s="920"/>
      <c r="AZ117" s="850" t="s">
        <v>434</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435</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12" customFormat="1" ht="26.25" customHeight="1" x14ac:dyDescent="0.2">
      <c r="A118" s="882" t="s">
        <v>409</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406</v>
      </c>
      <c r="AB118" s="883"/>
      <c r="AC118" s="883"/>
      <c r="AD118" s="883"/>
      <c r="AE118" s="884"/>
      <c r="AF118" s="885" t="s">
        <v>407</v>
      </c>
      <c r="AG118" s="883"/>
      <c r="AH118" s="883"/>
      <c r="AI118" s="883"/>
      <c r="AJ118" s="884"/>
      <c r="AK118" s="885" t="s">
        <v>293</v>
      </c>
      <c r="AL118" s="883"/>
      <c r="AM118" s="883"/>
      <c r="AN118" s="883"/>
      <c r="AO118" s="884"/>
      <c r="AP118" s="886" t="s">
        <v>408</v>
      </c>
      <c r="AQ118" s="887"/>
      <c r="AR118" s="887"/>
      <c r="AS118" s="887"/>
      <c r="AT118" s="888"/>
      <c r="AU118" s="919"/>
      <c r="AV118" s="920"/>
      <c r="AW118" s="920"/>
      <c r="AX118" s="920"/>
      <c r="AY118" s="920"/>
      <c r="AZ118" s="825" t="s">
        <v>436</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437</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12" customFormat="1" ht="26.25" customHeight="1" x14ac:dyDescent="0.2">
      <c r="A119" s="805" t="s">
        <v>412</v>
      </c>
      <c r="B119" s="806"/>
      <c r="C119" s="847" t="s">
        <v>413</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35" t="s">
        <v>176</v>
      </c>
      <c r="BA119" s="235"/>
      <c r="BB119" s="235"/>
      <c r="BC119" s="235"/>
      <c r="BD119" s="235"/>
      <c r="BE119" s="235"/>
      <c r="BF119" s="235"/>
      <c r="BG119" s="235"/>
      <c r="BH119" s="235"/>
      <c r="BI119" s="235"/>
      <c r="BJ119" s="235"/>
      <c r="BK119" s="235"/>
      <c r="BL119" s="235"/>
      <c r="BM119" s="235"/>
      <c r="BN119" s="235"/>
      <c r="BO119" s="864" t="s">
        <v>438</v>
      </c>
      <c r="BP119" s="865"/>
      <c r="BQ119" s="866">
        <v>19447405</v>
      </c>
      <c r="BR119" s="832"/>
      <c r="BS119" s="832"/>
      <c r="BT119" s="832"/>
      <c r="BU119" s="832"/>
      <c r="BV119" s="832">
        <v>17419277</v>
      </c>
      <c r="BW119" s="832"/>
      <c r="BX119" s="832"/>
      <c r="BY119" s="832"/>
      <c r="BZ119" s="832"/>
      <c r="CA119" s="832">
        <v>16073774</v>
      </c>
      <c r="CB119" s="832"/>
      <c r="CC119" s="832"/>
      <c r="CD119" s="832"/>
      <c r="CE119" s="832"/>
      <c r="CF119" s="735"/>
      <c r="CG119" s="736"/>
      <c r="CH119" s="736"/>
      <c r="CI119" s="736"/>
      <c r="CJ119" s="821"/>
      <c r="CK119" s="915"/>
      <c r="CL119" s="810"/>
      <c r="CM119" s="825" t="s">
        <v>439</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v>121670</v>
      </c>
      <c r="DH119" s="751"/>
      <c r="DI119" s="751"/>
      <c r="DJ119" s="751"/>
      <c r="DK119" s="752"/>
      <c r="DL119" s="753">
        <v>90100</v>
      </c>
      <c r="DM119" s="751"/>
      <c r="DN119" s="751"/>
      <c r="DO119" s="751"/>
      <c r="DP119" s="752"/>
      <c r="DQ119" s="753">
        <v>72080</v>
      </c>
      <c r="DR119" s="751"/>
      <c r="DS119" s="751"/>
      <c r="DT119" s="751"/>
      <c r="DU119" s="752"/>
      <c r="DV119" s="835">
        <v>0.2</v>
      </c>
      <c r="DW119" s="836"/>
      <c r="DX119" s="836"/>
      <c r="DY119" s="836"/>
      <c r="DZ119" s="837"/>
    </row>
    <row r="120" spans="1:130" s="212" customFormat="1" ht="26.25" customHeight="1" x14ac:dyDescent="0.2">
      <c r="A120" s="807"/>
      <c r="B120" s="808"/>
      <c r="C120" s="802" t="s">
        <v>416</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v>83029</v>
      </c>
      <c r="AB120" s="767"/>
      <c r="AC120" s="767"/>
      <c r="AD120" s="767"/>
      <c r="AE120" s="768"/>
      <c r="AF120" s="769">
        <v>83032</v>
      </c>
      <c r="AG120" s="767"/>
      <c r="AH120" s="767"/>
      <c r="AI120" s="767"/>
      <c r="AJ120" s="768"/>
      <c r="AK120" s="769">
        <v>83035</v>
      </c>
      <c r="AL120" s="767"/>
      <c r="AM120" s="767"/>
      <c r="AN120" s="767"/>
      <c r="AO120" s="768"/>
      <c r="AP120" s="811">
        <v>0.3</v>
      </c>
      <c r="AQ120" s="812"/>
      <c r="AR120" s="812"/>
      <c r="AS120" s="812"/>
      <c r="AT120" s="813"/>
      <c r="AU120" s="867" t="s">
        <v>440</v>
      </c>
      <c r="AV120" s="868"/>
      <c r="AW120" s="868"/>
      <c r="AX120" s="868"/>
      <c r="AY120" s="869"/>
      <c r="AZ120" s="847" t="s">
        <v>441</v>
      </c>
      <c r="BA120" s="795"/>
      <c r="BB120" s="795"/>
      <c r="BC120" s="795"/>
      <c r="BD120" s="795"/>
      <c r="BE120" s="795"/>
      <c r="BF120" s="795"/>
      <c r="BG120" s="795"/>
      <c r="BH120" s="795"/>
      <c r="BI120" s="795"/>
      <c r="BJ120" s="795"/>
      <c r="BK120" s="795"/>
      <c r="BL120" s="795"/>
      <c r="BM120" s="795"/>
      <c r="BN120" s="795"/>
      <c r="BO120" s="795"/>
      <c r="BP120" s="796"/>
      <c r="BQ120" s="848">
        <v>18287095</v>
      </c>
      <c r="BR120" s="829"/>
      <c r="BS120" s="829"/>
      <c r="BT120" s="829"/>
      <c r="BU120" s="829"/>
      <c r="BV120" s="829">
        <v>19975942</v>
      </c>
      <c r="BW120" s="829"/>
      <c r="BX120" s="829"/>
      <c r="BY120" s="829"/>
      <c r="BZ120" s="829"/>
      <c r="CA120" s="829">
        <v>21313920</v>
      </c>
      <c r="CB120" s="829"/>
      <c r="CC120" s="829"/>
      <c r="CD120" s="829"/>
      <c r="CE120" s="829"/>
      <c r="CF120" s="853">
        <v>64.400000000000006</v>
      </c>
      <c r="CG120" s="854"/>
      <c r="CH120" s="854"/>
      <c r="CI120" s="854"/>
      <c r="CJ120" s="854"/>
      <c r="CK120" s="855" t="s">
        <v>442</v>
      </c>
      <c r="CL120" s="839"/>
      <c r="CM120" s="839"/>
      <c r="CN120" s="839"/>
      <c r="CO120" s="840"/>
      <c r="CP120" s="859" t="s">
        <v>390</v>
      </c>
      <c r="CQ120" s="860"/>
      <c r="CR120" s="860"/>
      <c r="CS120" s="860"/>
      <c r="CT120" s="860"/>
      <c r="CU120" s="860"/>
      <c r="CV120" s="860"/>
      <c r="CW120" s="860"/>
      <c r="CX120" s="860"/>
      <c r="CY120" s="860"/>
      <c r="CZ120" s="860"/>
      <c r="DA120" s="860"/>
      <c r="DB120" s="860"/>
      <c r="DC120" s="860"/>
      <c r="DD120" s="860"/>
      <c r="DE120" s="860"/>
      <c r="DF120" s="861"/>
      <c r="DG120" s="848">
        <v>123013</v>
      </c>
      <c r="DH120" s="829"/>
      <c r="DI120" s="829"/>
      <c r="DJ120" s="829"/>
      <c r="DK120" s="829"/>
      <c r="DL120" s="829">
        <v>96794</v>
      </c>
      <c r="DM120" s="829"/>
      <c r="DN120" s="829"/>
      <c r="DO120" s="829"/>
      <c r="DP120" s="829"/>
      <c r="DQ120" s="829">
        <v>72530</v>
      </c>
      <c r="DR120" s="829"/>
      <c r="DS120" s="829"/>
      <c r="DT120" s="829"/>
      <c r="DU120" s="829"/>
      <c r="DV120" s="830">
        <v>0.2</v>
      </c>
      <c r="DW120" s="830"/>
      <c r="DX120" s="830"/>
      <c r="DY120" s="830"/>
      <c r="DZ120" s="831"/>
    </row>
    <row r="121" spans="1:130" s="212" customFormat="1" ht="26.25" customHeight="1" x14ac:dyDescent="0.2">
      <c r="A121" s="807"/>
      <c r="B121" s="808"/>
      <c r="C121" s="850" t="s">
        <v>443</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444</v>
      </c>
      <c r="BA121" s="739"/>
      <c r="BB121" s="739"/>
      <c r="BC121" s="739"/>
      <c r="BD121" s="739"/>
      <c r="BE121" s="739"/>
      <c r="BF121" s="739"/>
      <c r="BG121" s="739"/>
      <c r="BH121" s="739"/>
      <c r="BI121" s="739"/>
      <c r="BJ121" s="739"/>
      <c r="BK121" s="739"/>
      <c r="BL121" s="739"/>
      <c r="BM121" s="739"/>
      <c r="BN121" s="739"/>
      <c r="BO121" s="739"/>
      <c r="BP121" s="740"/>
      <c r="BQ121" s="803">
        <v>3054201</v>
      </c>
      <c r="BR121" s="804"/>
      <c r="BS121" s="804"/>
      <c r="BT121" s="804"/>
      <c r="BU121" s="804"/>
      <c r="BV121" s="804">
        <v>3285522</v>
      </c>
      <c r="BW121" s="804"/>
      <c r="BX121" s="804"/>
      <c r="BY121" s="804"/>
      <c r="BZ121" s="804"/>
      <c r="CA121" s="804">
        <v>3948019</v>
      </c>
      <c r="CB121" s="804"/>
      <c r="CC121" s="804"/>
      <c r="CD121" s="804"/>
      <c r="CE121" s="804"/>
      <c r="CF121" s="862">
        <v>11.9</v>
      </c>
      <c r="CG121" s="863"/>
      <c r="CH121" s="863"/>
      <c r="CI121" s="863"/>
      <c r="CJ121" s="863"/>
      <c r="CK121" s="856"/>
      <c r="CL121" s="842"/>
      <c r="CM121" s="842"/>
      <c r="CN121" s="842"/>
      <c r="CO121" s="843"/>
      <c r="CP121" s="822" t="s">
        <v>388</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12" customFormat="1" ht="26.25" customHeight="1" x14ac:dyDescent="0.2">
      <c r="A122" s="807"/>
      <c r="B122" s="808"/>
      <c r="C122" s="802" t="s">
        <v>426</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445</v>
      </c>
      <c r="BA122" s="826"/>
      <c r="BB122" s="826"/>
      <c r="BC122" s="826"/>
      <c r="BD122" s="826"/>
      <c r="BE122" s="826"/>
      <c r="BF122" s="826"/>
      <c r="BG122" s="826"/>
      <c r="BH122" s="826"/>
      <c r="BI122" s="826"/>
      <c r="BJ122" s="826"/>
      <c r="BK122" s="826"/>
      <c r="BL122" s="826"/>
      <c r="BM122" s="826"/>
      <c r="BN122" s="826"/>
      <c r="BO122" s="826"/>
      <c r="BP122" s="827"/>
      <c r="BQ122" s="866">
        <v>6974960</v>
      </c>
      <c r="BR122" s="832"/>
      <c r="BS122" s="832"/>
      <c r="BT122" s="832"/>
      <c r="BU122" s="832"/>
      <c r="BV122" s="832">
        <v>5909040</v>
      </c>
      <c r="BW122" s="832"/>
      <c r="BX122" s="832"/>
      <c r="BY122" s="832"/>
      <c r="BZ122" s="832"/>
      <c r="CA122" s="832">
        <v>5126247</v>
      </c>
      <c r="CB122" s="832"/>
      <c r="CC122" s="832"/>
      <c r="CD122" s="832"/>
      <c r="CE122" s="832"/>
      <c r="CF122" s="833">
        <v>15.5</v>
      </c>
      <c r="CG122" s="834"/>
      <c r="CH122" s="834"/>
      <c r="CI122" s="834"/>
      <c r="CJ122" s="834"/>
      <c r="CK122" s="856"/>
      <c r="CL122" s="842"/>
      <c r="CM122" s="842"/>
      <c r="CN122" s="842"/>
      <c r="CO122" s="843"/>
      <c r="CP122" s="822" t="s">
        <v>389</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12" customFormat="1" ht="26.25" customHeight="1" x14ac:dyDescent="0.2">
      <c r="A123" s="807"/>
      <c r="B123" s="808"/>
      <c r="C123" s="802" t="s">
        <v>432</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35" t="s">
        <v>176</v>
      </c>
      <c r="BA123" s="235"/>
      <c r="BB123" s="235"/>
      <c r="BC123" s="235"/>
      <c r="BD123" s="235"/>
      <c r="BE123" s="235"/>
      <c r="BF123" s="235"/>
      <c r="BG123" s="235"/>
      <c r="BH123" s="235"/>
      <c r="BI123" s="235"/>
      <c r="BJ123" s="235"/>
      <c r="BK123" s="235"/>
      <c r="BL123" s="235"/>
      <c r="BM123" s="235"/>
      <c r="BN123" s="235"/>
      <c r="BO123" s="864" t="s">
        <v>446</v>
      </c>
      <c r="BP123" s="865"/>
      <c r="BQ123" s="819">
        <v>28316256</v>
      </c>
      <c r="BR123" s="820"/>
      <c r="BS123" s="820"/>
      <c r="BT123" s="820"/>
      <c r="BU123" s="820"/>
      <c r="BV123" s="820">
        <v>29170504</v>
      </c>
      <c r="BW123" s="820"/>
      <c r="BX123" s="820"/>
      <c r="BY123" s="820"/>
      <c r="BZ123" s="820"/>
      <c r="CA123" s="820">
        <v>30388186</v>
      </c>
      <c r="CB123" s="820"/>
      <c r="CC123" s="820"/>
      <c r="CD123" s="820"/>
      <c r="CE123" s="820"/>
      <c r="CF123" s="735"/>
      <c r="CG123" s="736"/>
      <c r="CH123" s="736"/>
      <c r="CI123" s="736"/>
      <c r="CJ123" s="821"/>
      <c r="CK123" s="856"/>
      <c r="CL123" s="842"/>
      <c r="CM123" s="842"/>
      <c r="CN123" s="842"/>
      <c r="CO123" s="843"/>
      <c r="CP123" s="822" t="s">
        <v>387</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12" customFormat="1" ht="26.25" customHeight="1" thickBot="1" x14ac:dyDescent="0.25">
      <c r="A124" s="807"/>
      <c r="B124" s="808"/>
      <c r="C124" s="802" t="s">
        <v>435</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447</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448</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12" customFormat="1" ht="26.25" customHeight="1" x14ac:dyDescent="0.2">
      <c r="A125" s="807"/>
      <c r="B125" s="808"/>
      <c r="C125" s="802" t="s">
        <v>437</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838" t="s">
        <v>449</v>
      </c>
      <c r="CL125" s="839"/>
      <c r="CM125" s="839"/>
      <c r="CN125" s="839"/>
      <c r="CO125" s="840"/>
      <c r="CP125" s="847" t="s">
        <v>450</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12" customFormat="1" ht="26.25" customHeight="1" thickBot="1" x14ac:dyDescent="0.25">
      <c r="A126" s="807"/>
      <c r="B126" s="808"/>
      <c r="C126" s="802" t="s">
        <v>439</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v>377475</v>
      </c>
      <c r="AB126" s="767"/>
      <c r="AC126" s="767"/>
      <c r="AD126" s="767"/>
      <c r="AE126" s="768"/>
      <c r="AF126" s="769">
        <v>98649</v>
      </c>
      <c r="AG126" s="767"/>
      <c r="AH126" s="767"/>
      <c r="AI126" s="767"/>
      <c r="AJ126" s="768"/>
      <c r="AK126" s="769">
        <v>714583</v>
      </c>
      <c r="AL126" s="767"/>
      <c r="AM126" s="767"/>
      <c r="AN126" s="767"/>
      <c r="AO126" s="768"/>
      <c r="AP126" s="811">
        <v>2.2000000000000002</v>
      </c>
      <c r="AQ126" s="812"/>
      <c r="AR126" s="812"/>
      <c r="AS126" s="812"/>
      <c r="AT126" s="813"/>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841"/>
      <c r="CL126" s="842"/>
      <c r="CM126" s="842"/>
      <c r="CN126" s="842"/>
      <c r="CO126" s="843"/>
      <c r="CP126" s="802" t="s">
        <v>451</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12" customFormat="1" ht="26.25" customHeight="1" x14ac:dyDescent="0.2">
      <c r="A127" s="809"/>
      <c r="B127" s="810"/>
      <c r="C127" s="825" t="s">
        <v>452</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14"/>
      <c r="AV127" s="214"/>
      <c r="AW127" s="214"/>
      <c r="AX127" s="828" t="s">
        <v>453</v>
      </c>
      <c r="AY127" s="799"/>
      <c r="AZ127" s="799"/>
      <c r="BA127" s="799"/>
      <c r="BB127" s="799"/>
      <c r="BC127" s="799"/>
      <c r="BD127" s="799"/>
      <c r="BE127" s="800"/>
      <c r="BF127" s="798" t="s">
        <v>454</v>
      </c>
      <c r="BG127" s="799"/>
      <c r="BH127" s="799"/>
      <c r="BI127" s="799"/>
      <c r="BJ127" s="799"/>
      <c r="BK127" s="799"/>
      <c r="BL127" s="800"/>
      <c r="BM127" s="798" t="s">
        <v>455</v>
      </c>
      <c r="BN127" s="799"/>
      <c r="BO127" s="799"/>
      <c r="BP127" s="799"/>
      <c r="BQ127" s="799"/>
      <c r="BR127" s="799"/>
      <c r="BS127" s="800"/>
      <c r="BT127" s="798" t="s">
        <v>456</v>
      </c>
      <c r="BU127" s="799"/>
      <c r="BV127" s="799"/>
      <c r="BW127" s="799"/>
      <c r="BX127" s="799"/>
      <c r="BY127" s="799"/>
      <c r="BZ127" s="801"/>
      <c r="CA127" s="214"/>
      <c r="CB127" s="214"/>
      <c r="CC127" s="214"/>
      <c r="CD127" s="237"/>
      <c r="CE127" s="237"/>
      <c r="CF127" s="237"/>
      <c r="CG127" s="214"/>
      <c r="CH127" s="214"/>
      <c r="CI127" s="214"/>
      <c r="CJ127" s="236"/>
      <c r="CK127" s="841"/>
      <c r="CL127" s="842"/>
      <c r="CM127" s="842"/>
      <c r="CN127" s="842"/>
      <c r="CO127" s="843"/>
      <c r="CP127" s="802" t="s">
        <v>457</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12" customFormat="1" ht="26.25" customHeight="1" thickBot="1" x14ac:dyDescent="0.25">
      <c r="A128" s="783" t="s">
        <v>458</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459</v>
      </c>
      <c r="X128" s="785"/>
      <c r="Y128" s="785"/>
      <c r="Z128" s="786"/>
      <c r="AA128" s="787">
        <v>416193</v>
      </c>
      <c r="AB128" s="788"/>
      <c r="AC128" s="788"/>
      <c r="AD128" s="788"/>
      <c r="AE128" s="789"/>
      <c r="AF128" s="790">
        <v>766837</v>
      </c>
      <c r="AG128" s="788"/>
      <c r="AH128" s="788"/>
      <c r="AI128" s="788"/>
      <c r="AJ128" s="789"/>
      <c r="AK128" s="790">
        <v>570407</v>
      </c>
      <c r="AL128" s="788"/>
      <c r="AM128" s="788"/>
      <c r="AN128" s="788"/>
      <c r="AO128" s="789"/>
      <c r="AP128" s="791"/>
      <c r="AQ128" s="792"/>
      <c r="AR128" s="792"/>
      <c r="AS128" s="792"/>
      <c r="AT128" s="793"/>
      <c r="AU128" s="214"/>
      <c r="AV128" s="214"/>
      <c r="AW128" s="214"/>
      <c r="AX128" s="794" t="s">
        <v>460</v>
      </c>
      <c r="AY128" s="795"/>
      <c r="AZ128" s="795"/>
      <c r="BA128" s="795"/>
      <c r="BB128" s="795"/>
      <c r="BC128" s="795"/>
      <c r="BD128" s="795"/>
      <c r="BE128" s="796"/>
      <c r="BF128" s="773" t="s">
        <v>122</v>
      </c>
      <c r="BG128" s="774"/>
      <c r="BH128" s="774"/>
      <c r="BI128" s="774"/>
      <c r="BJ128" s="774"/>
      <c r="BK128" s="774"/>
      <c r="BL128" s="797"/>
      <c r="BM128" s="773">
        <v>11.64</v>
      </c>
      <c r="BN128" s="774"/>
      <c r="BO128" s="774"/>
      <c r="BP128" s="774"/>
      <c r="BQ128" s="774"/>
      <c r="BR128" s="774"/>
      <c r="BS128" s="797"/>
      <c r="BT128" s="773">
        <v>20</v>
      </c>
      <c r="BU128" s="774"/>
      <c r="BV128" s="774"/>
      <c r="BW128" s="774"/>
      <c r="BX128" s="774"/>
      <c r="BY128" s="774"/>
      <c r="BZ128" s="775"/>
      <c r="CA128" s="237"/>
      <c r="CB128" s="237"/>
      <c r="CC128" s="237"/>
      <c r="CD128" s="237"/>
      <c r="CE128" s="237"/>
      <c r="CF128" s="237"/>
      <c r="CG128" s="214"/>
      <c r="CH128" s="214"/>
      <c r="CI128" s="214"/>
      <c r="CJ128" s="236"/>
      <c r="CK128" s="844"/>
      <c r="CL128" s="845"/>
      <c r="CM128" s="845"/>
      <c r="CN128" s="845"/>
      <c r="CO128" s="846"/>
      <c r="CP128" s="776" t="s">
        <v>461</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12" customFormat="1" ht="26.25" customHeight="1" x14ac:dyDescent="0.2">
      <c r="A129" s="761" t="s">
        <v>103</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462</v>
      </c>
      <c r="X129" s="764"/>
      <c r="Y129" s="764"/>
      <c r="Z129" s="765"/>
      <c r="AA129" s="766">
        <v>32000535</v>
      </c>
      <c r="AB129" s="767"/>
      <c r="AC129" s="767"/>
      <c r="AD129" s="767"/>
      <c r="AE129" s="768"/>
      <c r="AF129" s="769">
        <v>33366803</v>
      </c>
      <c r="AG129" s="767"/>
      <c r="AH129" s="767"/>
      <c r="AI129" s="767"/>
      <c r="AJ129" s="768"/>
      <c r="AK129" s="769">
        <v>33981019</v>
      </c>
      <c r="AL129" s="767"/>
      <c r="AM129" s="767"/>
      <c r="AN129" s="767"/>
      <c r="AO129" s="768"/>
      <c r="AP129" s="770"/>
      <c r="AQ129" s="771"/>
      <c r="AR129" s="771"/>
      <c r="AS129" s="771"/>
      <c r="AT129" s="772"/>
      <c r="AU129" s="215"/>
      <c r="AV129" s="215"/>
      <c r="AW129" s="215"/>
      <c r="AX129" s="738" t="s">
        <v>463</v>
      </c>
      <c r="AY129" s="739"/>
      <c r="AZ129" s="739"/>
      <c r="BA129" s="739"/>
      <c r="BB129" s="739"/>
      <c r="BC129" s="739"/>
      <c r="BD129" s="739"/>
      <c r="BE129" s="740"/>
      <c r="BF129" s="757" t="s">
        <v>122</v>
      </c>
      <c r="BG129" s="758"/>
      <c r="BH129" s="758"/>
      <c r="BI129" s="758"/>
      <c r="BJ129" s="758"/>
      <c r="BK129" s="758"/>
      <c r="BL129" s="759"/>
      <c r="BM129" s="757">
        <v>16.64</v>
      </c>
      <c r="BN129" s="758"/>
      <c r="BO129" s="758"/>
      <c r="BP129" s="758"/>
      <c r="BQ129" s="758"/>
      <c r="BR129" s="758"/>
      <c r="BS129" s="759"/>
      <c r="BT129" s="757">
        <v>30</v>
      </c>
      <c r="BU129" s="758"/>
      <c r="BV129" s="758"/>
      <c r="BW129" s="758"/>
      <c r="BX129" s="758"/>
      <c r="BY129" s="758"/>
      <c r="BZ129" s="760"/>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761" t="s">
        <v>464</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465</v>
      </c>
      <c r="X130" s="764"/>
      <c r="Y130" s="764"/>
      <c r="Z130" s="765"/>
      <c r="AA130" s="766">
        <v>1160073</v>
      </c>
      <c r="AB130" s="767"/>
      <c r="AC130" s="767"/>
      <c r="AD130" s="767"/>
      <c r="AE130" s="768"/>
      <c r="AF130" s="769">
        <v>1064643</v>
      </c>
      <c r="AG130" s="767"/>
      <c r="AH130" s="767"/>
      <c r="AI130" s="767"/>
      <c r="AJ130" s="768"/>
      <c r="AK130" s="769">
        <v>902979</v>
      </c>
      <c r="AL130" s="767"/>
      <c r="AM130" s="767"/>
      <c r="AN130" s="767"/>
      <c r="AO130" s="768"/>
      <c r="AP130" s="770"/>
      <c r="AQ130" s="771"/>
      <c r="AR130" s="771"/>
      <c r="AS130" s="771"/>
      <c r="AT130" s="772"/>
      <c r="AU130" s="215"/>
      <c r="AV130" s="215"/>
      <c r="AW130" s="215"/>
      <c r="AX130" s="738" t="s">
        <v>466</v>
      </c>
      <c r="AY130" s="739"/>
      <c r="AZ130" s="739"/>
      <c r="BA130" s="739"/>
      <c r="BB130" s="739"/>
      <c r="BC130" s="739"/>
      <c r="BD130" s="739"/>
      <c r="BE130" s="740"/>
      <c r="BF130" s="741">
        <v>2.9</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467</v>
      </c>
      <c r="X131" s="748"/>
      <c r="Y131" s="748"/>
      <c r="Z131" s="749"/>
      <c r="AA131" s="750">
        <v>30840462</v>
      </c>
      <c r="AB131" s="751"/>
      <c r="AC131" s="751"/>
      <c r="AD131" s="751"/>
      <c r="AE131" s="752"/>
      <c r="AF131" s="753">
        <v>32302160</v>
      </c>
      <c r="AG131" s="751"/>
      <c r="AH131" s="751"/>
      <c r="AI131" s="751"/>
      <c r="AJ131" s="752"/>
      <c r="AK131" s="753">
        <v>33078040</v>
      </c>
      <c r="AL131" s="751"/>
      <c r="AM131" s="751"/>
      <c r="AN131" s="751"/>
      <c r="AO131" s="752"/>
      <c r="AP131" s="754"/>
      <c r="AQ131" s="755"/>
      <c r="AR131" s="755"/>
      <c r="AS131" s="755"/>
      <c r="AT131" s="756"/>
      <c r="AU131" s="215"/>
      <c r="AV131" s="215"/>
      <c r="AW131" s="215"/>
      <c r="AX131" s="716" t="s">
        <v>468</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725" t="s">
        <v>469</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470</v>
      </c>
      <c r="W132" s="729"/>
      <c r="X132" s="729"/>
      <c r="Y132" s="729"/>
      <c r="Z132" s="730"/>
      <c r="AA132" s="731">
        <v>3.6068964019999998</v>
      </c>
      <c r="AB132" s="732"/>
      <c r="AC132" s="732"/>
      <c r="AD132" s="732"/>
      <c r="AE132" s="733"/>
      <c r="AF132" s="734">
        <v>1.429904378</v>
      </c>
      <c r="AG132" s="732"/>
      <c r="AH132" s="732"/>
      <c r="AI132" s="732"/>
      <c r="AJ132" s="733"/>
      <c r="AK132" s="734">
        <v>3.695744972</v>
      </c>
      <c r="AL132" s="732"/>
      <c r="AM132" s="732"/>
      <c r="AN132" s="732"/>
      <c r="AO132" s="733"/>
      <c r="AP132" s="735"/>
      <c r="AQ132" s="736"/>
      <c r="AR132" s="736"/>
      <c r="AS132" s="736"/>
      <c r="AT132" s="73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471</v>
      </c>
      <c r="W133" s="708"/>
      <c r="X133" s="708"/>
      <c r="Y133" s="708"/>
      <c r="Z133" s="709"/>
      <c r="AA133" s="710">
        <v>3</v>
      </c>
      <c r="AB133" s="711"/>
      <c r="AC133" s="711"/>
      <c r="AD133" s="711"/>
      <c r="AE133" s="712"/>
      <c r="AF133" s="710">
        <v>2.9</v>
      </c>
      <c r="AG133" s="711"/>
      <c r="AH133" s="711"/>
      <c r="AI133" s="711"/>
      <c r="AJ133" s="712"/>
      <c r="AK133" s="710">
        <v>2.9</v>
      </c>
      <c r="AL133" s="711"/>
      <c r="AM133" s="711"/>
      <c r="AN133" s="711"/>
      <c r="AO133" s="712"/>
      <c r="AP133" s="713"/>
      <c r="AQ133" s="714"/>
      <c r="AR133" s="714"/>
      <c r="AS133" s="714"/>
      <c r="AT133" s="715"/>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qctI0Ib2Ux54FuyffaOfZeDPlQVv7qrJR/zSfQ8XsuJCSHclFZY3HkYjhoAy67YUQrTFCZka16mLkuPuz3qz8Q==" saltValue="QJKVeMxeMIdnPbCjuXoWI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7265625" style="242" customWidth="1"/>
    <col min="121" max="121" width="0" style="241" hidden="1" customWidth="1"/>
    <col min="122" max="16384" width="9" style="241" hidden="1"/>
  </cols>
  <sheetData>
    <row r="1" spans="1:120" ht="13"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1"/>
    </row>
    <row r="17" spans="119:120" ht="13" x14ac:dyDescent="0.2">
      <c r="DP17" s="241"/>
    </row>
    <row r="18" spans="119:120" ht="13" x14ac:dyDescent="0.2"/>
    <row r="19" spans="119:120" ht="13" x14ac:dyDescent="0.2"/>
    <row r="20" spans="119:120" ht="13" x14ac:dyDescent="0.2">
      <c r="DO20" s="241"/>
      <c r="DP20" s="241"/>
    </row>
    <row r="21" spans="119:120" ht="13" x14ac:dyDescent="0.2">
      <c r="DP21" s="241"/>
    </row>
    <row r="22" spans="119:120" ht="13" x14ac:dyDescent="0.2"/>
    <row r="23" spans="119:120" ht="13" x14ac:dyDescent="0.2">
      <c r="DO23" s="241"/>
      <c r="DP23" s="241"/>
    </row>
    <row r="24" spans="119:120" ht="13" x14ac:dyDescent="0.2">
      <c r="DP24" s="241"/>
    </row>
    <row r="25" spans="119:120" ht="13" x14ac:dyDescent="0.2">
      <c r="DP25" s="241"/>
    </row>
    <row r="26" spans="119:120" ht="13" x14ac:dyDescent="0.2">
      <c r="DO26" s="241"/>
      <c r="DP26" s="241"/>
    </row>
    <row r="27" spans="119:120" ht="13" x14ac:dyDescent="0.2"/>
    <row r="28" spans="119:120" ht="13" x14ac:dyDescent="0.2">
      <c r="DO28" s="241"/>
      <c r="DP28" s="241"/>
    </row>
    <row r="29" spans="119:120" ht="13" x14ac:dyDescent="0.2">
      <c r="DP29" s="241"/>
    </row>
    <row r="30" spans="119:120" ht="13" x14ac:dyDescent="0.2"/>
    <row r="31" spans="119:120" ht="13" x14ac:dyDescent="0.2">
      <c r="DO31" s="241"/>
      <c r="DP31" s="241"/>
    </row>
    <row r="32" spans="119:120" ht="13" x14ac:dyDescent="0.2"/>
    <row r="33" spans="98:120" ht="13" x14ac:dyDescent="0.2">
      <c r="DO33" s="241"/>
      <c r="DP33" s="241"/>
    </row>
    <row r="34" spans="98:120" ht="13" x14ac:dyDescent="0.2">
      <c r="DM34" s="241"/>
    </row>
    <row r="35" spans="98:120" ht="13" x14ac:dyDescent="0.2">
      <c r="CT35" s="241"/>
      <c r="CU35" s="241"/>
      <c r="CV35" s="241"/>
      <c r="CY35" s="241"/>
      <c r="CZ35" s="241"/>
      <c r="DA35" s="241"/>
      <c r="DD35" s="241"/>
      <c r="DE35" s="241"/>
      <c r="DF35" s="241"/>
      <c r="DI35" s="241"/>
      <c r="DJ35" s="241"/>
      <c r="DK35" s="241"/>
      <c r="DM35" s="241"/>
      <c r="DN35" s="241"/>
      <c r="DO35" s="241"/>
      <c r="DP35" s="241"/>
    </row>
    <row r="36" spans="98:120" ht="13" x14ac:dyDescent="0.2"/>
    <row r="37" spans="98:120" ht="13" x14ac:dyDescent="0.2">
      <c r="CW37" s="241"/>
      <c r="DB37" s="241"/>
      <c r="DG37" s="241"/>
      <c r="DL37" s="241"/>
      <c r="DP37" s="241"/>
    </row>
    <row r="38" spans="98:120" ht="13"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1"/>
      <c r="DO49" s="241"/>
      <c r="DP49" s="241"/>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1"/>
      <c r="CS63" s="241"/>
      <c r="CX63" s="241"/>
      <c r="DC63" s="241"/>
      <c r="DH63" s="241"/>
    </row>
    <row r="64" spans="22:120" ht="13" x14ac:dyDescent="0.2">
      <c r="V64" s="241"/>
    </row>
    <row r="65" spans="15:120" ht="13"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 x14ac:dyDescent="0.2">
      <c r="Q66" s="241"/>
      <c r="S66" s="241"/>
      <c r="U66" s="241"/>
      <c r="DM66" s="241"/>
    </row>
    <row r="67" spans="15:120" ht="13"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 x14ac:dyDescent="0.2"/>
    <row r="69" spans="15:120" ht="13" x14ac:dyDescent="0.2"/>
    <row r="70" spans="15:120" ht="13" x14ac:dyDescent="0.2"/>
    <row r="71" spans="15:120" ht="13" x14ac:dyDescent="0.2"/>
    <row r="72" spans="15:120" ht="13" x14ac:dyDescent="0.2">
      <c r="DP72" s="241"/>
    </row>
    <row r="73" spans="15:120" ht="13" x14ac:dyDescent="0.2">
      <c r="DP73" s="241"/>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1"/>
      <c r="CX96" s="241"/>
      <c r="DC96" s="241"/>
      <c r="DH96" s="241"/>
    </row>
    <row r="97" spans="24:120" ht="13" x14ac:dyDescent="0.2">
      <c r="CS97" s="241"/>
      <c r="CX97" s="241"/>
      <c r="DC97" s="241"/>
      <c r="DH97" s="241"/>
      <c r="DP97" s="242" t="s">
        <v>472</v>
      </c>
    </row>
    <row r="98" spans="24:120" ht="13" hidden="1" x14ac:dyDescent="0.2">
      <c r="CS98" s="241"/>
      <c r="CX98" s="241"/>
      <c r="DC98" s="241"/>
      <c r="DH98" s="241"/>
    </row>
    <row r="99" spans="24:120" ht="13"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 hidden="1" x14ac:dyDescent="0.2">
      <c r="CT103" s="241"/>
      <c r="CV103" s="241"/>
      <c r="CW103" s="241"/>
      <c r="CY103" s="241"/>
      <c r="DA103" s="241"/>
      <c r="DB103" s="241"/>
      <c r="DD103" s="241"/>
      <c r="DF103" s="241"/>
      <c r="DG103" s="241"/>
      <c r="DI103" s="241"/>
      <c r="DK103" s="241"/>
      <c r="DL103" s="241"/>
      <c r="DM103" s="241"/>
      <c r="DN103" s="241"/>
      <c r="DO103" s="241"/>
      <c r="DP103" s="241"/>
    </row>
    <row r="104" spans="24:120" ht="13"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9nLHx2T99GwQvFhydh2jLGA/ySubJpIQYyQTB5uQdMc6ABcVcRqNyWpiJXIFDLXM9eyWUdmMcM55JtWSNSdd7Q==" saltValue="f4LYZ82Y/rThfPHDjQ1myw==" spinCount="100000"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55" zoomScaleNormal="55" zoomScaleSheetLayoutView="55" workbookViewId="0"/>
  </sheetViews>
  <sheetFormatPr defaultColWidth="0" defaultRowHeight="13.5" customHeight="1" zeroHeight="1" x14ac:dyDescent="0.2"/>
  <cols>
    <col min="1" max="116" width="2.6328125" style="242" customWidth="1"/>
    <col min="117" max="16384" width="9" style="241" hidden="1"/>
  </cols>
  <sheetData>
    <row r="1" spans="2:116" ht="13"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 x14ac:dyDescent="0.2"/>
    <row r="3" spans="2:116" ht="13" x14ac:dyDescent="0.2"/>
    <row r="4" spans="2:116" ht="13"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 x14ac:dyDescent="0.2"/>
    <row r="20" spans="9:116" ht="13" x14ac:dyDescent="0.2"/>
    <row r="21" spans="9:116" ht="13" x14ac:dyDescent="0.2">
      <c r="DL21" s="241"/>
    </row>
    <row r="22" spans="9:116" ht="13" x14ac:dyDescent="0.2">
      <c r="DI22" s="241"/>
      <c r="DJ22" s="241"/>
      <c r="DK22" s="241"/>
      <c r="DL22" s="241"/>
    </row>
    <row r="23" spans="9:116" ht="13" x14ac:dyDescent="0.2">
      <c r="CY23" s="241"/>
      <c r="CZ23" s="241"/>
      <c r="DA23" s="241"/>
      <c r="DB23" s="241"/>
      <c r="DC23" s="241"/>
      <c r="DD23" s="241"/>
      <c r="DE23" s="241"/>
      <c r="DF23" s="241"/>
      <c r="DG23" s="241"/>
      <c r="DH23" s="241"/>
      <c r="DI23" s="241"/>
      <c r="DJ23" s="241"/>
      <c r="DK23" s="241"/>
      <c r="DL23" s="241"/>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1"/>
      <c r="DA35" s="241"/>
      <c r="DB35" s="241"/>
      <c r="DC35" s="241"/>
      <c r="DD35" s="241"/>
      <c r="DE35" s="241"/>
      <c r="DF35" s="241"/>
      <c r="DG35" s="241"/>
      <c r="DH35" s="241"/>
      <c r="DI35" s="241"/>
      <c r="DJ35" s="241"/>
      <c r="DK35" s="241"/>
      <c r="DL35" s="241"/>
    </row>
    <row r="36" spans="15:116" ht="13" x14ac:dyDescent="0.2"/>
    <row r="37" spans="15:116" ht="13" x14ac:dyDescent="0.2">
      <c r="DL37" s="241"/>
    </row>
    <row r="38" spans="15:116" ht="13" x14ac:dyDescent="0.2">
      <c r="DI38" s="241"/>
      <c r="DJ38" s="241"/>
      <c r="DK38" s="241"/>
      <c r="DL38" s="241"/>
    </row>
    <row r="39" spans="15:116" ht="13" x14ac:dyDescent="0.2"/>
    <row r="40" spans="15:116" ht="13" x14ac:dyDescent="0.2"/>
    <row r="41" spans="15:116" ht="13" x14ac:dyDescent="0.2"/>
    <row r="42" spans="15:116" ht="13" x14ac:dyDescent="0.2"/>
    <row r="43" spans="15:116" ht="13"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 x14ac:dyDescent="0.2">
      <c r="DL44" s="241"/>
    </row>
    <row r="45" spans="15:116" ht="13" x14ac:dyDescent="0.2"/>
    <row r="46" spans="15:116" ht="13" x14ac:dyDescent="0.2">
      <c r="DA46" s="241"/>
      <c r="DB46" s="241"/>
      <c r="DC46" s="241"/>
      <c r="DD46" s="241"/>
      <c r="DE46" s="241"/>
      <c r="DF46" s="241"/>
      <c r="DG46" s="241"/>
      <c r="DH46" s="241"/>
      <c r="DI46" s="241"/>
      <c r="DJ46" s="241"/>
      <c r="DK46" s="241"/>
      <c r="DL46" s="241"/>
    </row>
    <row r="47" spans="15:116" ht="13" x14ac:dyDescent="0.2"/>
    <row r="48" spans="15:116" ht="13" x14ac:dyDescent="0.2"/>
    <row r="49" spans="104:116" ht="13" x14ac:dyDescent="0.2"/>
    <row r="50" spans="104:116" ht="13" x14ac:dyDescent="0.2">
      <c r="CZ50" s="241"/>
      <c r="DA50" s="241"/>
      <c r="DB50" s="241"/>
      <c r="DC50" s="241"/>
      <c r="DD50" s="241"/>
      <c r="DE50" s="241"/>
      <c r="DF50" s="241"/>
      <c r="DG50" s="241"/>
      <c r="DH50" s="241"/>
      <c r="DI50" s="241"/>
      <c r="DJ50" s="241"/>
      <c r="DK50" s="241"/>
      <c r="DL50" s="241"/>
    </row>
    <row r="51" spans="104:116" ht="13" x14ac:dyDescent="0.2"/>
    <row r="52" spans="104:116" ht="13" x14ac:dyDescent="0.2"/>
    <row r="53" spans="104:116" ht="13" x14ac:dyDescent="0.2">
      <c r="DL53" s="241"/>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1"/>
      <c r="DD67" s="241"/>
      <c r="DE67" s="241"/>
      <c r="DF67" s="241"/>
      <c r="DG67" s="241"/>
      <c r="DH67" s="241"/>
      <c r="DI67" s="241"/>
      <c r="DJ67" s="241"/>
      <c r="DK67" s="241"/>
      <c r="DL67" s="241"/>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qUEhoitHOAbDl0U610HZwZy1MKjTdW6x0qpqEwXHHi3LtUw8xow719I8dOngfGMDhI6UefIvV7y93cFDxfs1gA==" saltValue="KAH3h5S4vcwuXITOMLstw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43" customWidth="1"/>
    <col min="37" max="44" width="17" style="243" customWidth="1"/>
    <col min="45" max="45" width="6.08984375" style="249" customWidth="1"/>
    <col min="46" max="46" width="3" style="247" customWidth="1"/>
    <col min="47" max="47" width="19.08984375" style="243" hidden="1" customWidth="1"/>
    <col min="48" max="52" width="12.6328125" style="243" hidden="1" customWidth="1"/>
    <col min="53" max="16384" width="8.6328125" style="243" hidden="1"/>
  </cols>
  <sheetData>
    <row r="1" spans="1:46" ht="13" x14ac:dyDescent="0.2">
      <c r="AS1" s="243"/>
      <c r="AT1" s="243"/>
    </row>
    <row r="2" spans="1:46" ht="13" x14ac:dyDescent="0.2">
      <c r="AS2" s="243"/>
      <c r="AT2" s="243"/>
    </row>
    <row r="3" spans="1:46" ht="13" x14ac:dyDescent="0.2">
      <c r="AS3" s="243"/>
      <c r="AT3" s="243"/>
    </row>
    <row r="4" spans="1:46" ht="13" x14ac:dyDescent="0.2">
      <c r="AS4" s="243"/>
      <c r="AT4" s="243"/>
    </row>
    <row r="5" spans="1:46" ht="16.5" x14ac:dyDescent="0.2">
      <c r="A5" s="244" t="s">
        <v>473</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 x14ac:dyDescent="0.2">
      <c r="A6" s="247"/>
      <c r="AK6" s="248" t="s">
        <v>474</v>
      </c>
      <c r="AL6" s="248"/>
      <c r="AM6" s="248"/>
      <c r="AN6" s="248"/>
    </row>
    <row r="7" spans="1:46" ht="13.5" customHeight="1" x14ac:dyDescent="0.2">
      <c r="A7" s="247"/>
      <c r="AK7" s="250"/>
      <c r="AL7" s="251"/>
      <c r="AM7" s="251"/>
      <c r="AN7" s="252"/>
      <c r="AO7" s="1105" t="s">
        <v>475</v>
      </c>
      <c r="AP7" s="253"/>
      <c r="AQ7" s="254" t="s">
        <v>476</v>
      </c>
      <c r="AR7" s="255"/>
    </row>
    <row r="8" spans="1:46" ht="13" x14ac:dyDescent="0.2">
      <c r="A8" s="247"/>
      <c r="AK8" s="256"/>
      <c r="AL8" s="257"/>
      <c r="AM8" s="257"/>
      <c r="AN8" s="258"/>
      <c r="AO8" s="1106"/>
      <c r="AP8" s="259" t="s">
        <v>477</v>
      </c>
      <c r="AQ8" s="260" t="s">
        <v>478</v>
      </c>
      <c r="AR8" s="261" t="s">
        <v>479</v>
      </c>
    </row>
    <row r="9" spans="1:46" ht="13" x14ac:dyDescent="0.2">
      <c r="A9" s="247"/>
      <c r="AK9" s="1117" t="s">
        <v>480</v>
      </c>
      <c r="AL9" s="1118"/>
      <c r="AM9" s="1118"/>
      <c r="AN9" s="1119"/>
      <c r="AO9" s="262">
        <v>8927685</v>
      </c>
      <c r="AP9" s="262">
        <v>60288</v>
      </c>
      <c r="AQ9" s="263">
        <v>68274</v>
      </c>
      <c r="AR9" s="264">
        <v>-11.7</v>
      </c>
    </row>
    <row r="10" spans="1:46" ht="13.5" customHeight="1" x14ac:dyDescent="0.2">
      <c r="A10" s="247"/>
      <c r="AK10" s="1117" t="s">
        <v>481</v>
      </c>
      <c r="AL10" s="1118"/>
      <c r="AM10" s="1118"/>
      <c r="AN10" s="1119"/>
      <c r="AO10" s="265">
        <v>114215</v>
      </c>
      <c r="AP10" s="265">
        <v>771</v>
      </c>
      <c r="AQ10" s="266">
        <v>4860</v>
      </c>
      <c r="AR10" s="267">
        <v>-84.1</v>
      </c>
    </row>
    <row r="11" spans="1:46" ht="13.5" customHeight="1" x14ac:dyDescent="0.2">
      <c r="A11" s="247"/>
      <c r="AK11" s="1117" t="s">
        <v>482</v>
      </c>
      <c r="AL11" s="1118"/>
      <c r="AM11" s="1118"/>
      <c r="AN11" s="1119"/>
      <c r="AO11" s="265">
        <v>9228</v>
      </c>
      <c r="AP11" s="265">
        <v>62</v>
      </c>
      <c r="AQ11" s="266">
        <v>567</v>
      </c>
      <c r="AR11" s="267">
        <v>-89.1</v>
      </c>
    </row>
    <row r="12" spans="1:46" ht="13.5" customHeight="1" x14ac:dyDescent="0.2">
      <c r="A12" s="247"/>
      <c r="AK12" s="1117" t="s">
        <v>483</v>
      </c>
      <c r="AL12" s="1118"/>
      <c r="AM12" s="1118"/>
      <c r="AN12" s="1119"/>
      <c r="AO12" s="265" t="s">
        <v>484</v>
      </c>
      <c r="AP12" s="265" t="s">
        <v>484</v>
      </c>
      <c r="AQ12" s="266">
        <v>16</v>
      </c>
      <c r="AR12" s="267" t="s">
        <v>484</v>
      </c>
    </row>
    <row r="13" spans="1:46" ht="13.5" customHeight="1" x14ac:dyDescent="0.2">
      <c r="A13" s="247"/>
      <c r="AK13" s="1117" t="s">
        <v>485</v>
      </c>
      <c r="AL13" s="1118"/>
      <c r="AM13" s="1118"/>
      <c r="AN13" s="1119"/>
      <c r="AO13" s="265">
        <v>455988</v>
      </c>
      <c r="AP13" s="265">
        <v>3079</v>
      </c>
      <c r="AQ13" s="266">
        <v>2777</v>
      </c>
      <c r="AR13" s="267">
        <v>10.9</v>
      </c>
    </row>
    <row r="14" spans="1:46" ht="13.5" customHeight="1" x14ac:dyDescent="0.2">
      <c r="A14" s="247"/>
      <c r="AK14" s="1117" t="s">
        <v>486</v>
      </c>
      <c r="AL14" s="1118"/>
      <c r="AM14" s="1118"/>
      <c r="AN14" s="1119"/>
      <c r="AO14" s="265">
        <v>57582</v>
      </c>
      <c r="AP14" s="265">
        <v>389</v>
      </c>
      <c r="AQ14" s="266">
        <v>1330</v>
      </c>
      <c r="AR14" s="267">
        <v>-70.8</v>
      </c>
    </row>
    <row r="15" spans="1:46" ht="13.5" customHeight="1" x14ac:dyDescent="0.2">
      <c r="A15" s="247"/>
      <c r="AK15" s="1120" t="s">
        <v>487</v>
      </c>
      <c r="AL15" s="1121"/>
      <c r="AM15" s="1121"/>
      <c r="AN15" s="1122"/>
      <c r="AO15" s="265">
        <v>-415478</v>
      </c>
      <c r="AP15" s="265">
        <v>-2806</v>
      </c>
      <c r="AQ15" s="266">
        <v>-3833</v>
      </c>
      <c r="AR15" s="267">
        <v>-26.8</v>
      </c>
    </row>
    <row r="16" spans="1:46" ht="13" x14ac:dyDescent="0.2">
      <c r="A16" s="247"/>
      <c r="AK16" s="1120" t="s">
        <v>176</v>
      </c>
      <c r="AL16" s="1121"/>
      <c r="AM16" s="1121"/>
      <c r="AN16" s="1122"/>
      <c r="AO16" s="265">
        <v>9149220</v>
      </c>
      <c r="AP16" s="265">
        <v>61784</v>
      </c>
      <c r="AQ16" s="266">
        <v>73991</v>
      </c>
      <c r="AR16" s="267">
        <v>-16.5</v>
      </c>
    </row>
    <row r="17" spans="1:46" ht="13" x14ac:dyDescent="0.2">
      <c r="A17" s="247"/>
    </row>
    <row r="18" spans="1:46" ht="13" x14ac:dyDescent="0.2">
      <c r="A18" s="247"/>
      <c r="AQ18" s="268"/>
      <c r="AR18" s="268"/>
    </row>
    <row r="19" spans="1:46" ht="13" x14ac:dyDescent="0.2">
      <c r="A19" s="247"/>
      <c r="AK19" s="243" t="s">
        <v>488</v>
      </c>
    </row>
    <row r="20" spans="1:46" ht="13" x14ac:dyDescent="0.2">
      <c r="A20" s="247"/>
      <c r="AK20" s="269"/>
      <c r="AL20" s="270"/>
      <c r="AM20" s="270"/>
      <c r="AN20" s="271"/>
      <c r="AO20" s="272" t="s">
        <v>489</v>
      </c>
      <c r="AP20" s="273" t="s">
        <v>490</v>
      </c>
      <c r="AQ20" s="274" t="s">
        <v>491</v>
      </c>
      <c r="AR20" s="275"/>
    </row>
    <row r="21" spans="1:46" s="248" customFormat="1" ht="13" x14ac:dyDescent="0.2">
      <c r="A21" s="276"/>
      <c r="AK21" s="1123" t="s">
        <v>492</v>
      </c>
      <c r="AL21" s="1124"/>
      <c r="AM21" s="1124"/>
      <c r="AN21" s="1125"/>
      <c r="AO21" s="277">
        <v>5.18</v>
      </c>
      <c r="AP21" s="278">
        <v>6.28</v>
      </c>
      <c r="AQ21" s="279">
        <v>-1.1000000000000001</v>
      </c>
      <c r="AS21" s="280"/>
      <c r="AT21" s="276"/>
    </row>
    <row r="22" spans="1:46" s="248" customFormat="1" ht="13" x14ac:dyDescent="0.2">
      <c r="A22" s="276"/>
      <c r="AK22" s="1123" t="s">
        <v>493</v>
      </c>
      <c r="AL22" s="1124"/>
      <c r="AM22" s="1124"/>
      <c r="AN22" s="1125"/>
      <c r="AO22" s="281">
        <v>99.5</v>
      </c>
      <c r="AP22" s="282">
        <v>98.7</v>
      </c>
      <c r="AQ22" s="283">
        <v>0.8</v>
      </c>
      <c r="AR22" s="268"/>
      <c r="AS22" s="280"/>
      <c r="AT22" s="276"/>
    </row>
    <row r="23" spans="1:46" s="248" customFormat="1" ht="13" x14ac:dyDescent="0.2">
      <c r="A23" s="276"/>
      <c r="AP23" s="268"/>
      <c r="AQ23" s="268"/>
      <c r="AR23" s="268"/>
      <c r="AS23" s="280"/>
      <c r="AT23" s="276"/>
    </row>
    <row r="24" spans="1:46" s="248" customFormat="1" ht="13" x14ac:dyDescent="0.2">
      <c r="A24" s="276"/>
      <c r="AP24" s="268"/>
      <c r="AQ24" s="268"/>
      <c r="AR24" s="268"/>
      <c r="AS24" s="280"/>
      <c r="AT24" s="276"/>
    </row>
    <row r="25" spans="1:46" s="248" customFormat="1" ht="13"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 x14ac:dyDescent="0.2">
      <c r="A26" s="1116" t="s">
        <v>494</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 x14ac:dyDescent="0.2">
      <c r="A27" s="288"/>
      <c r="AS27" s="243"/>
      <c r="AT27" s="243"/>
    </row>
    <row r="28" spans="1:46" ht="16.5" x14ac:dyDescent="0.2">
      <c r="A28" s="244" t="s">
        <v>495</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 x14ac:dyDescent="0.2">
      <c r="A29" s="247"/>
      <c r="AK29" s="248" t="s">
        <v>496</v>
      </c>
      <c r="AL29" s="248"/>
      <c r="AM29" s="248"/>
      <c r="AN29" s="248"/>
      <c r="AS29" s="290"/>
    </row>
    <row r="30" spans="1:46" ht="13.5" customHeight="1" x14ac:dyDescent="0.2">
      <c r="A30" s="247"/>
      <c r="AK30" s="250"/>
      <c r="AL30" s="251"/>
      <c r="AM30" s="251"/>
      <c r="AN30" s="252"/>
      <c r="AO30" s="1105" t="s">
        <v>475</v>
      </c>
      <c r="AP30" s="253"/>
      <c r="AQ30" s="254" t="s">
        <v>476</v>
      </c>
      <c r="AR30" s="255"/>
    </row>
    <row r="31" spans="1:46" ht="13" x14ac:dyDescent="0.2">
      <c r="A31" s="247"/>
      <c r="AK31" s="256"/>
      <c r="AL31" s="257"/>
      <c r="AM31" s="257"/>
      <c r="AN31" s="258"/>
      <c r="AO31" s="1106"/>
      <c r="AP31" s="259" t="s">
        <v>477</v>
      </c>
      <c r="AQ31" s="260" t="s">
        <v>478</v>
      </c>
      <c r="AR31" s="261" t="s">
        <v>479</v>
      </c>
    </row>
    <row r="32" spans="1:46" ht="27" customHeight="1" x14ac:dyDescent="0.2">
      <c r="A32" s="247"/>
      <c r="AK32" s="1107" t="s">
        <v>497</v>
      </c>
      <c r="AL32" s="1108"/>
      <c r="AM32" s="1108"/>
      <c r="AN32" s="1109"/>
      <c r="AO32" s="291">
        <v>1875097</v>
      </c>
      <c r="AP32" s="291">
        <v>12662</v>
      </c>
      <c r="AQ32" s="292">
        <v>32402</v>
      </c>
      <c r="AR32" s="293">
        <v>-60.9</v>
      </c>
    </row>
    <row r="33" spans="1:46" ht="13.5" customHeight="1" x14ac:dyDescent="0.2">
      <c r="A33" s="247"/>
      <c r="AK33" s="1107" t="s">
        <v>498</v>
      </c>
      <c r="AL33" s="1108"/>
      <c r="AM33" s="1108"/>
      <c r="AN33" s="1109"/>
      <c r="AO33" s="291" t="s">
        <v>484</v>
      </c>
      <c r="AP33" s="291" t="s">
        <v>484</v>
      </c>
      <c r="AQ33" s="292" t="s">
        <v>484</v>
      </c>
      <c r="AR33" s="293" t="s">
        <v>484</v>
      </c>
    </row>
    <row r="34" spans="1:46" ht="27" customHeight="1" x14ac:dyDescent="0.2">
      <c r="A34" s="247"/>
      <c r="AK34" s="1107" t="s">
        <v>499</v>
      </c>
      <c r="AL34" s="1108"/>
      <c r="AM34" s="1108"/>
      <c r="AN34" s="1109"/>
      <c r="AO34" s="291" t="s">
        <v>484</v>
      </c>
      <c r="AP34" s="291" t="s">
        <v>484</v>
      </c>
      <c r="AQ34" s="292">
        <v>16</v>
      </c>
      <c r="AR34" s="293" t="s">
        <v>484</v>
      </c>
    </row>
    <row r="35" spans="1:46" ht="27" customHeight="1" x14ac:dyDescent="0.2">
      <c r="A35" s="247"/>
      <c r="AK35" s="1107" t="s">
        <v>500</v>
      </c>
      <c r="AL35" s="1108"/>
      <c r="AM35" s="1108"/>
      <c r="AN35" s="1109"/>
      <c r="AO35" s="291">
        <v>22074</v>
      </c>
      <c r="AP35" s="291">
        <v>149</v>
      </c>
      <c r="AQ35" s="292">
        <v>5520</v>
      </c>
      <c r="AR35" s="293">
        <v>-97.3</v>
      </c>
    </row>
    <row r="36" spans="1:46" ht="27" customHeight="1" x14ac:dyDescent="0.2">
      <c r="A36" s="247"/>
      <c r="AK36" s="1107" t="s">
        <v>501</v>
      </c>
      <c r="AL36" s="1108"/>
      <c r="AM36" s="1108"/>
      <c r="AN36" s="1109"/>
      <c r="AO36" s="291">
        <v>1077</v>
      </c>
      <c r="AP36" s="291">
        <v>7</v>
      </c>
      <c r="AQ36" s="292">
        <v>1296</v>
      </c>
      <c r="AR36" s="293">
        <v>-99.5</v>
      </c>
    </row>
    <row r="37" spans="1:46" ht="13.5" customHeight="1" x14ac:dyDescent="0.2">
      <c r="A37" s="247"/>
      <c r="AK37" s="1107" t="s">
        <v>502</v>
      </c>
      <c r="AL37" s="1108"/>
      <c r="AM37" s="1108"/>
      <c r="AN37" s="1109"/>
      <c r="AO37" s="291">
        <v>797618</v>
      </c>
      <c r="AP37" s="291">
        <v>5386</v>
      </c>
      <c r="AQ37" s="292">
        <v>571</v>
      </c>
      <c r="AR37" s="293">
        <v>843.3</v>
      </c>
    </row>
    <row r="38" spans="1:46" ht="27" customHeight="1" x14ac:dyDescent="0.2">
      <c r="A38" s="247"/>
      <c r="AK38" s="1110" t="s">
        <v>503</v>
      </c>
      <c r="AL38" s="1111"/>
      <c r="AM38" s="1111"/>
      <c r="AN38" s="1112"/>
      <c r="AO38" s="294" t="s">
        <v>484</v>
      </c>
      <c r="AP38" s="294" t="s">
        <v>484</v>
      </c>
      <c r="AQ38" s="295">
        <v>0</v>
      </c>
      <c r="AR38" s="283" t="s">
        <v>484</v>
      </c>
      <c r="AS38" s="290"/>
    </row>
    <row r="39" spans="1:46" ht="13" x14ac:dyDescent="0.2">
      <c r="A39" s="247"/>
      <c r="AK39" s="1110" t="s">
        <v>504</v>
      </c>
      <c r="AL39" s="1111"/>
      <c r="AM39" s="1111"/>
      <c r="AN39" s="1112"/>
      <c r="AO39" s="291">
        <v>-570407</v>
      </c>
      <c r="AP39" s="291">
        <v>-3852</v>
      </c>
      <c r="AQ39" s="292">
        <v>-6093</v>
      </c>
      <c r="AR39" s="293">
        <v>-36.799999999999997</v>
      </c>
      <c r="AS39" s="290"/>
    </row>
    <row r="40" spans="1:46" ht="27" customHeight="1" x14ac:dyDescent="0.2">
      <c r="A40" s="247"/>
      <c r="AK40" s="1107" t="s">
        <v>505</v>
      </c>
      <c r="AL40" s="1108"/>
      <c r="AM40" s="1108"/>
      <c r="AN40" s="1109"/>
      <c r="AO40" s="291">
        <v>-902979</v>
      </c>
      <c r="AP40" s="291">
        <v>-6098</v>
      </c>
      <c r="AQ40" s="292">
        <v>-23816</v>
      </c>
      <c r="AR40" s="293">
        <v>-74.400000000000006</v>
      </c>
      <c r="AS40" s="290"/>
    </row>
    <row r="41" spans="1:46" ht="13" x14ac:dyDescent="0.2">
      <c r="A41" s="247"/>
      <c r="AK41" s="1113" t="s">
        <v>286</v>
      </c>
      <c r="AL41" s="1114"/>
      <c r="AM41" s="1114"/>
      <c r="AN41" s="1115"/>
      <c r="AO41" s="291">
        <v>1222480</v>
      </c>
      <c r="AP41" s="291">
        <v>8255</v>
      </c>
      <c r="AQ41" s="292">
        <v>9896</v>
      </c>
      <c r="AR41" s="293">
        <v>-16.600000000000001</v>
      </c>
      <c r="AS41" s="290"/>
    </row>
    <row r="42" spans="1:46" ht="13" x14ac:dyDescent="0.2">
      <c r="A42" s="247"/>
      <c r="AK42" s="296"/>
      <c r="AQ42" s="268"/>
      <c r="AR42" s="268"/>
      <c r="AS42" s="290"/>
    </row>
    <row r="43" spans="1:46" ht="13" x14ac:dyDescent="0.2">
      <c r="A43" s="247"/>
      <c r="AP43" s="297"/>
      <c r="AQ43" s="268"/>
      <c r="AS43" s="290"/>
    </row>
    <row r="44" spans="1:46" ht="13" x14ac:dyDescent="0.2">
      <c r="A44" s="247"/>
      <c r="AQ44" s="268"/>
    </row>
    <row r="45" spans="1:46" ht="13"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506</v>
      </c>
    </row>
    <row r="48" spans="1:46" ht="13" x14ac:dyDescent="0.2">
      <c r="A48" s="247"/>
      <c r="AK48" s="301" t="s">
        <v>507</v>
      </c>
      <c r="AL48" s="301"/>
      <c r="AM48" s="301"/>
      <c r="AN48" s="301"/>
      <c r="AO48" s="301"/>
      <c r="AP48" s="301"/>
      <c r="AQ48" s="302"/>
      <c r="AR48" s="301"/>
    </row>
    <row r="49" spans="1:44" ht="13.5" customHeight="1" x14ac:dyDescent="0.2">
      <c r="A49" s="247"/>
      <c r="AK49" s="303"/>
      <c r="AL49" s="304"/>
      <c r="AM49" s="1100" t="s">
        <v>475</v>
      </c>
      <c r="AN49" s="1102" t="s">
        <v>508</v>
      </c>
      <c r="AO49" s="1103"/>
      <c r="AP49" s="1103"/>
      <c r="AQ49" s="1103"/>
      <c r="AR49" s="1104"/>
    </row>
    <row r="50" spans="1:44" ht="13" x14ac:dyDescent="0.2">
      <c r="A50" s="247"/>
      <c r="AK50" s="305"/>
      <c r="AL50" s="306"/>
      <c r="AM50" s="1101"/>
      <c r="AN50" s="307" t="s">
        <v>509</v>
      </c>
      <c r="AO50" s="308" t="s">
        <v>510</v>
      </c>
      <c r="AP50" s="309" t="s">
        <v>511</v>
      </c>
      <c r="AQ50" s="310" t="s">
        <v>512</v>
      </c>
      <c r="AR50" s="311" t="s">
        <v>513</v>
      </c>
    </row>
    <row r="51" spans="1:44" ht="13" x14ac:dyDescent="0.2">
      <c r="A51" s="247"/>
      <c r="AK51" s="303" t="s">
        <v>514</v>
      </c>
      <c r="AL51" s="304"/>
      <c r="AM51" s="312">
        <v>5562490</v>
      </c>
      <c r="AN51" s="313">
        <v>37463</v>
      </c>
      <c r="AO51" s="314">
        <v>-13.7</v>
      </c>
      <c r="AP51" s="315">
        <v>44161</v>
      </c>
      <c r="AQ51" s="316">
        <v>3.1</v>
      </c>
      <c r="AR51" s="317">
        <v>-16.8</v>
      </c>
    </row>
    <row r="52" spans="1:44" ht="13" x14ac:dyDescent="0.2">
      <c r="A52" s="247"/>
      <c r="AK52" s="318"/>
      <c r="AL52" s="319" t="s">
        <v>515</v>
      </c>
      <c r="AM52" s="320">
        <v>4310785</v>
      </c>
      <c r="AN52" s="321">
        <v>29033</v>
      </c>
      <c r="AO52" s="322">
        <v>-20.399999999999999</v>
      </c>
      <c r="AP52" s="323">
        <v>23644</v>
      </c>
      <c r="AQ52" s="324">
        <v>3.1</v>
      </c>
      <c r="AR52" s="325">
        <v>-23.5</v>
      </c>
    </row>
    <row r="53" spans="1:44" ht="13" x14ac:dyDescent="0.2">
      <c r="A53" s="247"/>
      <c r="AK53" s="303" t="s">
        <v>516</v>
      </c>
      <c r="AL53" s="304"/>
      <c r="AM53" s="312">
        <v>11524522</v>
      </c>
      <c r="AN53" s="313">
        <v>78118</v>
      </c>
      <c r="AO53" s="314">
        <v>108.5</v>
      </c>
      <c r="AP53" s="315">
        <v>43955</v>
      </c>
      <c r="AQ53" s="316">
        <v>-0.5</v>
      </c>
      <c r="AR53" s="317">
        <v>109</v>
      </c>
    </row>
    <row r="54" spans="1:44" ht="13" x14ac:dyDescent="0.2">
      <c r="A54" s="247"/>
      <c r="AK54" s="318"/>
      <c r="AL54" s="319" t="s">
        <v>515</v>
      </c>
      <c r="AM54" s="320">
        <v>10150382</v>
      </c>
      <c r="AN54" s="321">
        <v>68803</v>
      </c>
      <c r="AO54" s="322">
        <v>137</v>
      </c>
      <c r="AP54" s="323">
        <v>21318</v>
      </c>
      <c r="AQ54" s="324">
        <v>-9.8000000000000007</v>
      </c>
      <c r="AR54" s="325">
        <v>146.80000000000001</v>
      </c>
    </row>
    <row r="55" spans="1:44" ht="13" x14ac:dyDescent="0.2">
      <c r="A55" s="247"/>
      <c r="AK55" s="303" t="s">
        <v>517</v>
      </c>
      <c r="AL55" s="304"/>
      <c r="AM55" s="312">
        <v>8514393</v>
      </c>
      <c r="AN55" s="313">
        <v>57448</v>
      </c>
      <c r="AO55" s="314">
        <v>-26.5</v>
      </c>
      <c r="AP55" s="315">
        <v>41921</v>
      </c>
      <c r="AQ55" s="316">
        <v>-4.5999999999999996</v>
      </c>
      <c r="AR55" s="317">
        <v>-21.9</v>
      </c>
    </row>
    <row r="56" spans="1:44" ht="13" x14ac:dyDescent="0.2">
      <c r="A56" s="247"/>
      <c r="AK56" s="318"/>
      <c r="AL56" s="319" t="s">
        <v>515</v>
      </c>
      <c r="AM56" s="320">
        <v>7221548</v>
      </c>
      <c r="AN56" s="321">
        <v>48725</v>
      </c>
      <c r="AO56" s="322">
        <v>-29.2</v>
      </c>
      <c r="AP56" s="323">
        <v>21655</v>
      </c>
      <c r="AQ56" s="324">
        <v>1.6</v>
      </c>
      <c r="AR56" s="325">
        <v>-30.8</v>
      </c>
    </row>
    <row r="57" spans="1:44" ht="13" x14ac:dyDescent="0.2">
      <c r="A57" s="247"/>
      <c r="AK57" s="303" t="s">
        <v>518</v>
      </c>
      <c r="AL57" s="304"/>
      <c r="AM57" s="312">
        <v>2431327</v>
      </c>
      <c r="AN57" s="313">
        <v>16453</v>
      </c>
      <c r="AO57" s="314">
        <v>-71.400000000000006</v>
      </c>
      <c r="AP57" s="315">
        <v>44585</v>
      </c>
      <c r="AQ57" s="316">
        <v>6.4</v>
      </c>
      <c r="AR57" s="317">
        <v>-77.8</v>
      </c>
    </row>
    <row r="58" spans="1:44" ht="13" x14ac:dyDescent="0.2">
      <c r="A58" s="247"/>
      <c r="AK58" s="318"/>
      <c r="AL58" s="319" t="s">
        <v>515</v>
      </c>
      <c r="AM58" s="320">
        <v>1951560</v>
      </c>
      <c r="AN58" s="321">
        <v>13206</v>
      </c>
      <c r="AO58" s="322">
        <v>-72.900000000000006</v>
      </c>
      <c r="AP58" s="323">
        <v>23077</v>
      </c>
      <c r="AQ58" s="324">
        <v>6.6</v>
      </c>
      <c r="AR58" s="325">
        <v>-79.5</v>
      </c>
    </row>
    <row r="59" spans="1:44" ht="13" x14ac:dyDescent="0.2">
      <c r="A59" s="247"/>
      <c r="AK59" s="303" t="s">
        <v>519</v>
      </c>
      <c r="AL59" s="304"/>
      <c r="AM59" s="312">
        <v>4355010</v>
      </c>
      <c r="AN59" s="313">
        <v>29409</v>
      </c>
      <c r="AO59" s="314">
        <v>78.7</v>
      </c>
      <c r="AP59" s="315">
        <v>49779</v>
      </c>
      <c r="AQ59" s="316">
        <v>11.6</v>
      </c>
      <c r="AR59" s="317">
        <v>67.099999999999994</v>
      </c>
    </row>
    <row r="60" spans="1:44" ht="13" x14ac:dyDescent="0.2">
      <c r="A60" s="247"/>
      <c r="AK60" s="318"/>
      <c r="AL60" s="319" t="s">
        <v>515</v>
      </c>
      <c r="AM60" s="320">
        <v>2736206</v>
      </c>
      <c r="AN60" s="321">
        <v>18477</v>
      </c>
      <c r="AO60" s="322">
        <v>39.9</v>
      </c>
      <c r="AP60" s="323">
        <v>28921</v>
      </c>
      <c r="AQ60" s="324">
        <v>25.3</v>
      </c>
      <c r="AR60" s="325">
        <v>14.6</v>
      </c>
    </row>
    <row r="61" spans="1:44" ht="13" x14ac:dyDescent="0.2">
      <c r="A61" s="247"/>
      <c r="AK61" s="303" t="s">
        <v>520</v>
      </c>
      <c r="AL61" s="326"/>
      <c r="AM61" s="312">
        <v>6477548</v>
      </c>
      <c r="AN61" s="313">
        <v>43778</v>
      </c>
      <c r="AO61" s="314">
        <v>15.1</v>
      </c>
      <c r="AP61" s="315">
        <v>44880</v>
      </c>
      <c r="AQ61" s="327">
        <v>3.2</v>
      </c>
      <c r="AR61" s="317">
        <v>11.9</v>
      </c>
    </row>
    <row r="62" spans="1:44" ht="13" x14ac:dyDescent="0.2">
      <c r="A62" s="247"/>
      <c r="AK62" s="318"/>
      <c r="AL62" s="319" t="s">
        <v>515</v>
      </c>
      <c r="AM62" s="320">
        <v>5274096</v>
      </c>
      <c r="AN62" s="321">
        <v>35649</v>
      </c>
      <c r="AO62" s="322">
        <v>10.9</v>
      </c>
      <c r="AP62" s="323">
        <v>23723</v>
      </c>
      <c r="AQ62" s="324">
        <v>5.4</v>
      </c>
      <c r="AR62" s="325">
        <v>5.5</v>
      </c>
    </row>
    <row r="63" spans="1:44" ht="13" x14ac:dyDescent="0.2">
      <c r="A63" s="247"/>
    </row>
    <row r="64" spans="1:44" ht="13" x14ac:dyDescent="0.2">
      <c r="A64" s="247"/>
    </row>
    <row r="65" spans="1:46" ht="13" x14ac:dyDescent="0.2">
      <c r="A65" s="247"/>
    </row>
    <row r="66" spans="1:46" ht="13"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 hidden="1" x14ac:dyDescent="0.2"/>
    <row r="71" spans="1:46" ht="13" hidden="1" x14ac:dyDescent="0.2"/>
    <row r="72" spans="1:46" ht="13" hidden="1" x14ac:dyDescent="0.2"/>
    <row r="73" spans="1:46" ht="13" hidden="1" x14ac:dyDescent="0.2"/>
  </sheetData>
  <sheetProtection algorithmName="SHA-512" hashValue="kmPKBL74jj6N/kKkAmnzLZ6Gr5s/PJYn8wEi/sAitW7i6M9giT+srzjpciRSaUXdGmnSJiCEiBqxMAdw8eCStA==" saltValue="5Vd72LVYGODnAA3BFoU6e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6" zoomScaleNormal="76" zoomScaleSheetLayoutView="55" workbookViewId="0"/>
  </sheetViews>
  <sheetFormatPr defaultColWidth="0" defaultRowHeight="13.5" customHeight="1" zeroHeight="1" x14ac:dyDescent="0.2"/>
  <cols>
    <col min="1" max="125" width="2.4531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 x14ac:dyDescent="0.2">
      <c r="B2" s="241"/>
      <c r="DG2" s="241"/>
    </row>
    <row r="3" spans="2:125" ht="13"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 x14ac:dyDescent="0.2"/>
    <row r="5" spans="2:125" ht="13" x14ac:dyDescent="0.2"/>
    <row r="6" spans="2:125" ht="13" x14ac:dyDescent="0.2"/>
    <row r="7" spans="2:125" ht="13" x14ac:dyDescent="0.2"/>
    <row r="8" spans="2:125" ht="13" x14ac:dyDescent="0.2"/>
    <row r="9" spans="2:125" ht="13" x14ac:dyDescent="0.2">
      <c r="DU9" s="241"/>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1"/>
    </row>
    <row r="18" spans="125:125" ht="13" x14ac:dyDescent="0.2"/>
    <row r="19" spans="125:125" ht="13" x14ac:dyDescent="0.2"/>
    <row r="20" spans="125:125" ht="13" x14ac:dyDescent="0.2">
      <c r="DU20" s="241"/>
    </row>
    <row r="21" spans="125:125" ht="13" x14ac:dyDescent="0.2">
      <c r="DU21" s="241"/>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1"/>
    </row>
    <row r="29" spans="125:125" ht="13" x14ac:dyDescent="0.2"/>
    <row r="30" spans="125:125" ht="13" x14ac:dyDescent="0.2"/>
    <row r="31" spans="125:125" ht="13" x14ac:dyDescent="0.2"/>
    <row r="32" spans="125:125" ht="13" x14ac:dyDescent="0.2"/>
    <row r="33" spans="2:125" ht="13" x14ac:dyDescent="0.2">
      <c r="B33" s="241"/>
      <c r="G33" s="241"/>
      <c r="I33" s="241"/>
    </row>
    <row r="34" spans="2:125" ht="13" x14ac:dyDescent="0.2">
      <c r="C34" s="241"/>
      <c r="P34" s="241"/>
      <c r="DE34" s="241"/>
      <c r="DH34" s="241"/>
    </row>
    <row r="35" spans="2:125" ht="13" x14ac:dyDescent="0.2">
      <c r="D35" s="241"/>
      <c r="E35" s="241"/>
      <c r="DG35" s="241"/>
      <c r="DJ35" s="241"/>
      <c r="DP35" s="241"/>
      <c r="DQ35" s="241"/>
      <c r="DR35" s="241"/>
      <c r="DS35" s="241"/>
      <c r="DT35" s="241"/>
      <c r="DU35" s="241"/>
    </row>
    <row r="36" spans="2:125" ht="13"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 x14ac:dyDescent="0.2">
      <c r="DU37" s="241"/>
    </row>
    <row r="38" spans="2:125" ht="13" x14ac:dyDescent="0.2">
      <c r="DT38" s="241"/>
      <c r="DU38" s="241"/>
    </row>
    <row r="39" spans="2:125" ht="13" x14ac:dyDescent="0.2"/>
    <row r="40" spans="2:125" ht="13" x14ac:dyDescent="0.2">
      <c r="DH40" s="241"/>
    </row>
    <row r="41" spans="2:125" ht="13" x14ac:dyDescent="0.2">
      <c r="DE41" s="241"/>
    </row>
    <row r="42" spans="2:125" ht="13" x14ac:dyDescent="0.2">
      <c r="DG42" s="241"/>
      <c r="DJ42" s="241"/>
    </row>
    <row r="43" spans="2:125" ht="13"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 x14ac:dyDescent="0.2">
      <c r="DU44" s="241"/>
    </row>
    <row r="45" spans="2:125" ht="13" x14ac:dyDescent="0.2"/>
    <row r="46" spans="2:125" ht="13" x14ac:dyDescent="0.2"/>
    <row r="47" spans="2:125" ht="13" x14ac:dyDescent="0.2"/>
    <row r="48" spans="2:125" ht="13" x14ac:dyDescent="0.2">
      <c r="DT48" s="241"/>
      <c r="DU48" s="241"/>
    </row>
    <row r="49" spans="120:125" ht="13" x14ac:dyDescent="0.2">
      <c r="DU49" s="241"/>
    </row>
    <row r="50" spans="120:125" ht="13" x14ac:dyDescent="0.2">
      <c r="DU50" s="241"/>
    </row>
    <row r="51" spans="120:125" ht="13" x14ac:dyDescent="0.2">
      <c r="DP51" s="241"/>
      <c r="DQ51" s="241"/>
      <c r="DR51" s="241"/>
      <c r="DS51" s="241"/>
      <c r="DT51" s="241"/>
      <c r="DU51" s="241"/>
    </row>
    <row r="52" spans="120:125" ht="13" x14ac:dyDescent="0.2"/>
    <row r="53" spans="120:125" ht="13" x14ac:dyDescent="0.2"/>
    <row r="54" spans="120:125" ht="13" x14ac:dyDescent="0.2">
      <c r="DU54" s="241"/>
    </row>
    <row r="55" spans="120:125" ht="13" x14ac:dyDescent="0.2"/>
    <row r="56" spans="120:125" ht="13" x14ac:dyDescent="0.2"/>
    <row r="57" spans="120:125" ht="13" x14ac:dyDescent="0.2"/>
    <row r="58" spans="120:125" ht="13" x14ac:dyDescent="0.2">
      <c r="DU58" s="241"/>
    </row>
    <row r="59" spans="120:125" ht="13" x14ac:dyDescent="0.2"/>
    <row r="60" spans="120:125" ht="13" x14ac:dyDescent="0.2"/>
    <row r="61" spans="120:125" ht="13" x14ac:dyDescent="0.2"/>
    <row r="62" spans="120:125" ht="13" x14ac:dyDescent="0.2"/>
    <row r="63" spans="120:125" ht="13" x14ac:dyDescent="0.2">
      <c r="DU63" s="241"/>
    </row>
    <row r="64" spans="120:125" ht="13" x14ac:dyDescent="0.2">
      <c r="DT64" s="241"/>
      <c r="DU64" s="241"/>
    </row>
    <row r="65" spans="123:125" ht="13" x14ac:dyDescent="0.2"/>
    <row r="66" spans="123:125" ht="13" x14ac:dyDescent="0.2"/>
    <row r="67" spans="123:125" ht="13" x14ac:dyDescent="0.2"/>
    <row r="68" spans="123:125" ht="13" x14ac:dyDescent="0.2"/>
    <row r="69" spans="123:125" ht="13" x14ac:dyDescent="0.2">
      <c r="DS69" s="241"/>
      <c r="DT69" s="241"/>
      <c r="DU69" s="241"/>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1"/>
    </row>
    <row r="83" spans="116:125" ht="13" x14ac:dyDescent="0.2">
      <c r="DM83" s="241"/>
      <c r="DN83" s="241"/>
      <c r="DO83" s="241"/>
      <c r="DP83" s="241"/>
      <c r="DQ83" s="241"/>
      <c r="DR83" s="241"/>
      <c r="DS83" s="241"/>
      <c r="DT83" s="241"/>
      <c r="DU83" s="241"/>
    </row>
    <row r="84" spans="116:125" ht="13" x14ac:dyDescent="0.2"/>
    <row r="85" spans="116:125" ht="13" x14ac:dyDescent="0.2"/>
    <row r="86" spans="116:125" ht="13" x14ac:dyDescent="0.2"/>
    <row r="87" spans="116:125" ht="13" x14ac:dyDescent="0.2"/>
    <row r="88" spans="116:125" ht="13" x14ac:dyDescent="0.2">
      <c r="DU88" s="241"/>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472</v>
      </c>
    </row>
    <row r="121" spans="125:125" ht="13.5" hidden="1" customHeight="1" x14ac:dyDescent="0.2">
      <c r="DU121" s="241"/>
    </row>
  </sheetData>
  <sheetProtection algorithmName="SHA-512" hashValue="PgR4Ccu0qwRHFAp3l8VjqMp5OGVzzRpAy/kszvfZgv6LpTKQbtzqZuDNsst/kWWv4GfTufkgHCsyS8nZ2Rxb+w==" saltValue="ia5hKqlNi8md5H0bhawMv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 x14ac:dyDescent="0.2">
      <c r="B2" s="241"/>
      <c r="T2" s="241"/>
    </row>
    <row r="3" spans="1:125" ht="13"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1"/>
      <c r="G33" s="241"/>
      <c r="I33" s="241"/>
    </row>
    <row r="34" spans="2:125" ht="13" x14ac:dyDescent="0.2">
      <c r="C34" s="241"/>
      <c r="P34" s="241"/>
      <c r="R34" s="241"/>
      <c r="U34" s="241"/>
    </row>
    <row r="35" spans="2:125" ht="13"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 x14ac:dyDescent="0.2">
      <c r="F36" s="241"/>
      <c r="H36" s="241"/>
      <c r="J36" s="241"/>
      <c r="K36" s="241"/>
      <c r="L36" s="241"/>
      <c r="M36" s="241"/>
      <c r="N36" s="241"/>
      <c r="O36" s="241"/>
      <c r="Q36" s="241"/>
      <c r="S36" s="241"/>
      <c r="V36" s="241"/>
    </row>
    <row r="37" spans="2:125" ht="13" x14ac:dyDescent="0.2"/>
    <row r="38" spans="2:125" ht="13" x14ac:dyDescent="0.2"/>
    <row r="39" spans="2:125" ht="13" x14ac:dyDescent="0.2"/>
    <row r="40" spans="2:125" ht="13" x14ac:dyDescent="0.2">
      <c r="U40" s="241"/>
    </row>
    <row r="41" spans="2:125" ht="13" x14ac:dyDescent="0.2">
      <c r="R41" s="241"/>
    </row>
    <row r="42" spans="2:125" ht="13"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 x14ac:dyDescent="0.2">
      <c r="Q43" s="241"/>
      <c r="S43" s="241"/>
      <c r="V43" s="241"/>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472</v>
      </c>
    </row>
  </sheetData>
  <sheetProtection algorithmName="SHA-512" hashValue="GgnMppywdtS0W2Hs6GJbhNlUcdYC1r6gaXH/qIKXZDkDPcsobWy9cvSyD2hi75MdcWGISg+T0hWiW56H1mBr3A==" saltValue="0DnKs8PvwQBy/IKnOPQV1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522</v>
      </c>
      <c r="G46" s="8" t="s">
        <v>523</v>
      </c>
      <c r="H46" s="8" t="s">
        <v>524</v>
      </c>
      <c r="I46" s="8" t="s">
        <v>525</v>
      </c>
      <c r="J46" s="9" t="s">
        <v>526</v>
      </c>
    </row>
    <row r="47" spans="2:10" ht="57.75" customHeight="1" x14ac:dyDescent="0.2">
      <c r="B47" s="10"/>
      <c r="C47" s="1126" t="s">
        <v>3</v>
      </c>
      <c r="D47" s="1126"/>
      <c r="E47" s="1127"/>
      <c r="F47" s="11">
        <v>12.05</v>
      </c>
      <c r="G47" s="12">
        <v>13.1</v>
      </c>
      <c r="H47" s="12">
        <v>12.42</v>
      </c>
      <c r="I47" s="12">
        <v>13.13</v>
      </c>
      <c r="J47" s="13">
        <v>15.71</v>
      </c>
    </row>
    <row r="48" spans="2:10" ht="57.75" customHeight="1" x14ac:dyDescent="0.2">
      <c r="B48" s="14"/>
      <c r="C48" s="1128" t="s">
        <v>4</v>
      </c>
      <c r="D48" s="1128"/>
      <c r="E48" s="1129"/>
      <c r="F48" s="15">
        <v>6.58</v>
      </c>
      <c r="G48" s="16">
        <v>9.0500000000000007</v>
      </c>
      <c r="H48" s="16">
        <v>7.77</v>
      </c>
      <c r="I48" s="16">
        <v>6.74</v>
      </c>
      <c r="J48" s="17">
        <v>6.2</v>
      </c>
    </row>
    <row r="49" spans="2:10" ht="57.75" customHeight="1" thickBot="1" x14ac:dyDescent="0.25">
      <c r="B49" s="18"/>
      <c r="C49" s="1130" t="s">
        <v>5</v>
      </c>
      <c r="D49" s="1130"/>
      <c r="E49" s="1131"/>
      <c r="F49" s="19">
        <v>3.05</v>
      </c>
      <c r="G49" s="20">
        <v>3.32</v>
      </c>
      <c r="H49" s="20" t="s">
        <v>527</v>
      </c>
      <c r="I49" s="20">
        <v>0.86</v>
      </c>
      <c r="J49" s="21">
        <v>2.4</v>
      </c>
    </row>
    <row r="50" spans="2:10" ht="13" x14ac:dyDescent="0.2"/>
  </sheetData>
  <sheetProtection algorithmName="SHA-512" hashValue="rWjzQMOYhby8O0WQhmZlZAn3/ibl6H68+grM4yqfGR9w/1xFr/IhgG/po0i5mAvSTS1Ph1rpgv/8KlaLvyWQDg==" saltValue="xSAZULdLdPb2ayfA4aOKV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上田　拓未</cp:lastModifiedBy>
  <dcterms:created xsi:type="dcterms:W3CDTF">2026-02-23T05:56:54Z</dcterms:created>
  <dcterms:modified xsi:type="dcterms:W3CDTF">2026-03-18T07:56:34Z</dcterms:modified>
  <cp:category/>
</cp:coreProperties>
</file>