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53.251\財政課\2財政担当Ｇ\7財政担当G7：公会計担当\06 調査照会（他団体・他課）\02_東京都（財政事情以外）\R7年度\2その他\05_令和６年度財政状況資料集の作成及び提出について\03_確認依頼\"/>
    </mc:Choice>
  </mc:AlternateContent>
  <xr:revisionPtr revIDLastSave="0" documentId="13_ncr:1_{BD89D396-DF63-4667-AAE5-CAF830BF642A}"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W34" i="10"/>
  <c r="C34" i="10"/>
  <c r="C35" i="10" s="1"/>
  <c r="CO34" i="10" l="1"/>
  <c r="BW35" i="10"/>
  <c r="BW36" i="10" s="1"/>
  <c r="BW37" i="10" s="1"/>
  <c r="BW38" i="10" s="1"/>
  <c r="BW39" i="10" s="1"/>
  <c r="BW40" i="10" s="1"/>
  <c r="BW41" i="10" s="1"/>
  <c r="BW42" i="10" s="1"/>
  <c r="BW43"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<sst xmlns="http://schemas.openxmlformats.org/spreadsheetml/2006/main" count="1069" uniqueCount="567">
  <si>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</si>
  <si>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</si>
  <si>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</si>
  <si>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</si>
  <si>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</si>
  <si>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</si>
  <si>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</si>
  <si>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</si>
  <si>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</si>
  <si>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</si>
  <si>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</si>
  <si>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</si>
  <si>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</si>
  <si>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</si>
  <si>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</si>
  <si>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</si>
  <si>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</si>
  <si>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</si>
  <si>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</si>
  <si>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</si>
  <si>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</si>
  <si>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</si>
  <si>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</si>
  <si>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</si>
  <si>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</si>
  <si>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</si>
  <si>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</si>
  <si>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</si>
  <si>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</si>
  <si>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</si>
  <si>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</si>
  <si>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</si>
  <si>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</si>
  <si>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</si>
  <si>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</si>
  <si>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</si>
  <si>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</si>
  <si>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</si>
  <si>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</si>
  <si>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</si>
  <si>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</si>
  <si>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</si>
  <si>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</si>
  <si>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</si>
  <si>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</si>
  <si>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</si>
  <si>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</si>
  <si>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</si>
  <si>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</si>
  <si>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</si>
  <si>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</si>
  <si>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</si>
  <si>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</si>
  <si>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</si>
  <si>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</si>
  <si>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</si>
  <si>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</si>
  <si>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</si>
  <si>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</si>
  <si>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</si>
  <si>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</si>
  <si>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</si>
  <si>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</si>
  <si>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</si>
  <si>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</si>
  <si>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</si>
  <si>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</si>
  <si>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</si>
  <si>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</si>
  <si>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</si>
  <si>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</si>
  <si>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</si>
  <si>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</si>
  <si>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</si>
  <si>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</si>
  <si>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</si>
  <si>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</si>
  <si>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</si>
  <si>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</si>
  <si>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</si>
  <si>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</si>
  <si>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</si>
  <si>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</si>
  <si>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</si>
  <si>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</si>
  <si>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</si>
  <si>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</si>
  <si>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</si>
  <si>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</si>
  <si>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</si>
  <si>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</si>
  <si>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</si>
  <si>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</si>
  <si>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</si>
  <si>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武蔵村山市</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</si>
  <si>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</si>
  <si>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</si>
  <si>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</si>
  <si>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</si>
  <si>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</si>
  <si>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</si>
  <si>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</si>
  <si>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</si>
  <si>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</si>
  <si>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</si>
  <si>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</si>
  <si>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</si>
  <si>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</si>
  <si>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</si>
  <si>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</si>
  <si>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</si>
  <si>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</si>
  <si>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</si>
  <si>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</si>
  <si>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</si>
  <si>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</si>
  <si>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</si>
  <si>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</si>
  <si>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</si>
  <si>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</si>
  <si>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</si>
  <si>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</si>
  <si>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</si>
  <si>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</si>
  <si>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</si>
  <si>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</si>
  <si>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</si>
  <si>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</si>
  <si>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</si>
  <si>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</si>
  <si>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</si>
  <si>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</si>
  <si>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</si>
  <si>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</si>
  <si>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</si>
  <si>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</si>
  <si>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</si>
  <si>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</si>
  <si>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</si>
  <si>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</si>
  <si>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</si>
  <si>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</si>
  <si>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</si>
  <si>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</si>
  <si>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</si>
  <si>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</si>
  <si>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</si>
  <si>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</si>
  <si>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</si>
  <si>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</si>
  <si>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</si>
  <si>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</si>
  <si>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</si>
  <si>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</si>
  <si>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</si>
  <si>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</si>
  <si>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</si>
  <si>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</si>
  <si>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</si>
  <si>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</si>
  <si>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</si>
  <si>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</si>
  <si>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</si>
  <si>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</si>
  <si>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</si>
  <si>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</si>
  <si>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</si>
  <si>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</si>
  <si>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</si>
  <si>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</si>
  <si>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</si>
  <si>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</si>
  <si>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</si>
  <si>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</si>
  <si>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</si>
  <si>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</si>
  <si>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</si>
  <si>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</si>
  <si>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</si>
  <si>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</si>
  <si>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</si>
  <si>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</si>
  <si>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</si>
  <si>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</si>
  <si>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</si>
  <si>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</si>
  <si>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</si>
  <si>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</si>
  <si>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</si>
  <si>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</si>
  <si>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</si>
  <si>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</si>
  <si>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</si>
  <si>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</si>
  <si>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</si>
  <si>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</si>
  <si>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</si>
  <si>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</si>
  <si>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</si>
  <si>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</si>
  <si>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</si>
  <si>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</si>
  <si>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</si>
  <si>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</si>
  <si>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東京都武蔵村山市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</si>
  <si>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</si>
  <si>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</si>
  <si>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</si>
  <si>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</si>
  <si>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</si>
  <si>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</si>
  <si>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</si>
  <si>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</si>
  <si>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</si>
  <si>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</si>
  <si>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</si>
  <si>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</si>
  <si>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</si>
  <si>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</si>
  <si>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</si>
  <si>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</si>
  <si>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</si>
  <si>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</si>
  <si>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</si>
  <si>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</si>
  <si>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</si>
  <si>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</si>
  <si>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</si>
  <si>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</si>
  <si>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</si>
  <si>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</si>
  <si>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</si>
  <si>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</si>
  <si>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</si>
  <si>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</si>
  <si>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</si>
  <si>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</si>
  <si>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</si>
  <si>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</si>
  <si>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</si>
  <si>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</si>
  <si>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</si>
  <si>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</si>
  <si>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</si>
  <si>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</si>
  <si>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</si>
  <si>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</si>
  <si>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</si>
  <si>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</si>
  <si>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</si>
  <si>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</si>
  <si>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</si>
  <si>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</si>
  <si>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</si>
  <si>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</si>
  <si>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</si>
  <si>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</si>
  <si>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</si>
  <si>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</si>
  <si>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</si>
  <si>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</si>
  <si>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</si>
  <si>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</si>
  <si>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</si>
  <si>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</si>
  <si>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</si>
  <si>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</si>
  <si>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</si>
  <si>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</si>
  <si>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</si>
  <si>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</si>
  <si>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</si>
  <si>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</si>
  <si>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</si>
  <si>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</si>
  <si>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</si>
  <si>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</si>
  <si>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</si>
  <si>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</si>
  <si>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</si>
  <si>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</si>
  <si>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</si>
  <si>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</si>
  <si>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</si>
  <si>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</si>
  <si>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</si>
  <si>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</si>
  <si>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</si>
  <si>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</si>
  <si>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</si>
  <si>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</si>
  <si>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</si>
  <si>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</si>
  <si>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</si>
  <si>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</si>
  <si>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</si>
  <si>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</si>
  <si>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</si>
  <si>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</si>
  <si>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</si>
  <si>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</si>
  <si>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</si>
  <si>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</si>
  <si>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</si>
  <si>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</si>
  <si>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</si>
  <si>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</si>
  <si>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</si>
  <si>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</si>
  <si>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</si>
  <si>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</si>
  <si>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</si>
  <si>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</si>
  <si>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</si>
  <si>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</si>
  <si>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</si>
  <si>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</si>
  <si>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</si>
  <si>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</si>
  <si>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</si>
  <si>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宅地造成</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</si>
  <si>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</si>
  <si>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</si>
  <si>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</si>
  <si>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</si>
  <si>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</si>
  <si>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</si>
  <si>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</si>
  <si>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</si>
  <si>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</si>
  <si>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</si>
  <si>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</si>
  <si>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</si>
  <si>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</si>
  <si>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</si>
  <si>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</si>
  <si>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</si>
  <si>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</si>
  <si>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</si>
  <si>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</si>
  <si>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</si>
  <si>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</si>
  <si>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</si>
  <si>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</si>
  <si>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</si>
  <si>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</si>
  <si>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</si>
  <si>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</si>
  <si>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</si>
  <si>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</si>
  <si>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</si>
  <si>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</si>
  <si>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</si>
  <si>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</si>
  <si>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</si>
  <si>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東京都武蔵村山市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</si>
  <si>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</si>
  <si>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</si>
  <si>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</si>
  <si>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</si>
  <si>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</si>
  <si>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</si>
  <si>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</si>
  <si>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</si>
  <si>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</si>
  <si>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</si>
  <si>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</si>
  <si>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</si>
  <si>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</si>
  <si>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</si>
  <si>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</si>
  <si>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</si>
  <si>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</si>
  <si>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</si>
  <si>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</si>
  <si>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</si>
  <si>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都市核地区土地区画整理事業特別会計（一般会計）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</si>
  <si>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</si>
  <si>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</si>
  <si>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</si>
  <si>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</si>
  <si>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</si>
  <si>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</si>
  <si>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</si>
  <si>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</si>
  <si>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</si>
  <si>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</si>
  <si>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</si>
  <si>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</si>
  <si>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</si>
  <si>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</si>
  <si>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</si>
  <si>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</si>
  <si>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</si>
  <si>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</si>
  <si>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都市核地区土地区画整理事業特別会計（特別会計）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</si>
  <si>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</si>
  <si>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</si>
  <si>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</si>
  <si>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</si>
  <si>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</si>
  <si>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</si>
  <si>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</si>
  <si>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</si>
  <si>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</si>
  <si>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</si>
  <si>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</si>
  <si>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</si>
  <si>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</si>
  <si>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</si>
  <si>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</si>
  <si>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</si>
  <si>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</si>
  <si>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</si>
  <si>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</si>
  <si>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</si>
  <si>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</si>
  <si>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</si>
  <si>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</si>
  <si>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</si>
  <si>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</si>
  <si>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</si>
  <si>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</si>
  <si>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</si>
  <si>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</si>
  <si>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</si>
  <si>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</si>
  <si>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</si>
  <si>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</si>
  <si>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</si>
  <si>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</si>
  <si>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</si>
  <si>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</si>
  <si>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</si>
  <si>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</si>
  <si>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</si>
  <si>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</si>
  <si>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</si>
  <si>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</si>
  <si>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</si>
  <si>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</si>
  <si>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</si>
  <si>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</si>
  <si>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</si>
  <si>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</si>
  <si>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</si>
  <si>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</si>
  <si>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</si>
  <si>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都市核地区土地区画整理事業特別会計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</si>
  <si>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</si>
  <si>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</si>
  <si>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</si>
  <si>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</si>
  <si>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</si>
  <si>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</si>
  <si>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</si>
  <si>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</si>
  <si>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</si>
  <si>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</si>
  <si>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</si>
  <si>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</si>
  <si>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</si>
  <si>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</si>
  <si>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</si>
  <si>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</si>
  <si>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</si>
  <si>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</si>
  <si>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</si>
  <si>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</si>
  <si>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</si>
  <si>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</si>
  <si>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</si>
  <si>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</si>
  <si>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</si>
  <si>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</si>
  <si>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</si>
  <si>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</si>
  <si>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</si>
  <si>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</si>
  <si>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</si>
  <si>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</si>
  <si>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</si>
  <si>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</si>
  <si>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</si>
  <si>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</si>
  <si>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</si>
  <si>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</si>
  <si>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</si>
  <si>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</si>
  <si>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</si>
  <si>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</si>
  <si>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</si>
  <si>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</si>
  <si>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</si>
  <si>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</si>
  <si>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</si>
  <si>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</si>
  <si>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</si>
  <si>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</si>
  <si>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</si>
  <si>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</si>
  <si>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</si>
  <si>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</si>
  <si>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</si>
  <si>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</si>
  <si>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</si>
  <si>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</si>
  <si>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</si>
  <si>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</si>
  <si>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</si>
  <si>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</si>
  <si>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</si>
  <si>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</si>
  <si>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</si>
  <si>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</si>
  <si>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</si>
  <si>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</si>
  <si>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</si>
  <si>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</si>
  <si>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</si>
  <si>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</si>
  <si>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</si>
  <si>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</si>
  <si>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</si>
  <si>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</si>
  <si>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</si>
  <si>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</si>
  <si>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</si>
  <si>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</si>
  <si>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</si>
  <si>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</si>
  <si>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</si>
  <si>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</si>
  <si>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2.80</t>
  </si>
  <si>
    <t>▲ 2.50</t>
  </si>
  <si>
    <t>一般会計</t>
  </si>
  <si>
    <t>下水道事業会計</t>
  </si>
  <si>
    <t>国民健康保険事業特別会計</t>
  </si>
  <si>
    <t>後期高齢者医療特別会計</t>
  </si>
  <si>
    <t>介護保険特別会計</t>
  </si>
  <si>
    <t>都市核地区土地区画整理事業特別会計（一般会計）</t>
  </si>
  <si>
    <t>都市核地区土地区画整理事業特別会計（特別会計）</t>
  </si>
  <si>
    <t>その他会計（赤字）</t>
  </si>
  <si>
    <t>その他会計（黒字）</t>
  </si>
  <si>
    <t>R02</t>
    <phoneticPr fontId="5"/>
  </si>
  <si>
    <t>R03</t>
    <phoneticPr fontId="5"/>
  </si>
  <si>
    <t>R04</t>
    <phoneticPr fontId="5"/>
  </si>
  <si>
    <t>R05</t>
    <phoneticPr fontId="5"/>
  </si>
  <si>
    <t>R06</t>
    <phoneticPr fontId="5"/>
  </si>
  <si>
    <t>武蔵村山市土地開発公社</t>
  </si>
  <si>
    <t>〇</t>
  </si>
  <si>
    <t>東京都後期高齢者医療広域連合（一般会計）</t>
  </si>
  <si>
    <t>東京都後期高齢者医療広域連合（後期高齢者医療特別会計）</t>
  </si>
  <si>
    <t>東京たま広域資源循環組合（一般会計）</t>
  </si>
  <si>
    <t>瑞穂斎場組合（一般会計）</t>
  </si>
  <si>
    <t>東京都市町村議会議員公務災害補償等組合（一般会計）</t>
  </si>
  <si>
    <t>湖南衛生組合（一般会計）</t>
  </si>
  <si>
    <t>東京市町村総合事務組合（一般会計）</t>
  </si>
  <si>
    <t>東京市町村総合事務組合（交通災害共済事業特別会計）</t>
  </si>
  <si>
    <t>東京都市町村職員退職手当組合（一般会計）</t>
  </si>
  <si>
    <t>小平・村山・大和衛生組合（一般会計）</t>
  </si>
  <si>
    <t>-</t>
    <phoneticPr fontId="2"/>
  </si>
  <si>
    <t>(公共施設整備基金(R06年度末現在))</t>
    <rPh sb="1" eb="3">
      <t>コウキョウ</t>
    </rPh>
    <rPh sb="3" eb="5">
      <t>シセツ</t>
    </rPh>
    <rPh sb="5" eb="7">
      <t>セイビ</t>
    </rPh>
    <rPh sb="7" eb="9">
      <t>キキン</t>
    </rPh>
    <phoneticPr fontId="5"/>
  </si>
  <si>
    <t>(多摩都市モノレール基金(R06年度末現在))</t>
    <rPh sb="1" eb="3">
      <t>タマ</t>
    </rPh>
    <rPh sb="3" eb="5">
      <t>トシ</t>
    </rPh>
    <rPh sb="10" eb="12">
      <t>キキン</t>
    </rPh>
    <phoneticPr fontId="5"/>
  </si>
  <si>
    <t>(庁舎等用地取得基金(R06年度末現在))</t>
    <rPh sb="1" eb="3">
      <t>チョウシャ</t>
    </rPh>
    <rPh sb="3" eb="4">
      <t>トウ</t>
    </rPh>
    <rPh sb="4" eb="6">
      <t>ヨウチ</t>
    </rPh>
    <rPh sb="6" eb="8">
      <t>シュトク</t>
    </rPh>
    <rPh sb="8" eb="10">
      <t>キキン</t>
    </rPh>
    <phoneticPr fontId="5"/>
  </si>
  <si>
    <t>(庁舎建設基金(R06年度末現在))</t>
    <rPh sb="1" eb="3">
      <t>チョウシャ</t>
    </rPh>
    <rPh sb="3" eb="5">
      <t>ケンセツ</t>
    </rPh>
    <rPh sb="5" eb="7">
      <t>キキン</t>
    </rPh>
    <phoneticPr fontId="5"/>
  </si>
  <si>
    <t>(みどりの基金(R06年度末現在))</t>
    <rPh sb="5" eb="7">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</si>
</sst>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45945</c:v>
                </c:pt>
                <c:pt idx="2">
                  <c:v>44475</c:v>
                </c:pt>
                <c:pt idx="3">
                  <c:v>45982</c:v>
                </c:pt>
                <c:pt idx="4">
                  <c:v>50538</c:v>
                </c:pt>
              </c:numCache>
            </c:numRef>
          </c:val>
          <c:smooth val="0"/>
          <c:extLst>
            <c:ext xmlns:c16="http://schemas.microsoft.com/office/drawing/2014/chart" uri="{C3380CC4-5D6E-409C-BE32-E72D297353CC}">
              <c16:uniqueId val="{00000000-3152-4CF2-962E-DE087F3F042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32474</c:v>
                </c:pt>
                <c:pt idx="1">
                  <c:v>27330</c:v>
                </c:pt>
                <c:pt idx="2">
                  <c:v>21113</c:v>
                </c:pt>
                <c:pt idx="3">
                  <c:v>23643</c:v>
                </c:pt>
                <c:pt idx="4">
                  <c:v>69098</c:v>
                </c:pt>
              </c:numCache>
            </c:numRef>
          </c:val>
          <c:smooth val="0"/>
          <c:extLst>
            <c:ext xmlns:c16="http://schemas.microsoft.com/office/drawing/2014/chart" uri="{C3380CC4-5D6E-409C-BE32-E72D297353CC}">
              <c16:uniqueId val="{00000001-3152-4CF2-962E-DE087F3F042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7.52</c:v>
                </c:pt>
                <c:pt idx="1">
                  <c:v>8.64</c:v>
                </c:pt>
                <c:pt idx="2">
                  <c:v>5.7</c:v>
                </c:pt>
                <c:pt idx="3">
                  <c:v>5.91</c:v>
                </c:pt>
                <c:pt idx="4">
                  <c:v>8.9600000000000009</c:v>
                </c:pt>
              </c:numCache>
            </c:numRef>
          </c:val>
          <c:extLst>
            <c:ext xmlns:c16="http://schemas.microsoft.com/office/drawing/2014/chart" uri="{C3380CC4-5D6E-409C-BE32-E72D297353CC}">
              <c16:uniqueId val="{00000000-47D0-4825-9D22-048CFB5280C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11.43</c:v>
                </c:pt>
                <c:pt idx="1">
                  <c:v>14.36</c:v>
                </c:pt>
                <c:pt idx="2">
                  <c:v>19.23</c:v>
                </c:pt>
                <c:pt idx="3">
                  <c:v>15.62</c:v>
                </c:pt>
                <c:pt idx="4">
                  <c:v>9.4499999999999993</c:v>
                </c:pt>
              </c:numCache>
            </c:numRef>
          </c:val>
          <c:extLst>
            <c:ext xmlns:c16="http://schemas.microsoft.com/office/drawing/2014/chart" uri="{C3380CC4-5D6E-409C-BE32-E72D297353CC}">
              <c16:uniqueId val="{00000001-47D0-4825-9D22-048CFB5280C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2.4900000000000002</c:v>
                </c:pt>
                <c:pt idx="1">
                  <c:v>5.03</c:v>
                </c:pt>
                <c:pt idx="2">
                  <c:v>1.26</c:v>
                </c:pt>
                <c:pt idx="3">
                  <c:v>-2.8</c:v>
                </c:pt>
                <c:pt idx="4">
                  <c:v>-2.5</c:v>
                </c:pt>
              </c:numCache>
            </c:numRef>
          </c:val>
          <c:smooth val="0"/>
          <c:extLst>
            <c:ext xmlns:c16="http://schemas.microsoft.com/office/drawing/2014/chart" uri="{C3380CC4-5D6E-409C-BE32-E72D297353CC}">
              <c16:uniqueId val="{00000002-47D0-4825-9D22-048CFB5280C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FE3-4C03-B4CB-7ACC2BCA49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FE3-4C03-B4CB-7ACC2BCA490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FE3-4C03-B4CB-7ACC2BCA4909}"/>
            </c:ext>
          </c:extLst>
        </c:ser>
        <c:ser>
          <c:idx val="3"/>
          <c:order val="3"/>
          <c:tx>
            <c:strRef>
              <c:f>データシート!$A$30</c:f>
              <c:strCache>
                <c:ptCount val="1"/>
                <c:pt idx="0">
                  <c:v>都市核地区土地区画整理事業特別会計（特別会計）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FE3-4C03-B4CB-7ACC2BCA4909}"/>
            </c:ext>
          </c:extLst>
        </c:ser>
        <c:ser>
          <c:idx val="4"/>
          <c:order val="4"/>
          <c:tx>
            <c:strRef>
              <c:f>データシート!$A$31</c:f>
              <c:strCache>
                <c:ptCount val="1"/>
                <c:pt idx="0">
                  <c:v>都市核地区土地区画整理事業特別会計（一般会計）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FE3-4C03-B4CB-7ACC2BCA490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0.64</c:v>
                </c:pt>
                <c:pt idx="2">
                  <c:v>#N/A</c:v>
                </c:pt>
                <c:pt idx="3">
                  <c:v>0.38</c:v>
                </c:pt>
                <c:pt idx="4">
                  <c:v>#N/A</c:v>
                </c:pt>
                <c:pt idx="5">
                  <c:v>1.35</c:v>
                </c:pt>
                <c:pt idx="6">
                  <c:v>#N/A</c:v>
                </c:pt>
                <c:pt idx="7">
                  <c:v>0.89</c:v>
                </c:pt>
                <c:pt idx="8">
                  <c:v>#N/A</c:v>
                </c:pt>
                <c:pt idx="9">
                  <c:v>0.51</c:v>
                </c:pt>
              </c:numCache>
            </c:numRef>
          </c:val>
          <c:extLst>
            <c:ext xmlns:c16="http://schemas.microsoft.com/office/drawing/2014/chart" uri="{C3380CC4-5D6E-409C-BE32-E72D297353CC}">
              <c16:uniqueId val="{00000005-DFE3-4C03-B4CB-7ACC2BCA4909}"/>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0.28000000000000003</c:v>
                </c:pt>
                <c:pt idx="4">
                  <c:v>#N/A</c:v>
                </c:pt>
                <c:pt idx="5">
                  <c:v>0.41</c:v>
                </c:pt>
                <c:pt idx="6">
                  <c:v>#N/A</c:v>
                </c:pt>
                <c:pt idx="7">
                  <c:v>0.17</c:v>
                </c:pt>
                <c:pt idx="8">
                  <c:v>#N/A</c:v>
                </c:pt>
                <c:pt idx="9">
                  <c:v>0.52</c:v>
                </c:pt>
              </c:numCache>
            </c:numRef>
          </c:val>
          <c:extLst>
            <c:ext xmlns:c16="http://schemas.microsoft.com/office/drawing/2014/chart" uri="{C3380CC4-5D6E-409C-BE32-E72D297353CC}">
              <c16:uniqueId val="{00000006-DFE3-4C03-B4CB-7ACC2BCA4909}"/>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1.68</c:v>
                </c:pt>
                <c:pt idx="2">
                  <c:v>#N/A</c:v>
                </c:pt>
                <c:pt idx="3">
                  <c:v>1.61</c:v>
                </c:pt>
                <c:pt idx="4">
                  <c:v>#N/A</c:v>
                </c:pt>
                <c:pt idx="5">
                  <c:v>1.25</c:v>
                </c:pt>
                <c:pt idx="6">
                  <c:v>#N/A</c:v>
                </c:pt>
                <c:pt idx="7">
                  <c:v>1.35</c:v>
                </c:pt>
                <c:pt idx="8">
                  <c:v>#N/A</c:v>
                </c:pt>
                <c:pt idx="9">
                  <c:v>1.28</c:v>
                </c:pt>
              </c:numCache>
            </c:numRef>
          </c:val>
          <c:extLst>
            <c:ext xmlns:c16="http://schemas.microsoft.com/office/drawing/2014/chart" uri="{C3380CC4-5D6E-409C-BE32-E72D297353CC}">
              <c16:uniqueId val="{00000007-DFE3-4C03-B4CB-7ACC2BCA490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0.9</c:v>
                </c:pt>
                <c:pt idx="2">
                  <c:v>#N/A</c:v>
                </c:pt>
                <c:pt idx="3">
                  <c:v>2.16</c:v>
                </c:pt>
                <c:pt idx="4">
                  <c:v>#N/A</c:v>
                </c:pt>
                <c:pt idx="5">
                  <c:v>3.89</c:v>
                </c:pt>
                <c:pt idx="6">
                  <c:v>#N/A</c:v>
                </c:pt>
                <c:pt idx="7">
                  <c:v>5.21</c:v>
                </c:pt>
                <c:pt idx="8">
                  <c:v>#N/A</c:v>
                </c:pt>
                <c:pt idx="9">
                  <c:v>6.63</c:v>
                </c:pt>
              </c:numCache>
            </c:numRef>
          </c:val>
          <c:extLst>
            <c:ext xmlns:c16="http://schemas.microsoft.com/office/drawing/2014/chart" uri="{C3380CC4-5D6E-409C-BE32-E72D297353CC}">
              <c16:uniqueId val="{00000008-DFE3-4C03-B4CB-7ACC2BCA490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7.52</c:v>
                </c:pt>
                <c:pt idx="2">
                  <c:v>#N/A</c:v>
                </c:pt>
                <c:pt idx="3">
                  <c:v>8.6300000000000008</c:v>
                </c:pt>
                <c:pt idx="4">
                  <c:v>#N/A</c:v>
                </c:pt>
                <c:pt idx="5">
                  <c:v>5.7</c:v>
                </c:pt>
                <c:pt idx="6">
                  <c:v>#N/A</c:v>
                </c:pt>
                <c:pt idx="7">
                  <c:v>5.9</c:v>
                </c:pt>
                <c:pt idx="8">
                  <c:v>#N/A</c:v>
                </c:pt>
                <c:pt idx="9">
                  <c:v>8.9499999999999993</c:v>
                </c:pt>
              </c:numCache>
            </c:numRef>
          </c:val>
          <c:extLst>
            <c:ext xmlns:c16="http://schemas.microsoft.com/office/drawing/2014/chart" uri="{C3380CC4-5D6E-409C-BE32-E72D297353CC}">
              <c16:uniqueId val="{00000009-DFE3-4C03-B4CB-7ACC2BCA49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1375</c:v>
                </c:pt>
                <c:pt idx="5">
                  <c:v>1309</c:v>
                </c:pt>
                <c:pt idx="8">
                  <c:v>1358</c:v>
                </c:pt>
                <c:pt idx="11">
                  <c:v>1359</c:v>
                </c:pt>
                <c:pt idx="14">
                  <c:v>1404</c:v>
                </c:pt>
              </c:numCache>
            </c:numRef>
          </c:val>
          <c:extLst>
            <c:ext xmlns:c16="http://schemas.microsoft.com/office/drawing/2014/chart" uri="{C3380CC4-5D6E-409C-BE32-E72D297353CC}">
              <c16:uniqueId val="{00000000-C104-420D-8853-53ABFF98DF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104-420D-8853-53ABFF98DF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48</c:v>
                </c:pt>
                <c:pt idx="3">
                  <c:v>63</c:v>
                </c:pt>
                <c:pt idx="6">
                  <c:v>63</c:v>
                </c:pt>
                <c:pt idx="9">
                  <c:v>63</c:v>
                </c:pt>
                <c:pt idx="12">
                  <c:v>56</c:v>
                </c:pt>
              </c:numCache>
            </c:numRef>
          </c:val>
          <c:extLst>
            <c:ext xmlns:c16="http://schemas.microsoft.com/office/drawing/2014/chart" uri="{C3380CC4-5D6E-409C-BE32-E72D297353CC}">
              <c16:uniqueId val="{00000002-C104-420D-8853-53ABFF98DF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32</c:v>
                </c:pt>
                <c:pt idx="3">
                  <c:v>35</c:v>
                </c:pt>
                <c:pt idx="6">
                  <c:v>40</c:v>
                </c:pt>
                <c:pt idx="9">
                  <c:v>26</c:v>
                </c:pt>
                <c:pt idx="12">
                  <c:v>11</c:v>
                </c:pt>
              </c:numCache>
            </c:numRef>
          </c:val>
          <c:extLst>
            <c:ext xmlns:c16="http://schemas.microsoft.com/office/drawing/2014/chart" uri="{C3380CC4-5D6E-409C-BE32-E72D297353CC}">
              <c16:uniqueId val="{00000003-C104-420D-8853-53ABFF98DF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174</c:v>
                </c:pt>
                <c:pt idx="3">
                  <c:v>131</c:v>
                </c:pt>
                <c:pt idx="6">
                  <c:v>228</c:v>
                </c:pt>
                <c:pt idx="9">
                  <c:v>253</c:v>
                </c:pt>
                <c:pt idx="12">
                  <c:v>208</c:v>
                </c:pt>
              </c:numCache>
            </c:numRef>
          </c:val>
          <c:extLst>
            <c:ext xmlns:c16="http://schemas.microsoft.com/office/drawing/2014/chart" uri="{C3380CC4-5D6E-409C-BE32-E72D297353CC}">
              <c16:uniqueId val="{00000004-C104-420D-8853-53ABFF98DF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04-420D-8853-53ABFF98DF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104-420D-8853-53ABFF98DF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1254</c:v>
                </c:pt>
                <c:pt idx="3">
                  <c:v>1272</c:v>
                </c:pt>
                <c:pt idx="6">
                  <c:v>1290</c:v>
                </c:pt>
                <c:pt idx="9">
                  <c:v>1273</c:v>
                </c:pt>
                <c:pt idx="12">
                  <c:v>1257</c:v>
                </c:pt>
              </c:numCache>
            </c:numRef>
          </c:val>
          <c:extLst>
            <c:ext xmlns:c16="http://schemas.microsoft.com/office/drawing/2014/chart" uri="{C3380CC4-5D6E-409C-BE32-E72D297353CC}">
              <c16:uniqueId val="{00000007-C104-420D-8853-53ABFF98DF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133</c:v>
                </c:pt>
                <c:pt idx="2">
                  <c:v>#N/A</c:v>
                </c:pt>
                <c:pt idx="3">
                  <c:v>#N/A</c:v>
                </c:pt>
                <c:pt idx="4">
                  <c:v>192</c:v>
                </c:pt>
                <c:pt idx="5">
                  <c:v>#N/A</c:v>
                </c:pt>
                <c:pt idx="6">
                  <c:v>#N/A</c:v>
                </c:pt>
                <c:pt idx="7">
                  <c:v>263</c:v>
                </c:pt>
                <c:pt idx="8">
                  <c:v>#N/A</c:v>
                </c:pt>
                <c:pt idx="9">
                  <c:v>#N/A</c:v>
                </c:pt>
                <c:pt idx="10">
                  <c:v>256</c:v>
                </c:pt>
                <c:pt idx="11">
                  <c:v>#N/A</c:v>
                </c:pt>
                <c:pt idx="12">
                  <c:v>#N/A</c:v>
                </c:pt>
                <c:pt idx="13">
                  <c:v>128</c:v>
                </c:pt>
                <c:pt idx="14">
                  <c:v>#N/A</c:v>
                </c:pt>
              </c:numCache>
            </c:numRef>
          </c:val>
          <c:smooth val="0"/>
          <c:extLst>
            <c:ext xmlns:c16="http://schemas.microsoft.com/office/drawing/2014/chart" uri="{C3380CC4-5D6E-409C-BE32-E72D297353CC}">
              <c16:uniqueId val="{00000008-C104-420D-8853-53ABFF98DF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14123</c:v>
                </c:pt>
                <c:pt idx="5">
                  <c:v>14143</c:v>
                </c:pt>
                <c:pt idx="8">
                  <c:v>13983</c:v>
                </c:pt>
                <c:pt idx="11">
                  <c:v>14185</c:v>
                </c:pt>
                <c:pt idx="14">
                  <c:v>14188</c:v>
                </c:pt>
              </c:numCache>
            </c:numRef>
          </c:val>
          <c:extLst>
            <c:ext xmlns:c16="http://schemas.microsoft.com/office/drawing/2014/chart" uri="{C3380CC4-5D6E-409C-BE32-E72D297353CC}">
              <c16:uniqueId val="{00000000-E03E-4FD4-8E72-C27D564A159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2463</c:v>
                </c:pt>
                <c:pt idx="5">
                  <c:v>2657</c:v>
                </c:pt>
                <c:pt idx="8">
                  <c:v>2911</c:v>
                </c:pt>
                <c:pt idx="11">
                  <c:v>2922</c:v>
                </c:pt>
                <c:pt idx="14">
                  <c:v>4918</c:v>
                </c:pt>
              </c:numCache>
            </c:numRef>
          </c:val>
          <c:extLst>
            <c:ext xmlns:c16="http://schemas.microsoft.com/office/drawing/2014/chart" uri="{C3380CC4-5D6E-409C-BE32-E72D297353CC}">
              <c16:uniqueId val="{00000001-E03E-4FD4-8E72-C27D564A159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5606</c:v>
                </c:pt>
                <c:pt idx="5">
                  <c:v>6519</c:v>
                </c:pt>
                <c:pt idx="8">
                  <c:v>7211</c:v>
                </c:pt>
                <c:pt idx="11">
                  <c:v>6515</c:v>
                </c:pt>
                <c:pt idx="14">
                  <c:v>5234</c:v>
                </c:pt>
              </c:numCache>
            </c:numRef>
          </c:val>
          <c:extLst>
            <c:ext xmlns:c16="http://schemas.microsoft.com/office/drawing/2014/chart" uri="{C3380CC4-5D6E-409C-BE32-E72D297353CC}">
              <c16:uniqueId val="{00000002-E03E-4FD4-8E72-C27D564A159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03E-4FD4-8E72-C27D564A159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03E-4FD4-8E72-C27D564A159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03E-4FD4-8E72-C27D564A159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2880</c:v>
                </c:pt>
                <c:pt idx="3">
                  <c:v>3186</c:v>
                </c:pt>
                <c:pt idx="6">
                  <c:v>3141</c:v>
                </c:pt>
                <c:pt idx="9">
                  <c:v>2974</c:v>
                </c:pt>
                <c:pt idx="12">
                  <c:v>3011</c:v>
                </c:pt>
              </c:numCache>
            </c:numRef>
          </c:val>
          <c:extLst>
            <c:ext xmlns:c16="http://schemas.microsoft.com/office/drawing/2014/chart" uri="{C3380CC4-5D6E-409C-BE32-E72D297353CC}">
              <c16:uniqueId val="{00000006-E03E-4FD4-8E72-C27D564A159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790</c:v>
                </c:pt>
                <c:pt idx="3">
                  <c:v>883</c:v>
                </c:pt>
                <c:pt idx="6">
                  <c:v>1309</c:v>
                </c:pt>
                <c:pt idx="9">
                  <c:v>1872</c:v>
                </c:pt>
                <c:pt idx="12">
                  <c:v>3952</c:v>
                </c:pt>
              </c:numCache>
            </c:numRef>
          </c:val>
          <c:extLst>
            <c:ext xmlns:c16="http://schemas.microsoft.com/office/drawing/2014/chart" uri="{C3380CC4-5D6E-409C-BE32-E72D297353CC}">
              <c16:uniqueId val="{00000007-E03E-4FD4-8E72-C27D564A159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1680</c:v>
                </c:pt>
                <c:pt idx="3">
                  <c:v>1685</c:v>
                </c:pt>
                <c:pt idx="6">
                  <c:v>1627</c:v>
                </c:pt>
                <c:pt idx="9">
                  <c:v>1277</c:v>
                </c:pt>
                <c:pt idx="12">
                  <c:v>1809</c:v>
                </c:pt>
              </c:numCache>
            </c:numRef>
          </c:val>
          <c:extLst>
            <c:ext xmlns:c16="http://schemas.microsoft.com/office/drawing/2014/chart" uri="{C3380CC4-5D6E-409C-BE32-E72D297353CC}">
              <c16:uniqueId val="{00000008-E03E-4FD4-8E72-C27D564A159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680</c:v>
                </c:pt>
                <c:pt idx="3">
                  <c:v>737</c:v>
                </c:pt>
                <c:pt idx="6">
                  <c:v>675</c:v>
                </c:pt>
                <c:pt idx="9">
                  <c:v>748</c:v>
                </c:pt>
                <c:pt idx="12">
                  <c:v>1135</c:v>
                </c:pt>
              </c:numCache>
            </c:numRef>
          </c:val>
          <c:extLst>
            <c:ext xmlns:c16="http://schemas.microsoft.com/office/drawing/2014/chart" uri="{C3380CC4-5D6E-409C-BE32-E72D297353CC}">
              <c16:uniqueId val="{00000009-E03E-4FD4-8E72-C27D564A159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14782</c:v>
                </c:pt>
                <c:pt idx="3">
                  <c:v>14712</c:v>
                </c:pt>
                <c:pt idx="6">
                  <c:v>13888</c:v>
                </c:pt>
                <c:pt idx="9">
                  <c:v>13107</c:v>
                </c:pt>
                <c:pt idx="12">
                  <c:v>12705</c:v>
                </c:pt>
              </c:numCache>
            </c:numRef>
          </c:val>
          <c:extLst>
            <c:ext xmlns:c16="http://schemas.microsoft.com/office/drawing/2014/chart" uri="{C3380CC4-5D6E-409C-BE32-E72D297353CC}">
              <c16:uniqueId val="{0000000A-E03E-4FD4-8E72-C27D564A159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03E-4FD4-8E72-C27D564A159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2811</c:v>
                </c:pt>
                <c:pt idx="1">
                  <c:v>2340</c:v>
                </c:pt>
                <c:pt idx="2">
                  <c:v>1458</c:v>
                </c:pt>
              </c:numCache>
            </c:numRef>
          </c:val>
          <c:extLst>
            <c:ext xmlns:c16="http://schemas.microsoft.com/office/drawing/2014/chart" uri="{C3380CC4-5D6E-409C-BE32-E72D297353CC}">
              <c16:uniqueId val="{00000000-950B-43B6-9242-E802F873670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351</c:v>
                </c:pt>
                <c:pt idx="1">
                  <c:v>426</c:v>
                </c:pt>
                <c:pt idx="2">
                  <c:v>488</c:v>
                </c:pt>
              </c:numCache>
            </c:numRef>
          </c:val>
          <c:extLst>
            <c:ext xmlns:c16="http://schemas.microsoft.com/office/drawing/2014/chart" uri="{C3380CC4-5D6E-409C-BE32-E72D297353CC}">
              <c16:uniqueId val="{00000001-950B-43B6-9242-E802F873670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3569</c:v>
                </c:pt>
                <c:pt idx="1">
                  <c:v>3315</c:v>
                </c:pt>
                <c:pt idx="2">
                  <c:v>3145</c:v>
                </c:pt>
              </c:numCache>
            </c:numRef>
          </c:val>
          <c:extLst>
            <c:ext xmlns:c16="http://schemas.microsoft.com/office/drawing/2014/chart" uri="{C3380CC4-5D6E-409C-BE32-E72D297353CC}">
              <c16:uniqueId val="{00000002-950B-43B6-9242-E802F873670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実質公債費比率（単年度）の各年度の推移は、</a:t>
          </a:r>
          <a:r>
            <a:rPr kumimoji="1" lang="en-US" altLang="ja-JP" sz="1200">
              <a:latin typeface="ＭＳ ゴシック" pitchFamily="49" charset="-128"/>
              <a:ea typeface="ＭＳ ゴシック" pitchFamily="49" charset="-128"/>
            </a:rPr>
            <a:t>R2</a:t>
          </a:r>
          <a:r>
            <a:rPr kumimoji="1" lang="ja-JP" altLang="en-US" sz="1200">
              <a:latin typeface="ＭＳ ゴシック" pitchFamily="49" charset="-128"/>
              <a:ea typeface="ＭＳ ゴシック" pitchFamily="49" charset="-128"/>
            </a:rPr>
            <a:t>年度が</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R3</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1.4</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R4</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R5</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1.8</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R6</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0.9</a:t>
          </a:r>
          <a:r>
            <a:rPr kumimoji="1" lang="ja-JP" altLang="en-US" sz="1200">
              <a:latin typeface="ＭＳ ゴシック" pitchFamily="49" charset="-128"/>
              <a:ea typeface="ＭＳ ゴシック" pitchFamily="49" charset="-128"/>
            </a:rPr>
            <a:t>％となっています。また、</a:t>
          </a:r>
          <a:r>
            <a:rPr kumimoji="1" lang="en-US" altLang="ja-JP" sz="1200">
              <a:latin typeface="ＭＳ ゴシック" pitchFamily="49" charset="-128"/>
              <a:ea typeface="ＭＳ ゴシック" pitchFamily="49" charset="-128"/>
            </a:rPr>
            <a:t>R6</a:t>
          </a:r>
          <a:r>
            <a:rPr kumimoji="1" lang="ja-JP" altLang="en-US" sz="1200">
              <a:latin typeface="ＭＳ ゴシック" pitchFamily="49" charset="-128"/>
              <a:ea typeface="ＭＳ ゴシック" pitchFamily="49" charset="-128"/>
            </a:rPr>
            <a:t>年度の３カ年平均の比率を類似団体平均と比較すると、当市の</a:t>
          </a:r>
          <a:r>
            <a:rPr kumimoji="1" lang="en-US" altLang="ja-JP" sz="1200">
              <a:latin typeface="ＭＳ ゴシック" pitchFamily="49" charset="-128"/>
              <a:ea typeface="ＭＳ ゴシック" pitchFamily="49" charset="-128"/>
            </a:rPr>
            <a:t>1.5</a:t>
          </a:r>
          <a:r>
            <a:rPr kumimoji="1" lang="ja-JP" altLang="en-US" sz="1200">
              <a:latin typeface="ＭＳ ゴシック" pitchFamily="49" charset="-128"/>
              <a:ea typeface="ＭＳ ゴシック" pitchFamily="49" charset="-128"/>
            </a:rPr>
            <a:t>％に対して類似団体平均が</a:t>
          </a:r>
          <a:r>
            <a:rPr kumimoji="1" lang="en-US" altLang="ja-JP" sz="1200">
              <a:latin typeface="ＭＳ ゴシック" pitchFamily="49" charset="-128"/>
              <a:ea typeface="ＭＳ ゴシック" pitchFamily="49" charset="-128"/>
            </a:rPr>
            <a:t>5.7</a:t>
          </a:r>
          <a:r>
            <a:rPr kumimoji="1" lang="ja-JP" altLang="en-US" sz="1200">
              <a:latin typeface="ＭＳ ゴシック" pitchFamily="49" charset="-128"/>
              <a:ea typeface="ＭＳ ゴシック" pitchFamily="49" charset="-128"/>
            </a:rPr>
            <a:t>％であり、健全な水準といえます。</a:t>
          </a:r>
        </a:p>
        <a:p>
          <a:r>
            <a:rPr kumimoji="1" lang="ja-JP" altLang="en-US" sz="1200">
              <a:latin typeface="ＭＳ ゴシック" pitchFamily="49" charset="-128"/>
              <a:ea typeface="ＭＳ ゴシック" pitchFamily="49" charset="-128"/>
            </a:rPr>
            <a:t>　前年度と比べて臨時財政対策債の元利償還額が減少したことにより、比率は減少しました。</a:t>
          </a:r>
        </a:p>
        <a:p>
          <a:r>
            <a:rPr kumimoji="1" lang="ja-JP" altLang="en-US" sz="1200">
              <a:latin typeface="ＭＳ ゴシック" pitchFamily="49" charset="-128"/>
              <a:ea typeface="ＭＳ ゴシック" pitchFamily="49" charset="-128"/>
            </a:rPr>
            <a:t>　今後においては、事業の必要性等を充分に検討し、起債に大きく依存しない財政運営に努めるとともに、市税等の納税指導や徴収強化を図り、引き続き健全な水準を維持できるよう努めます。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将来負担比率に関しては、</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年度まで分子のマイナスを維持しており、健全な水準にあります。</a:t>
          </a:r>
        </a:p>
        <a:p>
          <a:r>
            <a:rPr kumimoji="1" lang="ja-JP" altLang="en-US" sz="1400">
              <a:latin typeface="ＭＳ ゴシック" pitchFamily="49" charset="-128"/>
              <a:ea typeface="ＭＳ ゴシック" pitchFamily="49" charset="-128"/>
            </a:rPr>
            <a:t>　地方債の残高は、発行額を抑制したことなどから、発行額が元金償還額を下回り、昨年度と比較して減少しました。</a:t>
          </a:r>
        </a:p>
        <a:p>
          <a:r>
            <a:rPr kumimoji="1" lang="ja-JP" altLang="en-US" sz="1400">
              <a:latin typeface="ＭＳ ゴシック" pitchFamily="49" charset="-128"/>
              <a:ea typeface="ＭＳ ゴシック" pitchFamily="49" charset="-128"/>
            </a:rPr>
            <a:t>　しかし、財政調整基金の基金残高が減少したため、将来負担比率は悪化しました。</a:t>
          </a:r>
        </a:p>
        <a:p>
          <a:r>
            <a:rPr kumimoji="1" lang="ja-JP" altLang="en-US" sz="1400">
              <a:latin typeface="ＭＳ ゴシック" pitchFamily="49" charset="-128"/>
              <a:ea typeface="ＭＳ ゴシック" pitchFamily="49" charset="-128"/>
            </a:rPr>
            <a:t>　今後においては、多摩都市モノレール延伸を見据えたまちづくり事業に係る将来負担額が増加することが見込まれるため、都市計画税の引き上げなどにより充当可能特定収入を確保するとともに、既存事業を見直すことで歳出を削減して財政調整基金をはじめとした各種基金の残高を維持し、比率の健全な水準を維持できるよう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基金全体の金額としては、前年度と比較して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990,172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ています。扶助費や他会計への繰出金などの支出の増加により財政調整基金の取崩しを行ったこと、（仮称）防災食育センターの備品整備基金の取崩しを行ったことにより、昨年度に比べ大幅に減少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少子高齢化による扶助費の増加、多摩都市モノレール延伸に向けた整備事業の実施により財源不足額が見込まれ、財政調整基金の残高が減少する見込みであるため、標準財政規模の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％以上を維持できるよう歳出削減に努め持続可能な財政運営に取り組んでいきます。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公共施設整備基金は各施設の老朽化に対応するため今後も基金残高を確保する必要があり、市有地売払収入等を積立原資として積立を行います。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年度臨時財政対策債の元利償還額に充当することから計画的な取崩しを行います。また、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年度に積立てを行った分については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年度に積立てを行った分については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年度の臨時財政対策債の元利償還額に充当を予定しています。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多摩都市モノレール基金については、目標額の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億円を達成したものの、多摩都市モノレール延伸に係る事業費は目標額を上回る見込みであるため、今後も多摩都市モノレール啓発物品の売払収入を積立原資として積み立てを行う予定です。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公共施設整備基金：公共施設や道路における新設、増設、改築、修繕など普通建設事業に活用します。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多摩都市モノレール基金：軌道交通が整備されていない本市において、公共交通の主力となる多摩都市モノレールの延伸に関する費用に活用します。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庁舎等用地取得基金：武蔵村山市庁舎及び武蔵村山市民会館の用地を取得する資金を積み立てます。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みどりの基金：公園、緑地等の用地の確保並びにみどりの保護及び育成事業に活用します。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防災食育センター備品整備基金：（仮称）武蔵村山市防災食育センターにおける各種機能を保持するために必要な備品等を整備するため、防衛施設周辺の生活環境の整備等に関する法律（昭和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号）第９条第２項に規定する特定防衛施設周辺整備調整交付金の一部を原資として積立てを行います。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公共施設整備基金：施設整備事業費や都市核地区土地区画整理事業等に充当したことから残高が減少しました。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多摩都市モノレール基金：多摩都市モノレールの延伸のために寄附されたふるさと寄附金を積み立てたため、残高が微増しました。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みどりの基金：樹木等剪定委託料等に対して、基金を取り崩したため減少しました。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に備品整備したことから残高は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引き続き計画的な積立てを行い、各基金の目的に沿った各種事業の財源確保に努めます。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財政調整基金残高については、前年度余剰金の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442,530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千円を積み立て、取崩額は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1,324,403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千円となったため、前年度と比較して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881,873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の影響を受けた施設の維持管理経費や委託料などの物件費の増加が見込まれることに加え、超高齢化社会における扶助費の一層の増加、処遇改善による人件費の増加など、様々な要因から経常的な支出が増加する見込みであり、厳しい財政状況となる見通しですが、行政評価を活用し既存事業を見直すことで歳出を削減し、引き続き財政調整基金残高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％以上となるよう確保に努めます。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年度に借り入れた臨時財政対策債の元利償還金及び令和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年度に積立てた分として、減債基金を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42,897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千円取り崩しました。また、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年度の普通交付税の再算定において、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年度及び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年度の臨時財政対策債の元利償還金に充てることとして交付された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104,653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千円を基金に積立てました。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年度臨時財政対策債の元金償還については、今後も計画的に取崩しを行っていきます。また、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年度積立分については、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年度に取崩すことを予定しています。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70,696
68,553
15.32
37,842,233
36,394,460
1,381,543
15,425,506
12,705,340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基準財政収入額については、個人住民税減収補填特例交付金や税連動交付金の増などにより、前年度と比較して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104,829</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基準財政需要額については、　こども子育て費の増などにより、前年度と比較して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481,862</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以上により、昨年度から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0.77</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上回っているものの、依然として交付税収入に依存しており、義務的経費等の削減が急務となっています。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15875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252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147108</xdr:rowOff>
    </xdr:from>
    <xdr:to>
      <xdr:col>19</xdr:col>
      <xdr:colOff>133350</xdr:colOff>
      <xdr:row>40</xdr:row>
      <xdr:rowOff>167217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051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106892</xdr:rowOff>
    </xdr:from>
    <xdr:to>
      <xdr:col>15</xdr:col>
      <xdr:colOff>82550</xdr:colOff>
      <xdr:row>40</xdr:row>
      <xdr:rowOff>147108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648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106892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447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104775</xdr:rowOff>
    </xdr:from>
    <xdr:to>
      <xdr:col>7</xdr:col>
      <xdr:colOff>31750</xdr:colOff>
      <xdr:row>44</xdr:row>
      <xdr:rowOff>34925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47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19702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153052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96308</xdr:rowOff>
    </xdr:from>
    <xdr:to>
      <xdr:col>15</xdr:col>
      <xdr:colOff>133350</xdr:colOff>
      <xdr:row>41</xdr:row>
      <xdr:rowOff>26458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36635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56092</xdr:rowOff>
    </xdr:from>
    <xdr:to>
      <xdr:col>11</xdr:col>
      <xdr:colOff>82550</xdr:colOff>
      <xdr:row>40</xdr:row>
      <xdr:rowOff>157692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167869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147760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経常収支比率については、分母では普通交付税や税連動交付金等が増加したことにより、</a:t>
          </a:r>
          <a:r>
            <a:rPr kumimoji="1" lang="en-US" altLang="ja-JP" sz="1300">
              <a:latin typeface="ＭＳ Ｐゴシック" panose="020B0600070205080204" pitchFamily="50" charset="-128"/>
              <a:ea typeface="ＭＳ Ｐゴシック" panose="020B0600070205080204" pitchFamily="50" charset="-128"/>
            </a:rPr>
            <a:t>679,947</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％）の増となりました。分子では人件費、扶助費、物件費が増加したことにより、全体では</a:t>
          </a:r>
          <a:r>
            <a:rPr kumimoji="1" lang="en-US" altLang="ja-JP" sz="1300">
              <a:latin typeface="ＭＳ Ｐゴシック" panose="020B0600070205080204" pitchFamily="50" charset="-128"/>
              <a:ea typeface="ＭＳ Ｐゴシック" panose="020B0600070205080204" pitchFamily="50" charset="-128"/>
            </a:rPr>
            <a:t>904,962</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以上により、分母は改善したものの、分子は悪化したことにより昨年度から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96.2</a:t>
          </a:r>
          <a:r>
            <a:rPr kumimoji="1" lang="ja-JP" altLang="en-US" sz="1300">
              <a:latin typeface="ＭＳ Ｐゴシック" panose="020B0600070205080204" pitchFamily="50" charset="-128"/>
              <a:ea typeface="ＭＳ Ｐゴシック" panose="020B0600070205080204" pitchFamily="50" charset="-128"/>
            </a:rPr>
            <a:t>％となりました。</a:t>
          </a:r>
        </a:p>
        <a:p>
          <a:r>
            <a:rPr kumimoji="1" lang="ja-JP" altLang="en-US" sz="1300">
              <a:latin typeface="ＭＳ Ｐゴシック" panose="020B0600070205080204" pitchFamily="50" charset="-128"/>
              <a:ea typeface="ＭＳ Ｐゴシック" panose="020B0600070205080204" pitchFamily="50" charset="-128"/>
            </a:rPr>
            <a:t>　類似団体の平均を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上回っており、扶助費や物件費の削減が急務となっています。</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99695</xdr:rowOff>
    </xdr:from>
    <xdr:to>
      <xdr:col>23</xdr:col>
      <xdr:colOff>133350</xdr:colOff>
      <xdr:row>65</xdr:row>
      <xdr:rowOff>24765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72495"/>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150495</xdr:rowOff>
    </xdr:from>
    <xdr:to>
      <xdr:col>19</xdr:col>
      <xdr:colOff>133350</xdr:colOff>
      <xdr:row>64</xdr:row>
      <xdr:rowOff>99695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518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62547</xdr:rowOff>
    </xdr:from>
    <xdr:to>
      <xdr:col>15</xdr:col>
      <xdr:colOff>82550</xdr:colOff>
      <xdr:row>63</xdr:row>
      <xdr:rowOff>150495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92447"/>
          <a:ext cx="889000" cy="25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62547</xdr:rowOff>
    </xdr:from>
    <xdr:to>
      <xdr:col>11</xdr:col>
      <xdr:colOff>31750</xdr:colOff>
      <xdr:row>63</xdr:row>
      <xdr:rowOff>138430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92447"/>
          <a:ext cx="8890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9859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117492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90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48895</xdr:rowOff>
    </xdr:from>
    <xdr:to>
      <xdr:col>19</xdr:col>
      <xdr:colOff>184150</xdr:colOff>
      <xdr:row>64</xdr:row>
      <xdr:rowOff>150495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135272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0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99695</xdr:rowOff>
    </xdr:from>
    <xdr:to>
      <xdr:col>15</xdr:col>
      <xdr:colOff>133350</xdr:colOff>
      <xdr:row>64</xdr:row>
      <xdr:rowOff>29845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14622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11747</xdr:rowOff>
    </xdr:from>
    <xdr:to>
      <xdr:col>11</xdr:col>
      <xdr:colOff>82550</xdr:colOff>
      <xdr:row>62</xdr:row>
      <xdr:rowOff>113347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4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123524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1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類似団体と比較して、人件費・物件費等が低くなっているのは、ごみ処理業務、常備消防業務等を一部事務組合等に委託して行っていることが主な要因として挙げられます。</a:t>
          </a:r>
        </a:p>
        <a:p>
          <a:r>
            <a:rPr kumimoji="1" lang="ja-JP" altLang="en-US" sz="1300">
              <a:latin typeface="ＭＳ Ｐゴシック" panose="020B0600070205080204" pitchFamily="50" charset="-128"/>
              <a:ea typeface="ＭＳ Ｐゴシック" panose="020B0600070205080204" pitchFamily="50" charset="-128"/>
            </a:rPr>
            <a:t>　また、前年度の決算額と比較すると、人件費については級地区分の変更等により増加し、物件費についても（仮称）防災食育センター施設整備に係る物品等購入により増加しました。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以上により、人口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人当たり人件費・物件費等は</a:t>
          </a:r>
          <a:r>
            <a:rPr kumimoji="1" lang="en-US" altLang="ja-JP" sz="1300">
              <a:latin typeface="ＭＳ Ｐゴシック" panose="020B0600070205080204" pitchFamily="50" charset="-128"/>
              <a:ea typeface="ＭＳ Ｐゴシック" panose="020B0600070205080204" pitchFamily="50" charset="-128"/>
            </a:rPr>
            <a:t>13,081</a:t>
          </a:r>
          <a:r>
            <a:rPr kumimoji="1" lang="ja-JP" altLang="en-US" sz="1300">
              <a:latin typeface="ＭＳ Ｐゴシック" panose="020B0600070205080204" pitchFamily="50" charset="-128"/>
              <a:ea typeface="ＭＳ Ｐゴシック" panose="020B0600070205080204" pitchFamily="50" charset="-128"/>
            </a:rPr>
            <a:t>円増加しました。</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78473</xdr:rowOff>
    </xdr:from>
    <xdr:to>
      <xdr:col>23</xdr:col>
      <xdr:colOff>133350</xdr:colOff>
      <xdr:row>80</xdr:row>
      <xdr:rowOff>123566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794473"/>
          <a:ext cx="838200" cy="4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78473</xdr:rowOff>
    </xdr:from>
    <xdr:to>
      <xdr:col>19</xdr:col>
      <xdr:colOff>133350</xdr:colOff>
      <xdr:row>80</xdr:row>
      <xdr:rowOff>82031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794473"/>
          <a:ext cx="889000" cy="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74430</xdr:rowOff>
    </xdr:from>
    <xdr:to>
      <xdr:col>15</xdr:col>
      <xdr:colOff>82550</xdr:colOff>
      <xdr:row>80</xdr:row>
      <xdr:rowOff>82031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790430"/>
          <a:ext cx="889000" cy="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61706</xdr:rowOff>
    </xdr:from>
    <xdr:to>
      <xdr:col>11</xdr:col>
      <xdr:colOff>31750</xdr:colOff>
      <xdr:row>80</xdr:row>
      <xdr:rowOff>74430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77706"/>
          <a:ext cx="889000" cy="1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169278</xdr:rowOff>
    </xdr:from>
    <xdr:to>
      <xdr:col>7</xdr:col>
      <xdr:colOff>31750</xdr:colOff>
      <xdr:row>81</xdr:row>
      <xdr:rowOff>99428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8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84205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7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72766</xdr:rowOff>
    </xdr:from>
    <xdr:to>
      <xdr:col>23</xdr:col>
      <xdr:colOff>184150</xdr:colOff>
      <xdr:row>81</xdr:row>
      <xdr:rowOff>2916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8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165493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1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27673</xdr:rowOff>
    </xdr:from>
    <xdr:to>
      <xdr:col>19</xdr:col>
      <xdr:colOff>184150</xdr:colOff>
      <xdr:row>80</xdr:row>
      <xdr:rowOff>129273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4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139450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12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31231</xdr:rowOff>
    </xdr:from>
    <xdr:to>
      <xdr:col>15</xdr:col>
      <xdr:colOff>133350</xdr:colOff>
      <xdr:row>80</xdr:row>
      <xdr:rowOff>132831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4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143008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16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23630</xdr:rowOff>
    </xdr:from>
    <xdr:to>
      <xdr:col>11</xdr:col>
      <xdr:colOff>82550</xdr:colOff>
      <xdr:row>80</xdr:row>
      <xdr:rowOff>125230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3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135407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0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10906</xdr:rowOff>
    </xdr:from>
    <xdr:to>
      <xdr:col>7</xdr:col>
      <xdr:colOff>31750</xdr:colOff>
      <xdr:row>80</xdr:row>
      <xdr:rowOff>112506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2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122683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49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年度のラスパイレス指数は、前年度と比較して</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ポイント増加し、類似団体平均と比較してやや高い傾向となりました。</a:t>
          </a:r>
        </a:p>
        <a:p>
          <a:r>
            <a:rPr kumimoji="1" lang="ja-JP" altLang="en-US" sz="1300">
              <a:latin typeface="ＭＳ Ｐゴシック" panose="020B0600070205080204" pitchFamily="50" charset="-128"/>
              <a:ea typeface="ＭＳ Ｐゴシック" panose="020B0600070205080204" pitchFamily="50" charset="-128"/>
            </a:rPr>
            <a:t>　今後も、国及び東京都の基準に準拠し、他の地方公共団体との均衡を考慮しつつ、職員の職務や責任、業績に応じた給与体系を構築するとともに、特殊勤務手当等各種手当の内容及び水準について、市民の理解が得られるよう、社会情勢の変化に応じて継続的に見直しを行っ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167821</xdr:rowOff>
    </xdr:from>
    <xdr:to>
      <xdr:col>81</xdr:col>
      <xdr:colOff>44450</xdr:colOff>
      <xdr:row>85</xdr:row>
      <xdr:rowOff>169636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98171"/>
          <a:ext cx="838200" cy="3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167821</xdr:rowOff>
    </xdr:from>
    <xdr:to>
      <xdr:col>77</xdr:col>
      <xdr:colOff>44450</xdr:colOff>
      <xdr:row>84</xdr:row>
      <xdr:rowOff>82550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9817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166914</xdr:rowOff>
    </xdr:from>
    <xdr:to>
      <xdr:col>72</xdr:col>
      <xdr:colOff>203200</xdr:colOff>
      <xdr:row>84</xdr:row>
      <xdr:rowOff>82550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225814"/>
          <a:ext cx="889000" cy="25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166914</xdr:rowOff>
    </xdr:from>
    <xdr:to>
      <xdr:col>68</xdr:col>
      <xdr:colOff>152400</xdr:colOff>
      <xdr:row>84</xdr:row>
      <xdr:rowOff>65314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2258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168729</xdr:rowOff>
    </xdr:from>
    <xdr:to>
      <xdr:col>64</xdr:col>
      <xdr:colOff>152400</xdr:colOff>
      <xdr:row>84</xdr:row>
      <xdr:rowOff>98879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39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109056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117021</xdr:rowOff>
    </xdr:from>
    <xdr:to>
      <xdr:col>77</xdr:col>
      <xdr:colOff>95250</xdr:colOff>
      <xdr:row>84</xdr:row>
      <xdr:rowOff>47171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116114</xdr:rowOff>
    </xdr:from>
    <xdr:to>
      <xdr:col>68</xdr:col>
      <xdr:colOff>203200</xdr:colOff>
      <xdr:row>83</xdr:row>
      <xdr:rowOff>46264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56441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100891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人当たり職員数については、類似団体平均</a:t>
          </a:r>
          <a:r>
            <a:rPr kumimoji="1" lang="en-US" altLang="ja-JP" sz="1300">
              <a:latin typeface="ＭＳ Ｐゴシック" panose="020B0600070205080204" pitchFamily="50" charset="-128"/>
              <a:ea typeface="ＭＳ Ｐゴシック" panose="020B0600070205080204" pitchFamily="50" charset="-128"/>
            </a:rPr>
            <a:t>6.71</a:t>
          </a:r>
          <a:r>
            <a:rPr kumimoji="1" lang="ja-JP" altLang="en-US" sz="1300">
              <a:latin typeface="ＭＳ Ｐゴシック" panose="020B0600070205080204" pitchFamily="50" charset="-128"/>
              <a:ea typeface="ＭＳ Ｐゴシック" panose="020B0600070205080204" pitchFamily="50" charset="-128"/>
            </a:rPr>
            <a:t>人を大きく下回る</a:t>
          </a:r>
          <a:r>
            <a:rPr kumimoji="1" lang="en-US" altLang="ja-JP" sz="1300">
              <a:latin typeface="ＭＳ Ｐゴシック" panose="020B0600070205080204" pitchFamily="50" charset="-128"/>
              <a:ea typeface="ＭＳ Ｐゴシック" panose="020B0600070205080204" pitchFamily="50" charset="-128"/>
            </a:rPr>
            <a:t>5.12</a:t>
          </a:r>
          <a:r>
            <a:rPr kumimoji="1" lang="ja-JP" altLang="en-US" sz="1300">
              <a:latin typeface="ＭＳ Ｐゴシック" panose="020B0600070205080204" pitchFamily="50" charset="-128"/>
              <a:ea typeface="ＭＳ Ｐゴシック" panose="020B0600070205080204" pitchFamily="50" charset="-128"/>
            </a:rPr>
            <a:t>人となっています。</a:t>
          </a:r>
        </a:p>
        <a:p>
          <a:r>
            <a:rPr kumimoji="1" lang="ja-JP" altLang="en-US" sz="1300">
              <a:latin typeface="ＭＳ Ｐゴシック" panose="020B0600070205080204" pitchFamily="50" charset="-128"/>
              <a:ea typeface="ＭＳ Ｐゴシック" panose="020B0600070205080204" pitchFamily="50" charset="-128"/>
            </a:rPr>
            <a:t>　公民の適切な役割分担を踏まえた指定管理者制度の継続や、行政評価を踏まえた事務事業の統廃合、</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を活用した業務の効率化を推進していき、職員が直接関与すべき分野を順次縮小することで、過度な職員数の補充はせず、適正な定員管理の実現に努めます。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70168</xdr:rowOff>
    </xdr:from>
    <xdr:to>
      <xdr:col>81</xdr:col>
      <xdr:colOff>44450</xdr:colOff>
      <xdr:row>59</xdr:row>
      <xdr:rowOff>100330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185718"/>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70168</xdr:rowOff>
    </xdr:from>
    <xdr:to>
      <xdr:col>77</xdr:col>
      <xdr:colOff>44450</xdr:colOff>
      <xdr:row>59</xdr:row>
      <xdr:rowOff>70168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1857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56092</xdr:rowOff>
    </xdr:from>
    <xdr:to>
      <xdr:col>72</xdr:col>
      <xdr:colOff>203200</xdr:colOff>
      <xdr:row>59</xdr:row>
      <xdr:rowOff>70168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171642"/>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54081</xdr:rowOff>
    </xdr:from>
    <xdr:to>
      <xdr:col>68</xdr:col>
      <xdr:colOff>152400</xdr:colOff>
      <xdr:row>59</xdr:row>
      <xdr:rowOff>56092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16963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154517</xdr:rowOff>
    </xdr:from>
    <xdr:to>
      <xdr:col>64</xdr:col>
      <xdr:colOff>152400</xdr:colOff>
      <xdr:row>63</xdr:row>
      <xdr:rowOff>84667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69444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49530</xdr:rowOff>
    </xdr:from>
    <xdr:to>
      <xdr:col>81</xdr:col>
      <xdr:colOff>95250</xdr:colOff>
      <xdr:row>59</xdr:row>
      <xdr:rowOff>151130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66057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01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19368</xdr:rowOff>
    </xdr:from>
    <xdr:to>
      <xdr:col>77</xdr:col>
      <xdr:colOff>95250</xdr:colOff>
      <xdr:row>59</xdr:row>
      <xdr:rowOff>120968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131145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903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19368</xdr:rowOff>
    </xdr:from>
    <xdr:to>
      <xdr:col>73</xdr:col>
      <xdr:colOff>44450</xdr:colOff>
      <xdr:row>59</xdr:row>
      <xdr:rowOff>120968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131145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903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5292</xdr:rowOff>
    </xdr:from>
    <xdr:to>
      <xdr:col>68</xdr:col>
      <xdr:colOff>203200</xdr:colOff>
      <xdr:row>59</xdr:row>
      <xdr:rowOff>106892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117069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88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3281</xdr:rowOff>
    </xdr:from>
    <xdr:to>
      <xdr:col>64</xdr:col>
      <xdr:colOff>152400</xdr:colOff>
      <xdr:row>59</xdr:row>
      <xdr:rowOff>104881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115058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実質公債費比率においては、類似団体平均の</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％を大きく下回る</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％となっており、前年度と比べ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ポイント改善しました。臨時財政対策債の発行額が減少した結果、前年度と比較して分母の標準財政規模が増加したことが主な要因です。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今後は、公共施設の老朽化に伴う地方債の発行額が見込まれるため、抑制に努め比率の改善を目指します。</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16933</xdr:rowOff>
    </xdr:from>
    <xdr:to>
      <xdr:col>81</xdr:col>
      <xdr:colOff>44450</xdr:colOff>
      <xdr:row>39</xdr:row>
      <xdr:rowOff>33020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70348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33020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6954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132080</xdr:rowOff>
    </xdr:from>
    <xdr:to>
      <xdr:col>72</xdr:col>
      <xdr:colOff>203200</xdr:colOff>
      <xdr:row>39</xdr:row>
      <xdr:rowOff>8890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91863</xdr:rowOff>
    </xdr:from>
    <xdr:to>
      <xdr:col>68</xdr:col>
      <xdr:colOff>152400</xdr:colOff>
      <xdr:row>38</xdr:row>
      <xdr:rowOff>132080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6069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105833</xdr:rowOff>
    </xdr:from>
    <xdr:to>
      <xdr:col>64</xdr:col>
      <xdr:colOff>152400</xdr:colOff>
      <xdr:row>42</xdr:row>
      <xdr:rowOff>35983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20760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154110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153670</xdr:rowOff>
    </xdr:from>
    <xdr:to>
      <xdr:col>77</xdr:col>
      <xdr:colOff>95250</xdr:colOff>
      <xdr:row>39</xdr:row>
      <xdr:rowOff>83820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93997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3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129540</xdr:rowOff>
    </xdr:from>
    <xdr:to>
      <xdr:col>73</xdr:col>
      <xdr:colOff>44450</xdr:colOff>
      <xdr:row>39</xdr:row>
      <xdr:rowOff>59690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69867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41063</xdr:rowOff>
    </xdr:from>
    <xdr:to>
      <xdr:col>64</xdr:col>
      <xdr:colOff>152400</xdr:colOff>
      <xdr:row>38</xdr:row>
      <xdr:rowOff>142663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152840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将来負担比率はマイナスの比率であることから「－</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」であり、類似団体平均の</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％を下回っているものの、昨年度の数値「▲</a:t>
          </a:r>
          <a:r>
            <a:rPr kumimoji="1" lang="en-US" altLang="ja-JP" sz="1300">
              <a:latin typeface="ＭＳ Ｐゴシック" panose="020B0600070205080204" pitchFamily="50" charset="-128"/>
              <a:ea typeface="ＭＳ Ｐゴシック" panose="020B0600070205080204" pitchFamily="50" charset="-128"/>
            </a:rPr>
            <a:t>26.3</a:t>
          </a:r>
          <a:r>
            <a:rPr kumimoji="1" lang="ja-JP" altLang="en-US" sz="1300">
              <a:latin typeface="ＭＳ Ｐゴシック" panose="020B0600070205080204" pitchFamily="50" charset="-128"/>
              <a:ea typeface="ＭＳ Ｐゴシック" panose="020B0600070205080204" pitchFamily="50" charset="-128"/>
            </a:rPr>
            <a:t>％」に対して、今年度は「▲</a:t>
          </a:r>
          <a:r>
            <a:rPr kumimoji="1" lang="en-US" altLang="ja-JP" sz="1300">
              <a:latin typeface="ＭＳ Ｐゴシック" panose="020B0600070205080204" pitchFamily="50" charset="-128"/>
              <a:ea typeface="ＭＳ Ｐゴシック" panose="020B0600070205080204" pitchFamily="50" charset="-128"/>
            </a:rPr>
            <a:t>12.0</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14.3</a:t>
          </a:r>
          <a:r>
            <a:rPr kumimoji="1" lang="ja-JP" altLang="en-US" sz="1300">
              <a:latin typeface="ＭＳ Ｐゴシック" panose="020B0600070205080204" pitchFamily="50" charset="-128"/>
              <a:ea typeface="ＭＳ Ｐゴシック" panose="020B0600070205080204" pitchFamily="50" charset="-128"/>
            </a:rPr>
            <a:t>ポイント悪化しました。悪化の原因は財政調整基金の基金残高が減少したことによるものです。</a:t>
          </a:r>
        </a:p>
        <a:p>
          <a:r>
            <a:rPr kumimoji="1" lang="ja-JP" altLang="en-US" sz="1300">
              <a:latin typeface="ＭＳ Ｐゴシック" panose="020B0600070205080204" pitchFamily="50" charset="-128"/>
              <a:ea typeface="ＭＳ Ｐゴシック" panose="020B0600070205080204" pitchFamily="50" charset="-128"/>
            </a:rPr>
            <a:t>　今後においても、「－</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」を維持できるよう財政調整基金等の基金残高の維持に努めるとともに、地方債に依存しないように市税等の自主財源の確保に努めます。</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121877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70,696
68,553
15.32
37,842,233
36,394,460
1,381,543
15,425,506
12,705,340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ポイント下回る</a:t>
          </a:r>
          <a:r>
            <a:rPr kumimoji="1" lang="en-US" altLang="ja-JP" sz="1300">
              <a:latin typeface="ＭＳ Ｐゴシック" panose="020B0600070205080204" pitchFamily="50" charset="-128"/>
              <a:ea typeface="ＭＳ Ｐゴシック" panose="020B0600070205080204" pitchFamily="50" charset="-128"/>
            </a:rPr>
            <a:t>23.1</a:t>
          </a:r>
          <a:r>
            <a:rPr kumimoji="1" lang="ja-JP" altLang="en-US" sz="1300">
              <a:latin typeface="ＭＳ Ｐゴシック" panose="020B0600070205080204" pitchFamily="50" charset="-128"/>
              <a:ea typeface="ＭＳ Ｐゴシック" panose="020B0600070205080204" pitchFamily="50" charset="-128"/>
            </a:rPr>
            <a:t>％となっています。職員給与の改定により、経常経費充当一般財源等が増となり昨年度から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ポイント悪化しました。</a:t>
          </a:r>
        </a:p>
        <a:p>
          <a:r>
            <a:rPr kumimoji="1" lang="ja-JP" altLang="en-US" sz="1300">
              <a:latin typeface="ＭＳ Ｐゴシック" panose="020B0600070205080204" pitchFamily="50" charset="-128"/>
              <a:ea typeface="ＭＳ Ｐゴシック" panose="020B0600070205080204" pitchFamily="50" charset="-128"/>
            </a:rPr>
            <a:t>　類似団体平均と比較すると下回っていることから、今後においても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の推進等により効率的に事務を遂行し、更なる人件費の削減に努めます。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94996</xdr:rowOff>
    </xdr:from>
    <xdr:to>
      <xdr:col>24</xdr:col>
      <xdr:colOff>25400</xdr:colOff>
      <xdr:row>36</xdr:row>
      <xdr:rowOff>154432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671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36</xdr:row>
      <xdr:rowOff>94996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580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40132</xdr:rowOff>
    </xdr:from>
    <xdr:to>
      <xdr:col>15</xdr:col>
      <xdr:colOff>98425</xdr:colOff>
      <xdr:row>36</xdr:row>
      <xdr:rowOff>85852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123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40132</xdr:rowOff>
    </xdr:from>
    <xdr:to>
      <xdr:col>11</xdr:col>
      <xdr:colOff>9525</xdr:colOff>
      <xdr:row>36</xdr:row>
      <xdr:rowOff>104140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123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23622</xdr:rowOff>
    </xdr:from>
    <xdr:to>
      <xdr:col>6</xdr:col>
      <xdr:colOff>171450</xdr:colOff>
      <xdr:row>37</xdr:row>
      <xdr:rowOff>125222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109999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103632</xdr:rowOff>
    </xdr:from>
    <xdr:to>
      <xdr:col>24</xdr:col>
      <xdr:colOff>76200</xdr:colOff>
      <xdr:row>37</xdr:row>
      <xdr:rowOff>33782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120159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2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44196</xdr:rowOff>
    </xdr:from>
    <xdr:to>
      <xdr:col>20</xdr:col>
      <xdr:colOff>38100</xdr:colOff>
      <xdr:row>36</xdr:row>
      <xdr:rowOff>145796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155973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35052</xdr:rowOff>
    </xdr:from>
    <xdr:to>
      <xdr:col>15</xdr:col>
      <xdr:colOff>149225</xdr:colOff>
      <xdr:row>36</xdr:row>
      <xdr:rowOff>136652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146829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160782</xdr:rowOff>
    </xdr:from>
    <xdr:to>
      <xdr:col>11</xdr:col>
      <xdr:colOff>60325</xdr:colOff>
      <xdr:row>36</xdr:row>
      <xdr:rowOff>90932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101109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ポイント上回る</a:t>
          </a:r>
          <a:r>
            <a:rPr kumimoji="1" lang="en-US" altLang="ja-JP" sz="1300">
              <a:latin typeface="ＭＳ Ｐゴシック" panose="020B0600070205080204" pitchFamily="50" charset="-128"/>
              <a:ea typeface="ＭＳ Ｐゴシック" panose="020B0600070205080204" pitchFamily="50" charset="-128"/>
            </a:rPr>
            <a:t>18.8</a:t>
          </a:r>
          <a:r>
            <a:rPr kumimoji="1" lang="ja-JP" altLang="en-US" sz="1300">
              <a:latin typeface="ＭＳ Ｐゴシック" panose="020B0600070205080204" pitchFamily="50" charset="-128"/>
              <a:ea typeface="ＭＳ Ｐゴシック" panose="020B0600070205080204" pitchFamily="50" charset="-128"/>
            </a:rPr>
            <a:t>％となっており、前年度と比較して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ポイント悪化しました。　　</a:t>
          </a:r>
        </a:p>
        <a:p>
          <a:r>
            <a:rPr kumimoji="1" lang="ja-JP" altLang="en-US" sz="1300">
              <a:latin typeface="ＭＳ Ｐゴシック" panose="020B0600070205080204" pitchFamily="50" charset="-128"/>
              <a:ea typeface="ＭＳ Ｐゴシック" panose="020B0600070205080204" pitchFamily="50" charset="-128"/>
            </a:rPr>
            <a:t>　主な原因としては、（仮称）防災食育センター施設整備に係る物品等購入費が増加したことが考えられます。</a:t>
          </a:r>
        </a:p>
        <a:p>
          <a:r>
            <a:rPr kumimoji="1" lang="ja-JP" altLang="en-US" sz="1300">
              <a:latin typeface="ＭＳ Ｐゴシック" panose="020B0600070205080204" pitchFamily="50" charset="-128"/>
              <a:ea typeface="ＭＳ Ｐゴシック" panose="020B0600070205080204" pitchFamily="50" charset="-128"/>
            </a:rPr>
            <a:t>　今後も物件費は経済状況によって左右されることから、今後の動向を注視していく必要があります。</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41275</xdr:rowOff>
    </xdr:from>
    <xdr:to>
      <xdr:col>82</xdr:col>
      <xdr:colOff>107950</xdr:colOff>
      <xdr:row>17</xdr:row>
      <xdr:rowOff>146050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955925"/>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41275</xdr:rowOff>
    </xdr:from>
    <xdr:to>
      <xdr:col>78</xdr:col>
      <xdr:colOff>69850</xdr:colOff>
      <xdr:row>17</xdr:row>
      <xdr:rowOff>79375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9559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136525</xdr:rowOff>
    </xdr:from>
    <xdr:to>
      <xdr:col>73</xdr:col>
      <xdr:colOff>180975</xdr:colOff>
      <xdr:row>17</xdr:row>
      <xdr:rowOff>79375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797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136525</xdr:rowOff>
    </xdr:from>
    <xdr:to>
      <xdr:col>69</xdr:col>
      <xdr:colOff>92075</xdr:colOff>
      <xdr:row>17</xdr:row>
      <xdr:rowOff>41275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7972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114300</xdr:rowOff>
    </xdr:from>
    <xdr:to>
      <xdr:col>65</xdr:col>
      <xdr:colOff>53975</xdr:colOff>
      <xdr:row>15</xdr:row>
      <xdr:rowOff>44450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54627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161925</xdr:rowOff>
    </xdr:from>
    <xdr:to>
      <xdr:col>78</xdr:col>
      <xdr:colOff>120650</xdr:colOff>
      <xdr:row>17</xdr:row>
      <xdr:rowOff>92075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0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76852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91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28575</xdr:rowOff>
    </xdr:from>
    <xdr:to>
      <xdr:col>74</xdr:col>
      <xdr:colOff>31750</xdr:colOff>
      <xdr:row>17</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4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114952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2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85725</xdr:rowOff>
    </xdr:from>
    <xdr:to>
      <xdr:col>69</xdr:col>
      <xdr:colOff>142875</xdr:colOff>
      <xdr:row>17</xdr:row>
      <xdr:rowOff>15875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2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652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1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161925</xdr:rowOff>
    </xdr:from>
    <xdr:to>
      <xdr:col>65</xdr:col>
      <xdr:colOff>53975</xdr:colOff>
      <xdr:row>17</xdr:row>
      <xdr:rowOff>92075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90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76852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91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扶助費に係る経常収支比率は類似団体平均中最下位の</a:t>
          </a:r>
          <a:r>
            <a:rPr kumimoji="1" lang="en-US" altLang="ja-JP" sz="1200">
              <a:latin typeface="ＭＳ Ｐゴシック" panose="020B0600070205080204" pitchFamily="50" charset="-128"/>
              <a:ea typeface="ＭＳ Ｐゴシック" panose="020B0600070205080204" pitchFamily="50" charset="-128"/>
            </a:rPr>
            <a:t>21.9</a:t>
          </a:r>
          <a:r>
            <a:rPr kumimoji="1" lang="ja-JP" altLang="en-US" sz="1200">
              <a:latin typeface="ＭＳ Ｐゴシック" panose="020B0600070205080204" pitchFamily="50" charset="-128"/>
              <a:ea typeface="ＭＳ Ｐゴシック" panose="020B0600070205080204" pitchFamily="50" charset="-128"/>
            </a:rPr>
            <a:t>％となっており、昨年度と比較して</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ポイント悪化しました。</a:t>
          </a:r>
        </a:p>
        <a:p>
          <a:r>
            <a:rPr kumimoji="1" lang="ja-JP" altLang="en-US" sz="1200">
              <a:latin typeface="ＭＳ Ｐゴシック" panose="020B0600070205080204" pitchFamily="50" charset="-128"/>
              <a:ea typeface="ＭＳ Ｐゴシック" panose="020B0600070205080204" pitchFamily="50" charset="-128"/>
            </a:rPr>
            <a:t>　類似団体平均の</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倍程度の水準で推移しており、生活保護費において医療扶助、介護扶助が特に増加しており、保護世帯及び貧困世帯の高齢者の割合が高いことから、財政課題の大きな要因になっている。</a:t>
          </a:r>
        </a:p>
        <a:p>
          <a:r>
            <a:rPr kumimoji="1" lang="ja-JP" altLang="en-US" sz="1200">
              <a:latin typeface="ＭＳ Ｐゴシック" panose="020B0600070205080204" pitchFamily="50" charset="-128"/>
              <a:ea typeface="ＭＳ Ｐゴシック" panose="020B0600070205080204" pitchFamily="50" charset="-128"/>
            </a:rPr>
            <a:t>　今後においては、被扶助者に向けた自立支援を継続して図っていき、扶助費の増加を抑制するよう努めます。</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12700</xdr:rowOff>
    </xdr:from>
    <xdr:to>
      <xdr:col>24</xdr:col>
      <xdr:colOff>25400</xdr:colOff>
      <xdr:row>61</xdr:row>
      <xdr:rowOff>41275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47115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155575</xdr:rowOff>
    </xdr:from>
    <xdr:to>
      <xdr:col>19</xdr:col>
      <xdr:colOff>187325</xdr:colOff>
      <xdr:row>61</xdr:row>
      <xdr:rowOff>12700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4425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98425</xdr:rowOff>
    </xdr:from>
    <xdr:to>
      <xdr:col>15</xdr:col>
      <xdr:colOff>98425</xdr:colOff>
      <xdr:row>60</xdr:row>
      <xdr:rowOff>155575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103854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98425</xdr:rowOff>
    </xdr:from>
    <xdr:to>
      <xdr:col>11</xdr:col>
      <xdr:colOff>9525</xdr:colOff>
      <xdr:row>60</xdr:row>
      <xdr:rowOff>165100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3854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161925</xdr:rowOff>
    </xdr:from>
    <xdr:to>
      <xdr:col>24</xdr:col>
      <xdr:colOff>76200</xdr:colOff>
      <xdr:row>61</xdr:row>
      <xdr:rowOff>92075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44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70502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35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133350</xdr:rowOff>
    </xdr:from>
    <xdr:to>
      <xdr:col>20</xdr:col>
      <xdr:colOff>38100</xdr:colOff>
      <xdr:row>61</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48277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50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104775</xdr:rowOff>
    </xdr:from>
    <xdr:to>
      <xdr:col>15</xdr:col>
      <xdr:colOff>149225</xdr:colOff>
      <xdr:row>61</xdr:row>
      <xdr:rowOff>34925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39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19702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47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47625</xdr:rowOff>
    </xdr:from>
    <xdr:to>
      <xdr:col>11</xdr:col>
      <xdr:colOff>60325</xdr:colOff>
      <xdr:row>60</xdr:row>
      <xdr:rowOff>149225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3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134002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42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114300</xdr:rowOff>
    </xdr:from>
    <xdr:to>
      <xdr:col>6</xdr:col>
      <xdr:colOff>171450</xdr:colOff>
      <xdr:row>61</xdr:row>
      <xdr:rowOff>44450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29227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ポイント上回る</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％となり、昨年度と比較して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　その他の内訳は維持補修費（</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％）と繰出金（</a:t>
          </a:r>
          <a:r>
            <a:rPr kumimoji="1" lang="en-US" altLang="ja-JP" sz="1300">
              <a:latin typeface="ＭＳ Ｐゴシック" panose="020B0600070205080204" pitchFamily="50" charset="-128"/>
              <a:ea typeface="ＭＳ Ｐゴシック" panose="020B0600070205080204" pitchFamily="50" charset="-128"/>
            </a:rPr>
            <a:t>13.4</a:t>
          </a:r>
          <a:r>
            <a:rPr kumimoji="1" lang="ja-JP" altLang="en-US" sz="1300">
              <a:latin typeface="ＭＳ Ｐゴシック" panose="020B0600070205080204" pitchFamily="50" charset="-128"/>
              <a:ea typeface="ＭＳ Ｐゴシック" panose="020B0600070205080204" pitchFamily="50" charset="-128"/>
            </a:rPr>
            <a:t>％）であり、維持補修費は前年度と比較して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ポイント、繰出金は充当一般財源等が減少したことから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ポイント減少しています。</a:t>
          </a:r>
        </a:p>
        <a:p>
          <a:r>
            <a:rPr kumimoji="1" lang="ja-JP" altLang="en-US" sz="1300">
              <a:latin typeface="ＭＳ Ｐゴシック" panose="020B0600070205080204" pitchFamily="50" charset="-128"/>
              <a:ea typeface="ＭＳ Ｐゴシック" panose="020B0600070205080204" pitchFamily="50" charset="-128"/>
            </a:rPr>
            <a:t>　今後は、各特別会計の法定外の繰出金の削減が急務となっており、健全化計画等に基づき削減を図ります。</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35560</xdr:rowOff>
    </xdr:from>
    <xdr:to>
      <xdr:col>82</xdr:col>
      <xdr:colOff>107950</xdr:colOff>
      <xdr:row>58</xdr:row>
      <xdr:rowOff>62992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7966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115570</xdr:rowOff>
    </xdr:from>
    <xdr:to>
      <xdr:col>78</xdr:col>
      <xdr:colOff>69850</xdr:colOff>
      <xdr:row>58</xdr:row>
      <xdr:rowOff>62992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8822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24130</xdr:rowOff>
    </xdr:from>
    <xdr:to>
      <xdr:col>73</xdr:col>
      <xdr:colOff>180975</xdr:colOff>
      <xdr:row>57</xdr:row>
      <xdr:rowOff>115570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96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24130</xdr:rowOff>
    </xdr:from>
    <xdr:to>
      <xdr:col>69</xdr:col>
      <xdr:colOff>92075</xdr:colOff>
      <xdr:row>57</xdr:row>
      <xdr:rowOff>51562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96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73914</xdr:rowOff>
    </xdr:from>
    <xdr:to>
      <xdr:col>65</xdr:col>
      <xdr:colOff>53975</xdr:colOff>
      <xdr:row>58</xdr:row>
      <xdr:rowOff>4064</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160291</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128287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12192</xdr:rowOff>
    </xdr:from>
    <xdr:to>
      <xdr:col>78</xdr:col>
      <xdr:colOff>120650</xdr:colOff>
      <xdr:row>58</xdr:row>
      <xdr:rowOff>113792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98569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042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144780</xdr:rowOff>
    </xdr:from>
    <xdr:to>
      <xdr:col>69</xdr:col>
      <xdr:colOff>142875</xdr:colOff>
      <xdr:row>57</xdr:row>
      <xdr:rowOff>74930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xdr:rowOff>
    </xdr:from>
    <xdr:to>
      <xdr:col>65</xdr:col>
      <xdr:colOff>53975</xdr:colOff>
      <xdr:row>57</xdr:row>
      <xdr:rowOff>102362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112539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ポイント下回る</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％であり、前年度とから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　主な要因としては、小平・村山・大和衛生組合負担金の減少等により一部事務組合への負担金が減少したことが考えられます。</a:t>
          </a:r>
        </a:p>
        <a:p>
          <a:r>
            <a:rPr kumimoji="1" lang="ja-JP" altLang="en-US" sz="1300">
              <a:latin typeface="ＭＳ Ｐゴシック" panose="020B0600070205080204" pitchFamily="50" charset="-128"/>
              <a:ea typeface="ＭＳ Ｐゴシック" panose="020B0600070205080204" pitchFamily="50" charset="-128"/>
            </a:rPr>
            <a:t>　今後においては、行財政運営適正化に向けた取組みの中で掲げている見直し基準に従い、補助金の適切な運用を図ります。</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44704</xdr:rowOff>
    </xdr:from>
    <xdr:to>
      <xdr:col>82</xdr:col>
      <xdr:colOff>107950</xdr:colOff>
      <xdr:row>36</xdr:row>
      <xdr:rowOff>62992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169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62992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1986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17272</xdr:rowOff>
    </xdr:from>
    <xdr:to>
      <xdr:col>73</xdr:col>
      <xdr:colOff>180975</xdr:colOff>
      <xdr:row>36</xdr:row>
      <xdr:rowOff>26416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189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17272</xdr:rowOff>
    </xdr:from>
    <xdr:to>
      <xdr:col>69</xdr:col>
      <xdr:colOff>92075</xdr:colOff>
      <xdr:row>36</xdr:row>
      <xdr:rowOff>40132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894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12192</xdr:rowOff>
    </xdr:from>
    <xdr:to>
      <xdr:col>78</xdr:col>
      <xdr:colOff>120650</xdr:colOff>
      <xdr:row>36</xdr:row>
      <xdr:rowOff>113792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123969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5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137922</xdr:rowOff>
    </xdr:from>
    <xdr:to>
      <xdr:col>69</xdr:col>
      <xdr:colOff>142875</xdr:colOff>
      <xdr:row>36</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78249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公債費に係る経常収支比率は類似団体平均中</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位の</a:t>
          </a:r>
          <a:r>
            <a:rPr kumimoji="1" lang="en-US" altLang="ja-JP" sz="1200">
              <a:latin typeface="ＭＳ Ｐゴシック" panose="020B0600070205080204" pitchFamily="50" charset="-128"/>
              <a:ea typeface="ＭＳ Ｐゴシック" panose="020B0600070205080204" pitchFamily="50" charset="-128"/>
            </a:rPr>
            <a:t>7.7</a:t>
          </a:r>
          <a:r>
            <a:rPr kumimoji="1" lang="ja-JP" altLang="en-US" sz="1200">
              <a:latin typeface="ＭＳ Ｐゴシック" panose="020B0600070205080204" pitchFamily="50" charset="-128"/>
              <a:ea typeface="ＭＳ Ｐゴシック" panose="020B0600070205080204" pitchFamily="50" charset="-128"/>
            </a:rPr>
            <a:t>％となっています。</a:t>
          </a:r>
        </a:p>
        <a:p>
          <a:r>
            <a:rPr kumimoji="1" lang="ja-JP" altLang="en-US" sz="1200">
              <a:latin typeface="ＭＳ Ｐゴシック" panose="020B0600070205080204" pitchFamily="50" charset="-128"/>
              <a:ea typeface="ＭＳ Ｐゴシック" panose="020B0600070205080204" pitchFamily="50" charset="-128"/>
            </a:rPr>
            <a:t>　上述する扶助費の増加に伴う義務的経費の増加により、臨時財政対策債を満額発行し財源不足額を補ってきましたが、近年は発行額の抑制に努めたことで地方債残高が減少し、比率が改善されました。</a:t>
          </a:r>
        </a:p>
        <a:p>
          <a:r>
            <a:rPr kumimoji="1" lang="ja-JP" altLang="en-US" sz="1200">
              <a:latin typeface="ＭＳ Ｐゴシック" panose="020B0600070205080204" pitchFamily="50" charset="-128"/>
              <a:ea typeface="ＭＳ Ｐゴシック" panose="020B0600070205080204" pitchFamily="50" charset="-128"/>
            </a:rPr>
            <a:t>　また、公共施設整備事業の実施に伴い公債費が比例して増減することから、将来世代負担を見据えた計画的な地方債の発行をするよう努めていきます。</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27940</xdr:rowOff>
    </xdr:from>
    <xdr:to>
      <xdr:col>24</xdr:col>
      <xdr:colOff>25400</xdr:colOff>
      <xdr:row>74</xdr:row>
      <xdr:rowOff>58420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152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58420</xdr:rowOff>
    </xdr:from>
    <xdr:to>
      <xdr:col>19</xdr:col>
      <xdr:colOff>187325</xdr:colOff>
      <xdr:row>74</xdr:row>
      <xdr:rowOff>73660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745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50800</xdr:rowOff>
    </xdr:from>
    <xdr:to>
      <xdr:col>15</xdr:col>
      <xdr:colOff>98425</xdr:colOff>
      <xdr:row>74</xdr:row>
      <xdr:rowOff>73660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738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50800</xdr:rowOff>
    </xdr:from>
    <xdr:to>
      <xdr:col>11</xdr:col>
      <xdr:colOff>9525</xdr:colOff>
      <xdr:row>74</xdr:row>
      <xdr:rowOff>81280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738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91439</xdr:rowOff>
    </xdr:from>
    <xdr:to>
      <xdr:col>6</xdr:col>
      <xdr:colOff>171450</xdr:colOff>
      <xdr:row>79</xdr:row>
      <xdr:rowOff>21589</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6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6366</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148590</xdr:rowOff>
    </xdr:from>
    <xdr:to>
      <xdr:col>24</xdr:col>
      <xdr:colOff>76200</xdr:colOff>
      <xdr:row>74</xdr:row>
      <xdr:rowOff>78740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165117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xdr:rowOff>
    </xdr:from>
    <xdr:to>
      <xdr:col>20</xdr:col>
      <xdr:colOff>38100</xdr:colOff>
      <xdr:row>74</xdr:row>
      <xdr:rowOff>109220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119397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46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22860</xdr:rowOff>
    </xdr:from>
    <xdr:to>
      <xdr:col>15</xdr:col>
      <xdr:colOff>149225</xdr:colOff>
      <xdr:row>74</xdr:row>
      <xdr:rowOff>124460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134637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0</xdr:rowOff>
    </xdr:from>
    <xdr:to>
      <xdr:col>11</xdr:col>
      <xdr:colOff>60325</xdr:colOff>
      <xdr:row>74</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111777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30480</xdr:rowOff>
    </xdr:from>
    <xdr:to>
      <xdr:col>6</xdr:col>
      <xdr:colOff>171450</xdr:colOff>
      <xdr:row>74</xdr:row>
      <xdr:rowOff>132080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142257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公債費以外の経常収支比率は類似団体平均を</a:t>
          </a:r>
          <a:r>
            <a:rPr kumimoji="1" lang="en-US" altLang="ja-JP" sz="1200">
              <a:latin typeface="ＭＳ Ｐゴシック" panose="020B0600070205080204" pitchFamily="50" charset="-128"/>
              <a:ea typeface="ＭＳ Ｐゴシック" panose="020B0600070205080204" pitchFamily="50" charset="-128"/>
            </a:rPr>
            <a:t>7.6</a:t>
          </a:r>
          <a:r>
            <a:rPr kumimoji="1" lang="ja-JP" altLang="en-US" sz="1200">
              <a:latin typeface="ＭＳ Ｐゴシック" panose="020B0600070205080204" pitchFamily="50" charset="-128"/>
              <a:ea typeface="ＭＳ Ｐゴシック" panose="020B0600070205080204" pitchFamily="50" charset="-128"/>
            </a:rPr>
            <a:t>ポイント上回る</a:t>
          </a:r>
          <a:r>
            <a:rPr kumimoji="1" lang="en-US" altLang="ja-JP" sz="1200">
              <a:latin typeface="ＭＳ Ｐゴシック" panose="020B0600070205080204" pitchFamily="50" charset="-128"/>
              <a:ea typeface="ＭＳ Ｐゴシック" panose="020B0600070205080204" pitchFamily="50" charset="-128"/>
            </a:rPr>
            <a:t>88.5</a:t>
          </a:r>
          <a:r>
            <a:rPr kumimoji="1" lang="ja-JP" altLang="en-US" sz="1200">
              <a:latin typeface="ＭＳ Ｐゴシック" panose="020B0600070205080204" pitchFamily="50" charset="-128"/>
              <a:ea typeface="ＭＳ Ｐゴシック" panose="020B0600070205080204" pitchFamily="50" charset="-128"/>
            </a:rPr>
            <a:t>％となり、昨年度と比較して</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ポイント悪化しました。類似団体平均と比較して、公債費、人件費は中位から上位を推移しているものの、扶助費及びその他が毎年下位を推移していることから、公債費以外の比率は下位となっていると考えられます。</a:t>
          </a:r>
        </a:p>
        <a:p>
          <a:r>
            <a:rPr kumimoji="1" lang="ja-JP" altLang="en-US" sz="1200">
              <a:latin typeface="ＭＳ Ｐゴシック" panose="020B0600070205080204" pitchFamily="50" charset="-128"/>
              <a:ea typeface="ＭＳ Ｐゴシック" panose="020B0600070205080204" pitchFamily="50" charset="-128"/>
            </a:rPr>
            <a:t>　今後においては、市単独事業で実施している事業の廃止を含めた見直しや、扶助費の増加や繰出金の抑制していく取組みを実施していき、比率の改善に努めます。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58420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3400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37846</xdr:rowOff>
    </xdr:from>
    <xdr:to>
      <xdr:col>78</xdr:col>
      <xdr:colOff>69850</xdr:colOff>
      <xdr:row>77</xdr:row>
      <xdr:rowOff>138430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2394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26415</xdr:rowOff>
    </xdr:from>
    <xdr:to>
      <xdr:col>73</xdr:col>
      <xdr:colOff>180975</xdr:colOff>
      <xdr:row>77</xdr:row>
      <xdr:rowOff>37846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56615"/>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26415</xdr:rowOff>
    </xdr:from>
    <xdr:to>
      <xdr:col>69</xdr:col>
      <xdr:colOff>92075</xdr:colOff>
      <xdr:row>77</xdr:row>
      <xdr:rowOff>24130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56615"/>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25908</xdr:rowOff>
    </xdr:from>
    <xdr:to>
      <xdr:col>65</xdr:col>
      <xdr:colOff>53975</xdr:colOff>
      <xdr:row>74</xdr:row>
      <xdr:rowOff>127508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71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137685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48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158496</xdr:rowOff>
    </xdr:from>
    <xdr:to>
      <xdr:col>74</xdr:col>
      <xdr:colOff>31750</xdr:colOff>
      <xdr:row>77</xdr:row>
      <xdr:rowOff>88646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73423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147065</xdr:rowOff>
    </xdr:from>
    <xdr:to>
      <xdr:col>69</xdr:col>
      <xdr:colOff>142875</xdr:colOff>
      <xdr:row>76</xdr:row>
      <xdr:rowOff>77215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61992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59707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42951</xdr:rowOff>
    </xdr:from>
    <xdr:to>
      <xdr:col>29</xdr:col>
      <xdr:colOff>127000</xdr:colOff>
      <xdr:row>20</xdr:row>
      <xdr:rowOff>116967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519576"/>
          <a:ext cx="647700" cy="74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116967</xdr:rowOff>
    </xdr:from>
    <xdr:to>
      <xdr:col>26</xdr:col>
      <xdr:colOff>50800</xdr:colOff>
      <xdr:row>20</xdr:row>
      <xdr:rowOff>137909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93592"/>
          <a:ext cx="698500" cy="209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137909</xdr:rowOff>
    </xdr:from>
    <xdr:to>
      <xdr:col>22</xdr:col>
      <xdr:colOff>114300</xdr:colOff>
      <xdr:row>20</xdr:row>
      <xdr:rowOff>145999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614534"/>
          <a:ext cx="698500" cy="8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145999</xdr:rowOff>
    </xdr:from>
    <xdr:to>
      <xdr:col>18</xdr:col>
      <xdr:colOff>177800</xdr:colOff>
      <xdr:row>20</xdr:row>
      <xdr:rowOff>150597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622624"/>
          <a:ext cx="698500" cy="4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36741</xdr:rowOff>
    </xdr:from>
    <xdr:to>
      <xdr:col>15</xdr:col>
      <xdr:colOff>101600</xdr:colOff>
      <xdr:row>18</xdr:row>
      <xdr:rowOff>138341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148518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3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163601</xdr:rowOff>
    </xdr:from>
    <xdr:to>
      <xdr:col>29</xdr:col>
      <xdr:colOff>177800</xdr:colOff>
      <xdr:row>20</xdr:row>
      <xdr:rowOff>93751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68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72178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66167</xdr:rowOff>
    </xdr:from>
    <xdr:to>
      <xdr:col>26</xdr:col>
      <xdr:colOff>101600</xdr:colOff>
      <xdr:row>20</xdr:row>
      <xdr:rowOff>167767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542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152544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629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87109</xdr:rowOff>
    </xdr:from>
    <xdr:to>
      <xdr:col>22</xdr:col>
      <xdr:colOff>165100</xdr:colOff>
      <xdr:row>21</xdr:row>
      <xdr:rowOff>17259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563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21</xdr:row>
      <xdr:rowOff>2036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65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95199</xdr:rowOff>
    </xdr:from>
    <xdr:to>
      <xdr:col>19</xdr:col>
      <xdr:colOff>38100</xdr:colOff>
      <xdr:row>21</xdr:row>
      <xdr:rowOff>25349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71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21</xdr:row>
      <xdr:rowOff>10126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65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99797</xdr:rowOff>
    </xdr:from>
    <xdr:to>
      <xdr:col>15</xdr:col>
      <xdr:colOff>101600</xdr:colOff>
      <xdr:row>21</xdr:row>
      <xdr:rowOff>29947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76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14724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6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42157</xdr:rowOff>
    </xdr:from>
    <xdr:to>
      <xdr:col>29</xdr:col>
      <xdr:colOff>127000</xdr:colOff>
      <xdr:row>37</xdr:row>
      <xdr:rowOff>100907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166857"/>
          <a:ext cx="647700" cy="58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39283</xdr:rowOff>
    </xdr:from>
    <xdr:to>
      <xdr:col>26</xdr:col>
      <xdr:colOff>50800</xdr:colOff>
      <xdr:row>37</xdr:row>
      <xdr:rowOff>42157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163983"/>
          <a:ext cx="698500" cy="2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39283</xdr:rowOff>
    </xdr:from>
    <xdr:to>
      <xdr:col>22</xdr:col>
      <xdr:colOff>114300</xdr:colOff>
      <xdr:row>37</xdr:row>
      <xdr:rowOff>73181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63983"/>
          <a:ext cx="698500" cy="33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73181</xdr:rowOff>
    </xdr:from>
    <xdr:to>
      <xdr:col>18</xdr:col>
      <xdr:colOff>177800</xdr:colOff>
      <xdr:row>37</xdr:row>
      <xdr:rowOff>99633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197881"/>
          <a:ext cx="698500" cy="26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53111</xdr:rowOff>
    </xdr:from>
    <xdr:to>
      <xdr:col>15</xdr:col>
      <xdr:colOff>101600</xdr:colOff>
      <xdr:row>35</xdr:row>
      <xdr:rowOff>154711</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63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164888</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43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50107</xdr:rowOff>
    </xdr:from>
    <xdr:to>
      <xdr:col>29</xdr:col>
      <xdr:colOff>177800</xdr:colOff>
      <xdr:row>37</xdr:row>
      <xdr:rowOff>151707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74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22184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4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162807</xdr:rowOff>
    </xdr:from>
    <xdr:to>
      <xdr:col>26</xdr:col>
      <xdr:colOff>101600</xdr:colOff>
      <xdr:row>37</xdr:row>
      <xdr:rowOff>92957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116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77734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202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159933</xdr:rowOff>
    </xdr:from>
    <xdr:to>
      <xdr:col>22</xdr:col>
      <xdr:colOff>165100</xdr:colOff>
      <xdr:row>37</xdr:row>
      <xdr:rowOff>90083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13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74860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99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22381</xdr:rowOff>
    </xdr:from>
    <xdr:to>
      <xdr:col>19</xdr:col>
      <xdr:colOff>38100</xdr:colOff>
      <xdr:row>37</xdr:row>
      <xdr:rowOff>123981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4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108758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3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48833</xdr:rowOff>
    </xdr:from>
    <xdr:to>
      <xdr:col>15</xdr:col>
      <xdr:colOff>101600</xdr:colOff>
      <xdr:row>37</xdr:row>
      <xdr:rowOff>150433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73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135210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5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70,696
68,553
15.32
37,842,233
36,394,460
1,381,543
15,425,506
12,705,340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90780</xdr:rowOff>
    </xdr:from>
    <xdr:to>
      <xdr:col>24</xdr:col>
      <xdr:colOff>63500</xdr:colOff>
      <xdr:row>38</xdr:row>
      <xdr:rowOff>16142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34430"/>
          <a:ext cx="838200" cy="9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16142</xdr:rowOff>
    </xdr:from>
    <xdr:to>
      <xdr:col>19</xdr:col>
      <xdr:colOff>177800</xdr:colOff>
      <xdr:row>38</xdr:row>
      <xdr:rowOff>38234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31242"/>
          <a:ext cx="889000" cy="2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38234</xdr:rowOff>
    </xdr:from>
    <xdr:to>
      <xdr:col>15</xdr:col>
      <xdr:colOff>50800</xdr:colOff>
      <xdr:row>38</xdr:row>
      <xdr:rowOff>59641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53334"/>
          <a:ext cx="889000" cy="2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59641</xdr:rowOff>
    </xdr:from>
    <xdr:to>
      <xdr:col>10</xdr:col>
      <xdr:colOff>114300</xdr:colOff>
      <xdr:row>38</xdr:row>
      <xdr:rowOff>61764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74741"/>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61174</xdr:rowOff>
    </xdr:from>
    <xdr:to>
      <xdr:col>6</xdr:col>
      <xdr:colOff>38100</xdr:colOff>
      <xdr:row>35</xdr:row>
      <xdr:rowOff>162774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61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7851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83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39980</xdr:rowOff>
    </xdr:from>
    <xdr:to>
      <xdr:col>24</xdr:col>
      <xdr:colOff>114300</xdr:colOff>
      <xdr:row>37</xdr:row>
      <xdr:rowOff>141580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8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18407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6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136792</xdr:rowOff>
    </xdr:from>
    <xdr:to>
      <xdr:col>20</xdr:col>
      <xdr:colOff>38100</xdr:colOff>
      <xdr:row>38</xdr:row>
      <xdr:rowOff>66942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8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58069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7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158884</xdr:rowOff>
    </xdr:from>
    <xdr:to>
      <xdr:col>15</xdr:col>
      <xdr:colOff>101600</xdr:colOff>
      <xdr:row>38</xdr:row>
      <xdr:rowOff>89034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0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80161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9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8841</xdr:rowOff>
    </xdr:from>
    <xdr:to>
      <xdr:col>10</xdr:col>
      <xdr:colOff>165100</xdr:colOff>
      <xdr:row>38</xdr:row>
      <xdr:rowOff>110441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2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101568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1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10964</xdr:rowOff>
    </xdr:from>
    <xdr:to>
      <xdr:col>6</xdr:col>
      <xdr:colOff>38100</xdr:colOff>
      <xdr:row>38</xdr:row>
      <xdr:rowOff>112564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2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103691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1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51150</xdr:rowOff>
    </xdr:from>
    <xdr:to>
      <xdr:col>24</xdr:col>
      <xdr:colOff>63500</xdr:colOff>
      <xdr:row>58</xdr:row>
      <xdr:rowOff>76502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95250"/>
          <a:ext cx="8382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66411</xdr:rowOff>
    </xdr:from>
    <xdr:to>
      <xdr:col>19</xdr:col>
      <xdr:colOff>177800</xdr:colOff>
      <xdr:row>58</xdr:row>
      <xdr:rowOff>76502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10511"/>
          <a:ext cx="889000" cy="1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66411</xdr:rowOff>
    </xdr:from>
    <xdr:to>
      <xdr:col>15</xdr:col>
      <xdr:colOff>50800</xdr:colOff>
      <xdr:row>58</xdr:row>
      <xdr:rowOff>69869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10511"/>
          <a:ext cx="889000" cy="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69869</xdr:rowOff>
    </xdr:from>
    <xdr:to>
      <xdr:col>10</xdr:col>
      <xdr:colOff>114300</xdr:colOff>
      <xdr:row>58</xdr:row>
      <xdr:rowOff>81397</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13969"/>
          <a:ext cx="889000" cy="1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157754</xdr:rowOff>
    </xdr:from>
    <xdr:to>
      <xdr:col>6</xdr:col>
      <xdr:colOff>38100</xdr:colOff>
      <xdr:row>58</xdr:row>
      <xdr:rowOff>87904</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3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104431</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0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350</xdr:rowOff>
    </xdr:from>
    <xdr:to>
      <xdr:col>24</xdr:col>
      <xdr:colOff>114300</xdr:colOff>
      <xdr:row>58</xdr:row>
      <xdr:rowOff>101950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131883</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25702</xdr:rowOff>
    </xdr:from>
    <xdr:to>
      <xdr:col>20</xdr:col>
      <xdr:colOff>38100</xdr:colOff>
      <xdr:row>58</xdr:row>
      <xdr:rowOff>127302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6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118429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15611</xdr:rowOff>
    </xdr:from>
    <xdr:to>
      <xdr:col>15</xdr:col>
      <xdr:colOff>101600</xdr:colOff>
      <xdr:row>58</xdr:row>
      <xdr:rowOff>117211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108338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5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19069</xdr:rowOff>
    </xdr:from>
    <xdr:to>
      <xdr:col>10</xdr:col>
      <xdr:colOff>165100</xdr:colOff>
      <xdr:row>58</xdr:row>
      <xdr:rowOff>120669</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6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111796</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5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30597</xdr:rowOff>
    </xdr:from>
    <xdr:to>
      <xdr:col>6</xdr:col>
      <xdr:colOff>38100</xdr:colOff>
      <xdr:row>58</xdr:row>
      <xdr:rowOff>132197</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7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123324</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6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141263</xdr:rowOff>
    </xdr:from>
    <xdr:to>
      <xdr:col>24</xdr:col>
      <xdr:colOff>63500</xdr:colOff>
      <xdr:row>78</xdr:row>
      <xdr:rowOff>152425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14363"/>
          <a:ext cx="838200" cy="1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141263</xdr:rowOff>
    </xdr:from>
    <xdr:to>
      <xdr:col>19</xdr:col>
      <xdr:colOff>177800</xdr:colOff>
      <xdr:row>78</xdr:row>
      <xdr:rowOff>150444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14363"/>
          <a:ext cx="889000" cy="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147244</xdr:rowOff>
    </xdr:from>
    <xdr:to>
      <xdr:col>15</xdr:col>
      <xdr:colOff>50800</xdr:colOff>
      <xdr:row>78</xdr:row>
      <xdr:rowOff>150444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2034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147244</xdr:rowOff>
    </xdr:from>
    <xdr:to>
      <xdr:col>10</xdr:col>
      <xdr:colOff>114300</xdr:colOff>
      <xdr:row>78</xdr:row>
      <xdr:rowOff>148501</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2034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33007</xdr:rowOff>
    </xdr:from>
    <xdr:to>
      <xdr:col>6</xdr:col>
      <xdr:colOff>38100</xdr:colOff>
      <xdr:row>77</xdr:row>
      <xdr:rowOff>134607</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151134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101625</xdr:rowOff>
    </xdr:from>
    <xdr:to>
      <xdr:col>24</xdr:col>
      <xdr:colOff>114300</xdr:colOff>
      <xdr:row>79</xdr:row>
      <xdr:rowOff>31775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7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16552</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8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90463</xdr:rowOff>
    </xdr:from>
    <xdr:to>
      <xdr:col>20</xdr:col>
      <xdr:colOff>38100</xdr:colOff>
      <xdr:row>79</xdr:row>
      <xdr:rowOff>20613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11740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56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99644</xdr:rowOff>
    </xdr:from>
    <xdr:to>
      <xdr:col>15</xdr:col>
      <xdr:colOff>101600</xdr:colOff>
      <xdr:row>79</xdr:row>
      <xdr:rowOff>29794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20921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96444</xdr:rowOff>
    </xdr:from>
    <xdr:to>
      <xdr:col>10</xdr:col>
      <xdr:colOff>165100</xdr:colOff>
      <xdr:row>79</xdr:row>
      <xdr:rowOff>26594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6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17721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97701</xdr:rowOff>
    </xdr:from>
    <xdr:to>
      <xdr:col>6</xdr:col>
      <xdr:colOff>38100</xdr:colOff>
      <xdr:row>79</xdr:row>
      <xdr:rowOff>27851</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18978</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6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125005</xdr:rowOff>
    </xdr:from>
    <xdr:to>
      <xdr:col>24</xdr:col>
      <xdr:colOff>63500</xdr:colOff>
      <xdr:row>94</xdr:row>
      <xdr:rowOff>17149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069855"/>
          <a:ext cx="838200" cy="6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17149</xdr:rowOff>
    </xdr:from>
    <xdr:to>
      <xdr:col>19</xdr:col>
      <xdr:colOff>177800</xdr:colOff>
      <xdr:row>94</xdr:row>
      <xdr:rowOff>123273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133449"/>
          <a:ext cx="889000" cy="106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157335</xdr:rowOff>
    </xdr:from>
    <xdr:to>
      <xdr:col>15</xdr:col>
      <xdr:colOff>50800</xdr:colOff>
      <xdr:row>94</xdr:row>
      <xdr:rowOff>123273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102185"/>
          <a:ext cx="889000" cy="13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157335</xdr:rowOff>
    </xdr:from>
    <xdr:to>
      <xdr:col>10</xdr:col>
      <xdr:colOff>114300</xdr:colOff>
      <xdr:row>95</xdr:row>
      <xdr:rowOff>101839</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102185"/>
          <a:ext cx="889000" cy="2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71025</xdr:rowOff>
    </xdr:from>
    <xdr:to>
      <xdr:col>6</xdr:col>
      <xdr:colOff>38100</xdr:colOff>
      <xdr:row>99</xdr:row>
      <xdr:rowOff>1175</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87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163752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6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74205</xdr:rowOff>
    </xdr:from>
    <xdr:to>
      <xdr:col>24</xdr:col>
      <xdr:colOff>114300</xdr:colOff>
      <xdr:row>94</xdr:row>
      <xdr:rowOff>4355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0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97082</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5870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137799</xdr:rowOff>
    </xdr:from>
    <xdr:to>
      <xdr:col>20</xdr:col>
      <xdr:colOff>38100</xdr:colOff>
      <xdr:row>94</xdr:row>
      <xdr:rowOff>67949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08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84476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5857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72473</xdr:rowOff>
    </xdr:from>
    <xdr:to>
      <xdr:col>15</xdr:col>
      <xdr:colOff>101600</xdr:colOff>
      <xdr:row>95</xdr:row>
      <xdr:rowOff>2623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18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19150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5964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106535</xdr:rowOff>
    </xdr:from>
    <xdr:to>
      <xdr:col>10</xdr:col>
      <xdr:colOff>165100</xdr:colOff>
      <xdr:row>94</xdr:row>
      <xdr:rowOff>36685</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05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53212</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5826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51039</xdr:rowOff>
    </xdr:from>
    <xdr:to>
      <xdr:col>6</xdr:col>
      <xdr:colOff>38100</xdr:colOff>
      <xdr:row>95</xdr:row>
      <xdr:rowOff>152639</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33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169166</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11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19967</xdr:rowOff>
    </xdr:from>
    <xdr:to>
      <xdr:col>55</xdr:col>
      <xdr:colOff>0</xdr:colOff>
      <xdr:row>37</xdr:row>
      <xdr:rowOff>32388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63617"/>
          <a:ext cx="8382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153020</xdr:rowOff>
    </xdr:from>
    <xdr:to>
      <xdr:col>50</xdr:col>
      <xdr:colOff>114300</xdr:colOff>
      <xdr:row>37</xdr:row>
      <xdr:rowOff>32388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325220"/>
          <a:ext cx="889000" cy="50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153020</xdr:rowOff>
    </xdr:from>
    <xdr:to>
      <xdr:col>45</xdr:col>
      <xdr:colOff>177800</xdr:colOff>
      <xdr:row>37</xdr:row>
      <xdr:rowOff>32601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25220"/>
          <a:ext cx="889000" cy="5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103711</xdr:rowOff>
    </xdr:from>
    <xdr:to>
      <xdr:col>41</xdr:col>
      <xdr:colOff>50800</xdr:colOff>
      <xdr:row>37</xdr:row>
      <xdr:rowOff>32601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90111"/>
          <a:ext cx="889000" cy="78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34866</xdr:rowOff>
    </xdr:from>
    <xdr:to>
      <xdr:col>36</xdr:col>
      <xdr:colOff>165100</xdr:colOff>
      <xdr:row>31</xdr:row>
      <xdr:rowOff>136466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34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152993</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12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140617</xdr:rowOff>
    </xdr:from>
    <xdr:to>
      <xdr:col>55</xdr:col>
      <xdr:colOff>50800</xdr:colOff>
      <xdr:row>37</xdr:row>
      <xdr:rowOff>70767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1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119044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9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153038</xdr:rowOff>
    </xdr:from>
    <xdr:to>
      <xdr:col>50</xdr:col>
      <xdr:colOff>165100</xdr:colOff>
      <xdr:row>37</xdr:row>
      <xdr:rowOff>83188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2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74315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41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102220</xdr:rowOff>
    </xdr:from>
    <xdr:to>
      <xdr:col>46</xdr:col>
      <xdr:colOff>38100</xdr:colOff>
      <xdr:row>37</xdr:row>
      <xdr:rowOff>32370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23497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3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153251</xdr:rowOff>
    </xdr:from>
    <xdr:to>
      <xdr:col>41</xdr:col>
      <xdr:colOff>101600</xdr:colOff>
      <xdr:row>37</xdr:row>
      <xdr:rowOff>83401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2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74528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1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52911</xdr:rowOff>
    </xdr:from>
    <xdr:to>
      <xdr:col>36</xdr:col>
      <xdr:colOff>165100</xdr:colOff>
      <xdr:row>32</xdr:row>
      <xdr:rowOff>154511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145638</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3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32497</xdr:rowOff>
    </xdr:from>
    <xdr:to>
      <xdr:col>55</xdr:col>
      <xdr:colOff>0</xdr:colOff>
      <xdr:row>58</xdr:row>
      <xdr:rowOff>12957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462247"/>
          <a:ext cx="838200" cy="49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12957</xdr:rowOff>
    </xdr:from>
    <xdr:to>
      <xdr:col>50</xdr:col>
      <xdr:colOff>114300</xdr:colOff>
      <xdr:row>58</xdr:row>
      <xdr:rowOff>40498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57057"/>
          <a:ext cx="889000" cy="2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144272</xdr:rowOff>
    </xdr:from>
    <xdr:to>
      <xdr:col>45</xdr:col>
      <xdr:colOff>177800</xdr:colOff>
      <xdr:row>58</xdr:row>
      <xdr:rowOff>40498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916922"/>
          <a:ext cx="889000" cy="67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88276</xdr:rowOff>
    </xdr:from>
    <xdr:to>
      <xdr:col>41</xdr:col>
      <xdr:colOff>50800</xdr:colOff>
      <xdr:row>57</xdr:row>
      <xdr:rowOff>144272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860926"/>
          <a:ext cx="889000" cy="5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139747</xdr:rowOff>
    </xdr:from>
    <xdr:to>
      <xdr:col>36</xdr:col>
      <xdr:colOff>165100</xdr:colOff>
      <xdr:row>55</xdr:row>
      <xdr:rowOff>69897</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398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86424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17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153147</xdr:rowOff>
    </xdr:from>
    <xdr:to>
      <xdr:col>55</xdr:col>
      <xdr:colOff>50800</xdr:colOff>
      <xdr:row>55</xdr:row>
      <xdr:rowOff>83297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411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4574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26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133607</xdr:rowOff>
    </xdr:from>
    <xdr:to>
      <xdr:col>50</xdr:col>
      <xdr:colOff>165100</xdr:colOff>
      <xdr:row>58</xdr:row>
      <xdr:rowOff>63757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0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54884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9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161148</xdr:rowOff>
    </xdr:from>
    <xdr:to>
      <xdr:col>46</xdr:col>
      <xdr:colOff>38100</xdr:colOff>
      <xdr:row>58</xdr:row>
      <xdr:rowOff>91298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93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82425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02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93472</xdr:rowOff>
    </xdr:from>
    <xdr:to>
      <xdr:col>41</xdr:col>
      <xdr:colOff>101600</xdr:colOff>
      <xdr:row>58</xdr:row>
      <xdr:rowOff>23622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14749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5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37476</xdr:rowOff>
    </xdr:from>
    <xdr:to>
      <xdr:col>36</xdr:col>
      <xdr:colOff>165100</xdr:colOff>
      <xdr:row>57</xdr:row>
      <xdr:rowOff>139076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1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130203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0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44145</xdr:rowOff>
    </xdr:from>
    <xdr:to>
      <xdr:col>55</xdr:col>
      <xdr:colOff>0</xdr:colOff>
      <xdr:row>78</xdr:row>
      <xdr:rowOff>84531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2559995"/>
          <a:ext cx="838200" cy="89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51325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52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84531</xdr:rowOff>
    </xdr:from>
    <xdr:to>
      <xdr:col>50</xdr:col>
      <xdr:colOff>114300</xdr:colOff>
      <xdr:row>78</xdr:row>
      <xdr:rowOff>95732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457631"/>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18771</xdr:rowOff>
    </xdr:from>
    <xdr:to>
      <xdr:col>45</xdr:col>
      <xdr:colOff>177800</xdr:colOff>
      <xdr:row>78</xdr:row>
      <xdr:rowOff>95732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391871"/>
          <a:ext cx="889000" cy="7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18771</xdr:rowOff>
    </xdr:from>
    <xdr:to>
      <xdr:col>41</xdr:col>
      <xdr:colOff>50800</xdr:colOff>
      <xdr:row>78</xdr:row>
      <xdr:rowOff>121222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391871"/>
          <a:ext cx="889000" cy="10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164167</xdr:rowOff>
    </xdr:from>
    <xdr:to>
      <xdr:col>36</xdr:col>
      <xdr:colOff>165100</xdr:colOff>
      <xdr:row>77</xdr:row>
      <xdr:rowOff>94317</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110844</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164795</xdr:rowOff>
    </xdr:from>
    <xdr:to>
      <xdr:col>55</xdr:col>
      <xdr:colOff>50800</xdr:colOff>
      <xdr:row>73</xdr:row>
      <xdr:rowOff>94945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250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16222</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236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33731</xdr:rowOff>
    </xdr:from>
    <xdr:to>
      <xdr:col>50</xdr:col>
      <xdr:colOff>165100</xdr:colOff>
      <xdr:row>78</xdr:row>
      <xdr:rowOff>135331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0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126458</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49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44932</xdr:rowOff>
    </xdr:from>
    <xdr:to>
      <xdr:col>46</xdr:col>
      <xdr:colOff>38100</xdr:colOff>
      <xdr:row>78</xdr:row>
      <xdr:rowOff>146532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1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137659</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139421</xdr:rowOff>
    </xdr:from>
    <xdr:to>
      <xdr:col>41</xdr:col>
      <xdr:colOff>101600</xdr:colOff>
      <xdr:row>78</xdr:row>
      <xdr:rowOff>69571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4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60698</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594111" y="1343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70422</xdr:rowOff>
    </xdr:from>
    <xdr:to>
      <xdr:col>36</xdr:col>
      <xdr:colOff>165100</xdr:colOff>
      <xdr:row>79</xdr:row>
      <xdr:rowOff>572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4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163149</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3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20676</xdr:rowOff>
    </xdr:from>
    <xdr:to>
      <xdr:col>55</xdr:col>
      <xdr:colOff>0</xdr:colOff>
      <xdr:row>98</xdr:row>
      <xdr:rowOff>54927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822776"/>
          <a:ext cx="838200" cy="3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20676</xdr:rowOff>
    </xdr:from>
    <xdr:to>
      <xdr:col>50</xdr:col>
      <xdr:colOff>114300</xdr:colOff>
      <xdr:row>98</xdr:row>
      <xdr:rowOff>54000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822776"/>
          <a:ext cx="889000" cy="3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54000</xdr:rowOff>
    </xdr:from>
    <xdr:to>
      <xdr:col>45</xdr:col>
      <xdr:colOff>177800</xdr:colOff>
      <xdr:row>98</xdr:row>
      <xdr:rowOff>86068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56100"/>
          <a:ext cx="889000" cy="3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105066</xdr:rowOff>
    </xdr:from>
    <xdr:to>
      <xdr:col>41</xdr:col>
      <xdr:colOff>50800</xdr:colOff>
      <xdr:row>98</xdr:row>
      <xdr:rowOff>86068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735716"/>
          <a:ext cx="889000" cy="15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161886</xdr:rowOff>
    </xdr:from>
    <xdr:to>
      <xdr:col>36</xdr:col>
      <xdr:colOff>165100</xdr:colOff>
      <xdr:row>96</xdr:row>
      <xdr:rowOff>92036</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108563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2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4127</xdr:rowOff>
    </xdr:from>
    <xdr:to>
      <xdr:col>55</xdr:col>
      <xdr:colOff>50800</xdr:colOff>
      <xdr:row>98</xdr:row>
      <xdr:rowOff>105727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80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90504</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2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141326</xdr:rowOff>
    </xdr:from>
    <xdr:to>
      <xdr:col>50</xdr:col>
      <xdr:colOff>165100</xdr:colOff>
      <xdr:row>98</xdr:row>
      <xdr:rowOff>71476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7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62603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64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3200</xdr:rowOff>
    </xdr:from>
    <xdr:to>
      <xdr:col>46</xdr:col>
      <xdr:colOff>38100</xdr:colOff>
      <xdr:row>98</xdr:row>
      <xdr:rowOff>104800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95927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9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35268</xdr:rowOff>
    </xdr:from>
    <xdr:to>
      <xdr:col>41</xdr:col>
      <xdr:colOff>101600</xdr:colOff>
      <xdr:row>98</xdr:row>
      <xdr:rowOff>136868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3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127995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93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54266</xdr:rowOff>
    </xdr:from>
    <xdr:to>
      <xdr:col>36</xdr:col>
      <xdr:colOff>165100</xdr:colOff>
      <xdr:row>97</xdr:row>
      <xdr:rowOff>155866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68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146993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77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134718</xdr:rowOff>
    </xdr:from>
    <xdr:to>
      <xdr:col>67</xdr:col>
      <xdr:colOff>101600</xdr:colOff>
      <xdr:row>39</xdr:row>
      <xdr:rowOff>64868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64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81395</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42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159665</xdr:rowOff>
    </xdr:from>
    <xdr:to>
      <xdr:col>85</xdr:col>
      <xdr:colOff>127000</xdr:colOff>
      <xdr:row>77</xdr:row>
      <xdr:rowOff>161455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61315"/>
          <a:ext cx="8382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157911</xdr:rowOff>
    </xdr:from>
    <xdr:to>
      <xdr:col>81</xdr:col>
      <xdr:colOff>50800</xdr:colOff>
      <xdr:row>77</xdr:row>
      <xdr:rowOff>159665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359561"/>
          <a:ext cx="8890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157911</xdr:rowOff>
    </xdr:from>
    <xdr:to>
      <xdr:col>76</xdr:col>
      <xdr:colOff>114300</xdr:colOff>
      <xdr:row>77</xdr:row>
      <xdr:rowOff>163207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359561"/>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163207</xdr:rowOff>
    </xdr:from>
    <xdr:to>
      <xdr:col>71</xdr:col>
      <xdr:colOff>177800</xdr:colOff>
      <xdr:row>77</xdr:row>
      <xdr:rowOff>166700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364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154280</xdr:rowOff>
    </xdr:from>
    <xdr:to>
      <xdr:col>67</xdr:col>
      <xdr:colOff>101600</xdr:colOff>
      <xdr:row>75</xdr:row>
      <xdr:rowOff>84430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100957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61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110655</xdr:rowOff>
    </xdr:from>
    <xdr:to>
      <xdr:col>85</xdr:col>
      <xdr:colOff>177800</xdr:colOff>
      <xdr:row>78</xdr:row>
      <xdr:rowOff>40805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1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25582</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2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108865</xdr:rowOff>
    </xdr:from>
    <xdr:to>
      <xdr:col>81</xdr:col>
      <xdr:colOff>101600</xdr:colOff>
      <xdr:row>78</xdr:row>
      <xdr:rowOff>39015</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1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30142</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40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107111</xdr:rowOff>
    </xdr:from>
    <xdr:to>
      <xdr:col>76</xdr:col>
      <xdr:colOff>165100</xdr:colOff>
      <xdr:row>78</xdr:row>
      <xdr:rowOff>37261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0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28388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40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112407</xdr:rowOff>
    </xdr:from>
    <xdr:to>
      <xdr:col>72</xdr:col>
      <xdr:colOff>38100</xdr:colOff>
      <xdr:row>78</xdr:row>
      <xdr:rowOff>42557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33684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40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115900</xdr:rowOff>
    </xdr:from>
    <xdr:to>
      <xdr:col>67</xdr:col>
      <xdr:colOff>101600</xdr:colOff>
      <xdr:row>78</xdr:row>
      <xdr:rowOff>46050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37177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41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48451</xdr:rowOff>
    </xdr:from>
    <xdr:to>
      <xdr:col>85</xdr:col>
      <xdr:colOff>127000</xdr:colOff>
      <xdr:row>98</xdr:row>
      <xdr:rowOff>48782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50551"/>
          <a:ext cx="838200" cy="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40506</xdr:rowOff>
    </xdr:from>
    <xdr:to>
      <xdr:col>81</xdr:col>
      <xdr:colOff>50800</xdr:colOff>
      <xdr:row>98</xdr:row>
      <xdr:rowOff>48451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42606"/>
          <a:ext cx="889000" cy="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142343</xdr:rowOff>
    </xdr:from>
    <xdr:to>
      <xdr:col>76</xdr:col>
      <xdr:colOff>114300</xdr:colOff>
      <xdr:row>98</xdr:row>
      <xdr:rowOff>40506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772993"/>
          <a:ext cx="889000" cy="6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142343</xdr:rowOff>
    </xdr:from>
    <xdr:to>
      <xdr:col>71</xdr:col>
      <xdr:colOff>177800</xdr:colOff>
      <xdr:row>98</xdr:row>
      <xdr:rowOff>33840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772993"/>
          <a:ext cx="889000" cy="6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115646</xdr:rowOff>
    </xdr:from>
    <xdr:to>
      <xdr:col>67</xdr:col>
      <xdr:colOff>101600</xdr:colOff>
      <xdr:row>98</xdr:row>
      <xdr:rowOff>45796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62323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169432</xdr:rowOff>
    </xdr:from>
    <xdr:to>
      <xdr:col>85</xdr:col>
      <xdr:colOff>177800</xdr:colOff>
      <xdr:row>98</xdr:row>
      <xdr:rowOff>99582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0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84359</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1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169101</xdr:rowOff>
    </xdr:from>
    <xdr:to>
      <xdr:col>81</xdr:col>
      <xdr:colOff>101600</xdr:colOff>
      <xdr:row>98</xdr:row>
      <xdr:rowOff>99251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9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90378</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46428" y="1689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161156</xdr:rowOff>
    </xdr:from>
    <xdr:to>
      <xdr:col>76</xdr:col>
      <xdr:colOff>165100</xdr:colOff>
      <xdr:row>98</xdr:row>
      <xdr:rowOff>91306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9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82433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8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91543</xdr:rowOff>
    </xdr:from>
    <xdr:to>
      <xdr:col>72</xdr:col>
      <xdr:colOff>38100</xdr:colOff>
      <xdr:row>98</xdr:row>
      <xdr:rowOff>21693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12820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1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154490</xdr:rowOff>
    </xdr:from>
    <xdr:to>
      <xdr:col>67</xdr:col>
      <xdr:colOff>101600</xdr:colOff>
      <xdr:row>98</xdr:row>
      <xdr:rowOff>84640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75767</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7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169418</xdr:rowOff>
    </xdr:from>
    <xdr:to>
      <xdr:col>98</xdr:col>
      <xdr:colOff>38100</xdr:colOff>
      <xdr:row>36</xdr:row>
      <xdr:rowOff>99568</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17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116095</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59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139678</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778"/>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138123</xdr:rowOff>
    </xdr:from>
    <xdr:to>
      <xdr:col>102</xdr:col>
      <xdr:colOff>114300</xdr:colOff>
      <xdr:row>58</xdr:row>
      <xdr:rowOff>139678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2223"/>
          <a:ext cx="8890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133523</xdr:rowOff>
    </xdr:from>
    <xdr:to>
      <xdr:col>98</xdr:col>
      <xdr:colOff>38100</xdr:colOff>
      <xdr:row>58</xdr:row>
      <xdr:rowOff>63673</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0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80200</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81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88878</xdr:rowOff>
    </xdr:from>
    <xdr:to>
      <xdr:col>102</xdr:col>
      <xdr:colOff>165100</xdr:colOff>
      <xdr:row>59</xdr:row>
      <xdr:rowOff>19028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10155</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87323</xdr:rowOff>
    </xdr:from>
    <xdr:to>
      <xdr:col>98</xdr:col>
      <xdr:colOff>38100</xdr:colOff>
      <xdr:row>59</xdr:row>
      <xdr:rowOff>17473</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8600</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124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69</xdr:row>
      <xdr:rowOff>129222</xdr:rowOff>
    </xdr:from>
    <xdr:to>
      <xdr:col>116</xdr:col>
      <xdr:colOff>63500</xdr:colOff>
      <xdr:row>70</xdr:row>
      <xdr:rowOff>163170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1959272"/>
          <a:ext cx="838200" cy="20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69</xdr:row>
      <xdr:rowOff>129222</xdr:rowOff>
    </xdr:from>
    <xdr:to>
      <xdr:col>111</xdr:col>
      <xdr:colOff>177800</xdr:colOff>
      <xdr:row>71</xdr:row>
      <xdr:rowOff>155359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1959272"/>
          <a:ext cx="889000" cy="36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155359</xdr:rowOff>
    </xdr:from>
    <xdr:to>
      <xdr:col>107</xdr:col>
      <xdr:colOff>50800</xdr:colOff>
      <xdr:row>74</xdr:row>
      <xdr:rowOff>29934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328309"/>
          <a:ext cx="889000" cy="38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27343</xdr:rowOff>
    </xdr:from>
    <xdr:to>
      <xdr:col>102</xdr:col>
      <xdr:colOff>114300</xdr:colOff>
      <xdr:row>74</xdr:row>
      <xdr:rowOff>29934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714643"/>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158547</xdr:rowOff>
    </xdr:from>
    <xdr:to>
      <xdr:col>98</xdr:col>
      <xdr:colOff>38100</xdr:colOff>
      <xdr:row>74</xdr:row>
      <xdr:rowOff>88697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67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79824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6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112370</xdr:rowOff>
    </xdr:from>
    <xdr:to>
      <xdr:col>116</xdr:col>
      <xdr:colOff>114300</xdr:colOff>
      <xdr:row>71</xdr:row>
      <xdr:rowOff>42520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11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27297</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02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69</xdr:row>
      <xdr:rowOff>78422</xdr:rowOff>
    </xdr:from>
    <xdr:to>
      <xdr:col>112</xdr:col>
      <xdr:colOff>38100</xdr:colOff>
      <xdr:row>70</xdr:row>
      <xdr:rowOff>8572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19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68</xdr:row>
      <xdr:rowOff>25099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168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104559</xdr:rowOff>
    </xdr:from>
    <xdr:to>
      <xdr:col>107</xdr:col>
      <xdr:colOff>101600</xdr:colOff>
      <xdr:row>72</xdr:row>
      <xdr:rowOff>34709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27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51236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052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150584</xdr:rowOff>
    </xdr:from>
    <xdr:to>
      <xdr:col>102</xdr:col>
      <xdr:colOff>165100</xdr:colOff>
      <xdr:row>74</xdr:row>
      <xdr:rowOff>80734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97261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44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147993</xdr:rowOff>
    </xdr:from>
    <xdr:to>
      <xdr:col>98</xdr:col>
      <xdr:colOff>38100</xdr:colOff>
      <xdr:row>74</xdr:row>
      <xdr:rowOff>78143</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6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94670</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3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514,802</a:t>
          </a:r>
          <a:r>
            <a:rPr kumimoji="1" lang="ja-JP" altLang="en-US" sz="1300">
              <a:latin typeface="ＭＳ Ｐゴシック" panose="020B0600070205080204" pitchFamily="50" charset="-128"/>
              <a:ea typeface="ＭＳ Ｐゴシック" panose="020B0600070205080204" pitchFamily="50" charset="-128"/>
            </a:rPr>
            <a:t>円となっています。</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年度の補助費等は、新型コロナウイルス感染症の影響により、国の緊急経済対策として実施した「特別定額給付金給付事業」について、国民一人に対し</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万円を給付した「特別定額給付金」の性質区分が「補助費等」に位置づくことから、補助費等の全体的な平均値が底上げされています。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69,098</a:t>
          </a:r>
          <a:r>
            <a:rPr kumimoji="1" lang="ja-JP" altLang="en-US" sz="1300">
              <a:latin typeface="ＭＳ Ｐゴシック" panose="020B0600070205080204" pitchFamily="50" charset="-128"/>
              <a:ea typeface="ＭＳ Ｐゴシック" panose="020B0600070205080204" pitchFamily="50" charset="-128"/>
            </a:rPr>
            <a:t>円となっています。</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年度が大幅に増加しているのは、（仮称）防災食育センター施設整備によるものです。</a:t>
          </a:r>
        </a:p>
        <a:p>
          <a:r>
            <a:rPr kumimoji="1" lang="ja-JP" altLang="en-US" sz="1300">
              <a:latin typeface="ＭＳ Ｐゴシック" panose="020B0600070205080204" pitchFamily="50" charset="-128"/>
              <a:ea typeface="ＭＳ Ｐゴシック" panose="020B0600070205080204" pitchFamily="50" charset="-128"/>
            </a:rPr>
            <a:t>　繰出金は、住民一人当たり</a:t>
          </a:r>
          <a:r>
            <a:rPr kumimoji="1" lang="en-US" altLang="ja-JP" sz="1300">
              <a:latin typeface="ＭＳ Ｐゴシック" panose="020B0600070205080204" pitchFamily="50" charset="-128"/>
              <a:ea typeface="ＭＳ Ｐゴシック" panose="020B0600070205080204" pitchFamily="50" charset="-128"/>
            </a:rPr>
            <a:t>57,384</a:t>
          </a:r>
          <a:r>
            <a:rPr kumimoji="1" lang="ja-JP" altLang="en-US" sz="1300">
              <a:latin typeface="ＭＳ Ｐゴシック" panose="020B0600070205080204" pitchFamily="50" charset="-128"/>
              <a:ea typeface="ＭＳ Ｐゴシック" panose="020B0600070205080204" pitchFamily="50" charset="-128"/>
            </a:rPr>
            <a:t>円となっています。</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年度以降大幅に増加しているのは、都市核地区土地区画整理事業が終盤を迎えていることから、当該事業への繰出金が増加傾向にあるためです。</a:t>
          </a:r>
        </a:p>
        <a:p>
          <a:r>
            <a:rPr kumimoji="1" lang="ja-JP" altLang="en-US" sz="1300">
              <a:latin typeface="ＭＳ Ｐゴシック" panose="020B0600070205080204" pitchFamily="50" charset="-128"/>
              <a:ea typeface="ＭＳ Ｐゴシック" panose="020B0600070205080204" pitchFamily="50" charset="-128"/>
            </a:rPr>
            <a:t>　本市の住民一人当たりの金額が最も高い扶助費は、住民一人当たり</a:t>
          </a:r>
          <a:r>
            <a:rPr kumimoji="1" lang="en-US" altLang="ja-JP" sz="1300">
              <a:latin typeface="ＭＳ Ｐゴシック" panose="020B0600070205080204" pitchFamily="50" charset="-128"/>
              <a:ea typeface="ＭＳ Ｐゴシック" panose="020B0600070205080204" pitchFamily="50" charset="-128"/>
            </a:rPr>
            <a:t>182,100</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円となっており、類似団体平均と比較しても約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倍程度で推移しています。生活保護費や介護給付費・訓練等給付費の増加等が主な要因です。経常的な支出は今後も増加する見込みであり、団塊世代が</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歳以上となる超高齢化社会を迎えていることに伴い、扶助費や介護保険事業及び後期高齢者医療保険事業への繰出金の増加が見込まれることから、被扶助者への自立支援に向けた取組みを図るとともに、引き続き既存事業の見直しを行い歳出削減に努める必要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70,696
68,553
15.32
37,842,233
36,394,460
1,381,543
15,425,506
12,705,340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37287</xdr:rowOff>
    </xdr:from>
    <xdr:to>
      <xdr:col>24</xdr:col>
      <xdr:colOff>63500</xdr:colOff>
      <xdr:row>34</xdr:row>
      <xdr:rowOff>85751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66587"/>
          <a:ext cx="8382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37287</xdr:rowOff>
    </xdr:from>
    <xdr:to>
      <xdr:col>19</xdr:col>
      <xdr:colOff>177800</xdr:colOff>
      <xdr:row>34</xdr:row>
      <xdr:rowOff>85751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66587"/>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37287</xdr:rowOff>
    </xdr:from>
    <xdr:to>
      <xdr:col>15</xdr:col>
      <xdr:colOff>50800</xdr:colOff>
      <xdr:row>34</xdr:row>
      <xdr:rowOff>83922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66587"/>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73863</xdr:rowOff>
    </xdr:from>
    <xdr:to>
      <xdr:col>10</xdr:col>
      <xdr:colOff>114300</xdr:colOff>
      <xdr:row>34</xdr:row>
      <xdr:rowOff>83922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03163"/>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141478</xdr:rowOff>
    </xdr:from>
    <xdr:to>
      <xdr:col>6</xdr:col>
      <xdr:colOff>38100</xdr:colOff>
      <xdr:row>35</xdr:row>
      <xdr:rowOff>71628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62755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157937</xdr:rowOff>
    </xdr:from>
    <xdr:to>
      <xdr:col>24</xdr:col>
      <xdr:colOff>114300</xdr:colOff>
      <xdr:row>34</xdr:row>
      <xdr:rowOff>88087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1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9364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6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34951</xdr:rowOff>
    </xdr:from>
    <xdr:to>
      <xdr:col>20</xdr:col>
      <xdr:colOff>38100</xdr:colOff>
      <xdr:row>34</xdr:row>
      <xdr:rowOff>136551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153078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39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157937</xdr:rowOff>
    </xdr:from>
    <xdr:to>
      <xdr:col>15</xdr:col>
      <xdr:colOff>101600</xdr:colOff>
      <xdr:row>34</xdr:row>
      <xdr:rowOff>88087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1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104614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9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33122</xdr:rowOff>
    </xdr:from>
    <xdr:to>
      <xdr:col>10</xdr:col>
      <xdr:colOff>165100</xdr:colOff>
      <xdr:row>34</xdr:row>
      <xdr:rowOff>134722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6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151249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3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23063</xdr:rowOff>
    </xdr:from>
    <xdr:to>
      <xdr:col>6</xdr:col>
      <xdr:colOff>38100</xdr:colOff>
      <xdr:row>34</xdr:row>
      <xdr:rowOff>124663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141190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103927</xdr:rowOff>
    </xdr:from>
    <xdr:to>
      <xdr:col>24</xdr:col>
      <xdr:colOff>63500</xdr:colOff>
      <xdr:row>57</xdr:row>
      <xdr:rowOff>142998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76577"/>
          <a:ext cx="838200" cy="3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137963</xdr:rowOff>
    </xdr:from>
    <xdr:to>
      <xdr:col>19</xdr:col>
      <xdr:colOff>177800</xdr:colOff>
      <xdr:row>57</xdr:row>
      <xdr:rowOff>142998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10613"/>
          <a:ext cx="889000" cy="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110936</xdr:rowOff>
    </xdr:from>
    <xdr:to>
      <xdr:col>15</xdr:col>
      <xdr:colOff>50800</xdr:colOff>
      <xdr:row>57</xdr:row>
      <xdr:rowOff>137963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83586"/>
          <a:ext cx="889000" cy="2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32852</xdr:rowOff>
    </xdr:from>
    <xdr:to>
      <xdr:col>10</xdr:col>
      <xdr:colOff>114300</xdr:colOff>
      <xdr:row>57</xdr:row>
      <xdr:rowOff>110936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91152"/>
          <a:ext cx="889000" cy="59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106600</xdr:rowOff>
    </xdr:from>
    <xdr:to>
      <xdr:col>6</xdr:col>
      <xdr:colOff>38100</xdr:colOff>
      <xdr:row>53</xdr:row>
      <xdr:rowOff>36750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02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53277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79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53127</xdr:rowOff>
    </xdr:from>
    <xdr:to>
      <xdr:col>24</xdr:col>
      <xdr:colOff>114300</xdr:colOff>
      <xdr:row>57</xdr:row>
      <xdr:rowOff>154727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2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31554</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92198</xdr:rowOff>
    </xdr:from>
    <xdr:to>
      <xdr:col>20</xdr:col>
      <xdr:colOff>38100</xdr:colOff>
      <xdr:row>58</xdr:row>
      <xdr:rowOff>22348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6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13475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5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87163</xdr:rowOff>
    </xdr:from>
    <xdr:to>
      <xdr:col>15</xdr:col>
      <xdr:colOff>101600</xdr:colOff>
      <xdr:row>58</xdr:row>
      <xdr:rowOff>17313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8440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5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60136</xdr:rowOff>
    </xdr:from>
    <xdr:to>
      <xdr:col>10</xdr:col>
      <xdr:colOff>165100</xdr:colOff>
      <xdr:row>57</xdr:row>
      <xdr:rowOff>161736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3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152863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2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153502</xdr:rowOff>
    </xdr:from>
    <xdr:to>
      <xdr:col>6</xdr:col>
      <xdr:colOff>38100</xdr:colOff>
      <xdr:row>54</xdr:row>
      <xdr:rowOff>83652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4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74779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3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62936</xdr:rowOff>
    </xdr:from>
    <xdr:to>
      <xdr:col>24</xdr:col>
      <xdr:colOff>63500</xdr:colOff>
      <xdr:row>73</xdr:row>
      <xdr:rowOff>124201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78786"/>
          <a:ext cx="8382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124201</xdr:rowOff>
    </xdr:from>
    <xdr:to>
      <xdr:col>19</xdr:col>
      <xdr:colOff>177800</xdr:colOff>
      <xdr:row>74</xdr:row>
      <xdr:rowOff>66063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640051"/>
          <a:ext cx="889000" cy="11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147756</xdr:rowOff>
    </xdr:from>
    <xdr:to>
      <xdr:col>15</xdr:col>
      <xdr:colOff>50800</xdr:colOff>
      <xdr:row>74</xdr:row>
      <xdr:rowOff>66063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663606"/>
          <a:ext cx="889000" cy="8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147756</xdr:rowOff>
    </xdr:from>
    <xdr:to>
      <xdr:col>10</xdr:col>
      <xdr:colOff>114300</xdr:colOff>
      <xdr:row>75</xdr:row>
      <xdr:rowOff>34059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663606"/>
          <a:ext cx="889000" cy="22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26346</xdr:rowOff>
    </xdr:from>
    <xdr:to>
      <xdr:col>6</xdr:col>
      <xdr:colOff>38100</xdr:colOff>
      <xdr:row>77</xdr:row>
      <xdr:rowOff>127946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2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119073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20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12136</xdr:rowOff>
    </xdr:from>
    <xdr:to>
      <xdr:col>24</xdr:col>
      <xdr:colOff>114300</xdr:colOff>
      <xdr:row>73</xdr:row>
      <xdr:rowOff>113736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2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35013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79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73401</xdr:rowOff>
    </xdr:from>
    <xdr:to>
      <xdr:col>20</xdr:col>
      <xdr:colOff>38100</xdr:colOff>
      <xdr:row>74</xdr:row>
      <xdr:rowOff>3551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8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20078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64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15263</xdr:rowOff>
    </xdr:from>
    <xdr:to>
      <xdr:col>15</xdr:col>
      <xdr:colOff>101600</xdr:colOff>
      <xdr:row>74</xdr:row>
      <xdr:rowOff>116863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70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133390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47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96956</xdr:rowOff>
    </xdr:from>
    <xdr:to>
      <xdr:col>10</xdr:col>
      <xdr:colOff>165100</xdr:colOff>
      <xdr:row>74</xdr:row>
      <xdr:rowOff>27106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6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43633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38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154709</xdr:rowOff>
    </xdr:from>
    <xdr:to>
      <xdr:col>6</xdr:col>
      <xdr:colOff>38100</xdr:colOff>
      <xdr:row>75</xdr:row>
      <xdr:rowOff>84859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4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101386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17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77380</xdr:rowOff>
    </xdr:from>
    <xdr:to>
      <xdr:col>24</xdr:col>
      <xdr:colOff>63500</xdr:colOff>
      <xdr:row>98</xdr:row>
      <xdr:rowOff>82783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9480"/>
          <a:ext cx="838200" cy="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67421</xdr:rowOff>
    </xdr:from>
    <xdr:to>
      <xdr:col>19</xdr:col>
      <xdr:colOff>177800</xdr:colOff>
      <xdr:row>98</xdr:row>
      <xdr:rowOff>77380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69521"/>
          <a:ext cx="889000" cy="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65881</xdr:rowOff>
    </xdr:from>
    <xdr:to>
      <xdr:col>15</xdr:col>
      <xdr:colOff>50800</xdr:colOff>
      <xdr:row>98</xdr:row>
      <xdr:rowOff>67421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67981"/>
          <a:ext cx="889000" cy="1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65881</xdr:rowOff>
    </xdr:from>
    <xdr:to>
      <xdr:col>10</xdr:col>
      <xdr:colOff>114300</xdr:colOff>
      <xdr:row>98</xdr:row>
      <xdr:rowOff>105102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67981"/>
          <a:ext cx="889000" cy="39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160844</xdr:rowOff>
    </xdr:from>
    <xdr:to>
      <xdr:col>6</xdr:col>
      <xdr:colOff>38100</xdr:colOff>
      <xdr:row>98</xdr:row>
      <xdr:rowOff>90994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79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107521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56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31983</xdr:rowOff>
    </xdr:from>
    <xdr:to>
      <xdr:col>24</xdr:col>
      <xdr:colOff>114300</xdr:colOff>
      <xdr:row>98</xdr:row>
      <xdr:rowOff>133583</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3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26580</xdr:rowOff>
    </xdr:from>
    <xdr:to>
      <xdr:col>20</xdr:col>
      <xdr:colOff>38100</xdr:colOff>
      <xdr:row>98</xdr:row>
      <xdr:rowOff>128180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119307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2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16621</xdr:rowOff>
    </xdr:from>
    <xdr:to>
      <xdr:col>15</xdr:col>
      <xdr:colOff>101600</xdr:colOff>
      <xdr:row>98</xdr:row>
      <xdr:rowOff>118221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1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109348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1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15081</xdr:rowOff>
    </xdr:from>
    <xdr:to>
      <xdr:col>10</xdr:col>
      <xdr:colOff>165100</xdr:colOff>
      <xdr:row>98</xdr:row>
      <xdr:rowOff>116681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107808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0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54302</xdr:rowOff>
    </xdr:from>
    <xdr:to>
      <xdr:col>6</xdr:col>
      <xdr:colOff>38100</xdr:colOff>
      <xdr:row>98</xdr:row>
      <xdr:rowOff>155902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147029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4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1524</xdr:rowOff>
    </xdr:from>
    <xdr:to>
      <xdr:col>55</xdr:col>
      <xdr:colOff>0</xdr:colOff>
      <xdr:row>39</xdr:row>
      <xdr:rowOff>12319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88074"/>
          <a:ext cx="838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159766</xdr:rowOff>
    </xdr:from>
    <xdr:to>
      <xdr:col>50</xdr:col>
      <xdr:colOff>114300</xdr:colOff>
      <xdr:row>39</xdr:row>
      <xdr:rowOff>1524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74866"/>
          <a:ext cx="889000" cy="1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151003</xdr:rowOff>
    </xdr:from>
    <xdr:to>
      <xdr:col>45</xdr:col>
      <xdr:colOff>177800</xdr:colOff>
      <xdr:row>38</xdr:row>
      <xdr:rowOff>159766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666103"/>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131064</xdr:rowOff>
    </xdr:from>
    <xdr:to>
      <xdr:col>41</xdr:col>
      <xdr:colOff>50800</xdr:colOff>
      <xdr:row>38</xdr:row>
      <xdr:rowOff>151003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46164"/>
          <a:ext cx="889000" cy="1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48895</xdr:rowOff>
    </xdr:from>
    <xdr:to>
      <xdr:col>36</xdr:col>
      <xdr:colOff>165100</xdr:colOff>
      <xdr:row>38</xdr:row>
      <xdr:rowOff>150495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167022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39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132969</xdr:rowOff>
    </xdr:from>
    <xdr:to>
      <xdr:col>55</xdr:col>
      <xdr:colOff>50800</xdr:colOff>
      <xdr:row>39</xdr:row>
      <xdr:rowOff>63119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4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122174</xdr:rowOff>
    </xdr:from>
    <xdr:to>
      <xdr:col>50</xdr:col>
      <xdr:colOff>165100</xdr:colOff>
      <xdr:row>39</xdr:row>
      <xdr:rowOff>52324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3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43451</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30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108966</xdr:rowOff>
    </xdr:from>
    <xdr:to>
      <xdr:col>46</xdr:col>
      <xdr:colOff>38100</xdr:colOff>
      <xdr:row>39</xdr:row>
      <xdr:rowOff>39116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30243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16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100203</xdr:rowOff>
    </xdr:from>
    <xdr:to>
      <xdr:col>41</xdr:col>
      <xdr:colOff>101600</xdr:colOff>
      <xdr:row>39</xdr:row>
      <xdr:rowOff>30353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21480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08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80264</xdr:rowOff>
    </xdr:from>
    <xdr:to>
      <xdr:col>36</xdr:col>
      <xdr:colOff>165100</xdr:colOff>
      <xdr:row>39</xdr:row>
      <xdr:rowOff>10414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9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1541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688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160579</xdr:rowOff>
    </xdr:from>
    <xdr:to>
      <xdr:col>55</xdr:col>
      <xdr:colOff>0</xdr:colOff>
      <xdr:row>59</xdr:row>
      <xdr:rowOff>6083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04679"/>
          <a:ext cx="8382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4597</xdr:rowOff>
    </xdr:from>
    <xdr:to>
      <xdr:col>50</xdr:col>
      <xdr:colOff>114300</xdr:colOff>
      <xdr:row>59</xdr:row>
      <xdr:rowOff>6083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20147"/>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4597</xdr:rowOff>
    </xdr:from>
    <xdr:to>
      <xdr:col>45</xdr:col>
      <xdr:colOff>177800</xdr:colOff>
      <xdr:row>59</xdr:row>
      <xdr:rowOff>23305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0147"/>
          <a:ext cx="889000" cy="1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18047</xdr:rowOff>
    </xdr:from>
    <xdr:to>
      <xdr:col>41</xdr:col>
      <xdr:colOff>50800</xdr:colOff>
      <xdr:row>59</xdr:row>
      <xdr:rowOff>23305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33597"/>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98463</xdr:rowOff>
    </xdr:from>
    <xdr:to>
      <xdr:col>36</xdr:col>
      <xdr:colOff>165100</xdr:colOff>
      <xdr:row>54</xdr:row>
      <xdr:rowOff>28613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18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45140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89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109779</xdr:rowOff>
    </xdr:from>
    <xdr:to>
      <xdr:col>55</xdr:col>
      <xdr:colOff>50800</xdr:colOff>
      <xdr:row>59</xdr:row>
      <xdr:rowOff>39929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5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24706</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6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126733</xdr:rowOff>
    </xdr:from>
    <xdr:to>
      <xdr:col>50</xdr:col>
      <xdr:colOff>165100</xdr:colOff>
      <xdr:row>59</xdr:row>
      <xdr:rowOff>56883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7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48010</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63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125247</xdr:rowOff>
    </xdr:from>
    <xdr:to>
      <xdr:col>46</xdr:col>
      <xdr:colOff>38100</xdr:colOff>
      <xdr:row>59</xdr:row>
      <xdr:rowOff>55397</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6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46524</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6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143955</xdr:rowOff>
    </xdr:from>
    <xdr:to>
      <xdr:col>41</xdr:col>
      <xdr:colOff>101600</xdr:colOff>
      <xdr:row>59</xdr:row>
      <xdr:rowOff>74105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65232</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80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138697</xdr:rowOff>
    </xdr:from>
    <xdr:to>
      <xdr:col>36</xdr:col>
      <xdr:colOff>165100</xdr:colOff>
      <xdr:row>59</xdr:row>
      <xdr:rowOff>68847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59974</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5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45441</xdr:rowOff>
    </xdr:from>
    <xdr:to>
      <xdr:col>55</xdr:col>
      <xdr:colOff>0</xdr:colOff>
      <xdr:row>78</xdr:row>
      <xdr:rowOff>147434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18541"/>
          <a:ext cx="838200" cy="10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5931</xdr:rowOff>
    </xdr:from>
    <xdr:to>
      <xdr:col>50</xdr:col>
      <xdr:colOff>114300</xdr:colOff>
      <xdr:row>78</xdr:row>
      <xdr:rowOff>147434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79031"/>
          <a:ext cx="889000" cy="14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5931</xdr:rowOff>
    </xdr:from>
    <xdr:to>
      <xdr:col>45</xdr:col>
      <xdr:colOff>177800</xdr:colOff>
      <xdr:row>78</xdr:row>
      <xdr:rowOff>11798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79031"/>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152121</xdr:rowOff>
    </xdr:from>
    <xdr:to>
      <xdr:col>41</xdr:col>
      <xdr:colOff>50800</xdr:colOff>
      <xdr:row>78</xdr:row>
      <xdr:rowOff>11798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53771"/>
          <a:ext cx="8890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8395</xdr:rowOff>
    </xdr:from>
    <xdr:to>
      <xdr:col>36</xdr:col>
      <xdr:colOff>165100</xdr:colOff>
      <xdr:row>74</xdr:row>
      <xdr:rowOff>109995</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26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126522</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47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166091</xdr:rowOff>
    </xdr:from>
    <xdr:to>
      <xdr:col>55</xdr:col>
      <xdr:colOff>50800</xdr:colOff>
      <xdr:row>78</xdr:row>
      <xdr:rowOff>96241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6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144518</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4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96634</xdr:rowOff>
    </xdr:from>
    <xdr:to>
      <xdr:col>50</xdr:col>
      <xdr:colOff>165100</xdr:colOff>
      <xdr:row>79</xdr:row>
      <xdr:rowOff>26784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6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17911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6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126581</xdr:rowOff>
    </xdr:from>
    <xdr:to>
      <xdr:col>46</xdr:col>
      <xdr:colOff>38100</xdr:colOff>
      <xdr:row>78</xdr:row>
      <xdr:rowOff>56731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2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47858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20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132448</xdr:rowOff>
    </xdr:from>
    <xdr:to>
      <xdr:col>41</xdr:col>
      <xdr:colOff>101600</xdr:colOff>
      <xdr:row>78</xdr:row>
      <xdr:rowOff>62598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3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53725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2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101321</xdr:rowOff>
    </xdr:from>
    <xdr:to>
      <xdr:col>36</xdr:col>
      <xdr:colOff>165100</xdr:colOff>
      <xdr:row>78</xdr:row>
      <xdr:rowOff>31471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0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22598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95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68948</xdr:rowOff>
    </xdr:from>
    <xdr:to>
      <xdr:col>55</xdr:col>
      <xdr:colOff>0</xdr:colOff>
      <xdr:row>98</xdr:row>
      <xdr:rowOff>37040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699598"/>
          <a:ext cx="838200" cy="13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68948</xdr:rowOff>
    </xdr:from>
    <xdr:to>
      <xdr:col>50</xdr:col>
      <xdr:colOff>114300</xdr:colOff>
      <xdr:row>98</xdr:row>
      <xdr:rowOff>22428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99598"/>
          <a:ext cx="889000" cy="12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22428</xdr:rowOff>
    </xdr:from>
    <xdr:to>
      <xdr:col>45</xdr:col>
      <xdr:colOff>177800</xdr:colOff>
      <xdr:row>98</xdr:row>
      <xdr:rowOff>30048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2452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30048</xdr:rowOff>
    </xdr:from>
    <xdr:to>
      <xdr:col>41</xdr:col>
      <xdr:colOff>50800</xdr:colOff>
      <xdr:row>98</xdr:row>
      <xdr:rowOff>62433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832148"/>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84271</xdr:rowOff>
    </xdr:from>
    <xdr:to>
      <xdr:col>36</xdr:col>
      <xdr:colOff>165100</xdr:colOff>
      <xdr:row>96</xdr:row>
      <xdr:rowOff>14421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3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30948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14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157690</xdr:rowOff>
    </xdr:from>
    <xdr:to>
      <xdr:col>55</xdr:col>
      <xdr:colOff>50800</xdr:colOff>
      <xdr:row>98</xdr:row>
      <xdr:rowOff>87840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8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136117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6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18148</xdr:rowOff>
    </xdr:from>
    <xdr:to>
      <xdr:col>50</xdr:col>
      <xdr:colOff>165100</xdr:colOff>
      <xdr:row>97</xdr:row>
      <xdr:rowOff>119748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4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110875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4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143078</xdr:rowOff>
    </xdr:from>
    <xdr:to>
      <xdr:col>46</xdr:col>
      <xdr:colOff>38100</xdr:colOff>
      <xdr:row>98</xdr:row>
      <xdr:rowOff>73228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7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64355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6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150698</xdr:rowOff>
    </xdr:from>
    <xdr:to>
      <xdr:col>41</xdr:col>
      <xdr:colOff>101600</xdr:colOff>
      <xdr:row>98</xdr:row>
      <xdr:rowOff>80848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8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71975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7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11633</xdr:rowOff>
    </xdr:from>
    <xdr:to>
      <xdr:col>36</xdr:col>
      <xdr:colOff>165100</xdr:colOff>
      <xdr:row>98</xdr:row>
      <xdr:rowOff>113233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1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104360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06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79826</xdr:rowOff>
    </xdr:from>
    <xdr:to>
      <xdr:col>85</xdr:col>
      <xdr:colOff>127000</xdr:colOff>
      <xdr:row>37</xdr:row>
      <xdr:rowOff>47022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5394776"/>
          <a:ext cx="838200" cy="99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32982</xdr:rowOff>
    </xdr:from>
    <xdr:to>
      <xdr:col>81</xdr:col>
      <xdr:colOff>50800</xdr:colOff>
      <xdr:row>37</xdr:row>
      <xdr:rowOff>47022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376632"/>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32982</xdr:rowOff>
    </xdr:from>
    <xdr:to>
      <xdr:col>76</xdr:col>
      <xdr:colOff>114300</xdr:colOff>
      <xdr:row>37</xdr:row>
      <xdr:rowOff>97561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376632"/>
          <a:ext cx="889000" cy="6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97561</xdr:rowOff>
    </xdr:from>
    <xdr:to>
      <xdr:col>71</xdr:col>
      <xdr:colOff>177800</xdr:colOff>
      <xdr:row>37</xdr:row>
      <xdr:rowOff>107486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41211"/>
          <a:ext cx="889000" cy="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104959</xdr:rowOff>
    </xdr:from>
    <xdr:to>
      <xdr:col>67</xdr:col>
      <xdr:colOff>101600</xdr:colOff>
      <xdr:row>37</xdr:row>
      <xdr:rowOff>35109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77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51636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5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29026</xdr:rowOff>
    </xdr:from>
    <xdr:to>
      <xdr:col>85</xdr:col>
      <xdr:colOff>177800</xdr:colOff>
      <xdr:row>31</xdr:row>
      <xdr:rowOff>130626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34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153503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2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167672</xdr:rowOff>
    </xdr:from>
    <xdr:to>
      <xdr:col>81</xdr:col>
      <xdr:colOff>101600</xdr:colOff>
      <xdr:row>37</xdr:row>
      <xdr:rowOff>97822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3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114349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11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153632</xdr:rowOff>
    </xdr:from>
    <xdr:to>
      <xdr:col>76</xdr:col>
      <xdr:colOff>165100</xdr:colOff>
      <xdr:row>37</xdr:row>
      <xdr:rowOff>83782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2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100309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0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46761</xdr:rowOff>
    </xdr:from>
    <xdr:to>
      <xdr:col>72</xdr:col>
      <xdr:colOff>38100</xdr:colOff>
      <xdr:row>37</xdr:row>
      <xdr:rowOff>148361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9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164888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6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56686</xdr:rowOff>
    </xdr:from>
    <xdr:to>
      <xdr:col>67</xdr:col>
      <xdr:colOff>101600</xdr:colOff>
      <xdr:row>37</xdr:row>
      <xdr:rowOff>158286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149413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9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148971</xdr:rowOff>
    </xdr:from>
    <xdr:to>
      <xdr:col>85</xdr:col>
      <xdr:colOff>127000</xdr:colOff>
      <xdr:row>57</xdr:row>
      <xdr:rowOff>168529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21621"/>
          <a:ext cx="838200" cy="19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168529</xdr:rowOff>
    </xdr:from>
    <xdr:to>
      <xdr:col>81</xdr:col>
      <xdr:colOff>50800</xdr:colOff>
      <xdr:row>58</xdr:row>
      <xdr:rowOff>23292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41179"/>
          <a:ext cx="889000" cy="2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23292</xdr:rowOff>
    </xdr:from>
    <xdr:to>
      <xdr:col>76</xdr:col>
      <xdr:colOff>114300</xdr:colOff>
      <xdr:row>58</xdr:row>
      <xdr:rowOff>56706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67392"/>
          <a:ext cx="889000" cy="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9589</xdr:rowOff>
    </xdr:from>
    <xdr:to>
      <xdr:col>71</xdr:col>
      <xdr:colOff>177800</xdr:colOff>
      <xdr:row>58</xdr:row>
      <xdr:rowOff>56706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782239"/>
          <a:ext cx="889000" cy="21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159576</xdr:rowOff>
    </xdr:from>
    <xdr:to>
      <xdr:col>67</xdr:col>
      <xdr:colOff>101600</xdr:colOff>
      <xdr:row>57</xdr:row>
      <xdr:rowOff>89726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6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80853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85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98171</xdr:rowOff>
    </xdr:from>
    <xdr:to>
      <xdr:col>85</xdr:col>
      <xdr:colOff>177800</xdr:colOff>
      <xdr:row>58</xdr:row>
      <xdr:rowOff>28321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76598</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4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117729</xdr:rowOff>
    </xdr:from>
    <xdr:to>
      <xdr:col>81</xdr:col>
      <xdr:colOff>101600</xdr:colOff>
      <xdr:row>58</xdr:row>
      <xdr:rowOff>47879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9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39006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8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143942</xdr:rowOff>
    </xdr:from>
    <xdr:to>
      <xdr:col>76</xdr:col>
      <xdr:colOff>165100</xdr:colOff>
      <xdr:row>58</xdr:row>
      <xdr:rowOff>74092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1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65219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0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5906</xdr:rowOff>
    </xdr:from>
    <xdr:to>
      <xdr:col>72</xdr:col>
      <xdr:colOff>38100</xdr:colOff>
      <xdr:row>58</xdr:row>
      <xdr:rowOff>107506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5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98633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42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130239</xdr:rowOff>
    </xdr:from>
    <xdr:to>
      <xdr:col>67</xdr:col>
      <xdr:colOff>101600</xdr:colOff>
      <xdr:row>57</xdr:row>
      <xdr:rowOff>60389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3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76916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50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134717</xdr:rowOff>
    </xdr:from>
    <xdr:to>
      <xdr:col>67</xdr:col>
      <xdr:colOff>101600</xdr:colOff>
      <xdr:row>79</xdr:row>
      <xdr:rowOff>64867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07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81394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8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159665</xdr:rowOff>
    </xdr:from>
    <xdr:to>
      <xdr:col>85</xdr:col>
      <xdr:colOff>127000</xdr:colOff>
      <xdr:row>97</xdr:row>
      <xdr:rowOff>161455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90315"/>
          <a:ext cx="8382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157911</xdr:rowOff>
    </xdr:from>
    <xdr:to>
      <xdr:col>81</xdr:col>
      <xdr:colOff>50800</xdr:colOff>
      <xdr:row>97</xdr:row>
      <xdr:rowOff>159665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88561"/>
          <a:ext cx="8890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157911</xdr:rowOff>
    </xdr:from>
    <xdr:to>
      <xdr:col>76</xdr:col>
      <xdr:colOff>114300</xdr:colOff>
      <xdr:row>97</xdr:row>
      <xdr:rowOff>163207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88561"/>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163207</xdr:rowOff>
    </xdr:from>
    <xdr:to>
      <xdr:col>71</xdr:col>
      <xdr:colOff>177800</xdr:colOff>
      <xdr:row>97</xdr:row>
      <xdr:rowOff>166700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93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154229</xdr:rowOff>
    </xdr:from>
    <xdr:to>
      <xdr:col>67</xdr:col>
      <xdr:colOff>101600</xdr:colOff>
      <xdr:row>95</xdr:row>
      <xdr:rowOff>84379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100906</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04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110655</xdr:rowOff>
    </xdr:from>
    <xdr:to>
      <xdr:col>85</xdr:col>
      <xdr:colOff>177800</xdr:colOff>
      <xdr:row>98</xdr:row>
      <xdr:rowOff>40805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4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25582</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5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108865</xdr:rowOff>
    </xdr:from>
    <xdr:to>
      <xdr:col>81</xdr:col>
      <xdr:colOff>101600</xdr:colOff>
      <xdr:row>98</xdr:row>
      <xdr:rowOff>39015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3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30142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3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107111</xdr:rowOff>
    </xdr:from>
    <xdr:to>
      <xdr:col>76</xdr:col>
      <xdr:colOff>165100</xdr:colOff>
      <xdr:row>98</xdr:row>
      <xdr:rowOff>37261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73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28388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3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112407</xdr:rowOff>
    </xdr:from>
    <xdr:to>
      <xdr:col>72</xdr:col>
      <xdr:colOff>38100</xdr:colOff>
      <xdr:row>98</xdr:row>
      <xdr:rowOff>42557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33684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3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115900</xdr:rowOff>
    </xdr:from>
    <xdr:to>
      <xdr:col>67</xdr:col>
      <xdr:colOff>101600</xdr:colOff>
      <xdr:row>98</xdr:row>
      <xdr:rowOff>46050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7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37177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3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79436</xdr:rowOff>
    </xdr:from>
    <xdr:to>
      <xdr:col>98</xdr:col>
      <xdr:colOff>38100</xdr:colOff>
      <xdr:row>39</xdr:row>
      <xdr:rowOff>9586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26113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252,145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円となっており、類似団体平均と比較すると</a:t>
          </a:r>
          <a:r>
            <a:rPr kumimoji="1" lang="en-US" altLang="ja-JP" sz="1300">
              <a:latin typeface="ＭＳ Ｐゴシック" panose="020B0600070205080204" pitchFamily="50" charset="-128"/>
              <a:ea typeface="ＭＳ Ｐゴシック" panose="020B0600070205080204" pitchFamily="50" charset="-128"/>
            </a:rPr>
            <a:t>49,352</a:t>
          </a:r>
          <a:r>
            <a:rPr kumimoji="1" lang="ja-JP" altLang="en-US" sz="1300">
              <a:latin typeface="ＭＳ Ｐゴシック" panose="020B0600070205080204" pitchFamily="50" charset="-128"/>
              <a:ea typeface="ＭＳ Ｐゴシック" panose="020B0600070205080204" pitchFamily="50" charset="-128"/>
            </a:rPr>
            <a:t>円多い状況にあります。これは、高い水準で推移している扶助費の支出が最も多い目的区分が民生費であることが大きな要因であると考えられます。また、昨年度と比較して住民一人あたりの決算額が増加した要因としては、扶助費と同様に、生活保護費や介護給付費・訓練等給付費の増加等や定額減税補足給付金等の物価高騰対策による補助金の増加が考えられます。</a:t>
          </a:r>
        </a:p>
        <a:p>
          <a:r>
            <a:rPr kumimoji="1" lang="ja-JP" altLang="en-US" sz="1300">
              <a:latin typeface="ＭＳ Ｐゴシック" panose="020B0600070205080204" pitchFamily="50" charset="-128"/>
              <a:ea typeface="ＭＳ Ｐゴシック" panose="020B0600070205080204" pitchFamily="50" charset="-128"/>
            </a:rPr>
            <a:t>　消防費は、</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か年かけて実施する（仮称）防災食育センター施設整備事業により増加傾向にあります。なお、施設整備については</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年度に全ての工事が完了しました。</a:t>
          </a:r>
        </a:p>
        <a:p>
          <a:r>
            <a:rPr kumimoji="1" lang="ja-JP" altLang="en-US" sz="1300">
              <a:latin typeface="ＭＳ Ｐゴシック" panose="020B0600070205080204" pitchFamily="50" charset="-128"/>
              <a:ea typeface="ＭＳ Ｐゴシック" panose="020B0600070205080204" pitchFamily="50" charset="-128"/>
            </a:rPr>
            <a:t>　総務費は、新型コロナウイルス感染症の影響により、国の緊急経済対策として</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年度に実施した特別定額給付金給付事業の目的区分が総務費に位置づくことから、全体的な平均値が底上げされています。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実質収支は、税連動交付金の増加や普通交付税の追加交付があったことなどから、</a:t>
          </a:r>
          <a:r>
            <a:rPr kumimoji="1" lang="en-US" altLang="ja-JP" sz="1400">
              <a:latin typeface="ＭＳ ゴシック" pitchFamily="49" charset="-128"/>
              <a:ea typeface="ＭＳ ゴシック" pitchFamily="49" charset="-128"/>
            </a:rPr>
            <a:t>1,381,543</a:t>
          </a:r>
          <a:r>
            <a:rPr kumimoji="1" lang="ja-JP" altLang="en-US" sz="1400">
              <a:latin typeface="ＭＳ ゴシック" pitchFamily="49" charset="-128"/>
              <a:ea typeface="ＭＳ ゴシック" pitchFamily="49" charset="-128"/>
            </a:rPr>
            <a:t>千円の黒字となりました。また、実質単年度収支は、基金の積立額は</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年度から微増したものの取崩しが上回ったため、</a:t>
          </a:r>
          <a:r>
            <a:rPr kumimoji="1" lang="en-US" altLang="ja-JP" sz="1400">
              <a:latin typeface="ＭＳ ゴシック" pitchFamily="49" charset="-128"/>
              <a:ea typeface="ＭＳ ゴシック" pitchFamily="49" charset="-128"/>
            </a:rPr>
            <a:t>385,389</a:t>
          </a:r>
          <a:r>
            <a:rPr kumimoji="1" lang="ja-JP" altLang="en-US" sz="1400">
              <a:latin typeface="ＭＳ ゴシック" pitchFamily="49" charset="-128"/>
              <a:ea typeface="ＭＳ ゴシック" pitchFamily="49" charset="-128"/>
            </a:rPr>
            <a:t>千円の赤字となりました。財政調整基金を標準財政規模と比較した比率については、財政調整基金の取崩しが大幅に増加したため、過去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年間において最も低い数値となりました。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一般会計については、税連動交付金の増加や普通交付税の追加交付があったことから、黒字となっています。</a:t>
          </a:r>
        </a:p>
        <a:p>
          <a:r>
            <a:rPr kumimoji="1" lang="ja-JP" altLang="en-US" sz="1400">
              <a:latin typeface="ＭＳ ゴシック" pitchFamily="49" charset="-128"/>
              <a:ea typeface="ＭＳ ゴシック" pitchFamily="49" charset="-128"/>
            </a:rPr>
            <a:t>　特別会計については、一般会計からの多額の繰入金等により収支のバランスを図ったことから黒字となっており、国民健康保険事業特別会計においては</a:t>
          </a:r>
          <a:r>
            <a:rPr kumimoji="1" lang="en-US" altLang="ja-JP" sz="1400">
              <a:latin typeface="ＭＳ ゴシック" pitchFamily="49" charset="-128"/>
              <a:ea typeface="ＭＳ ゴシック" pitchFamily="49" charset="-128"/>
            </a:rPr>
            <a:t>198,205</a:t>
          </a:r>
          <a:r>
            <a:rPr kumimoji="1" lang="ja-JP" altLang="en-US" sz="1400">
              <a:latin typeface="ＭＳ ゴシック" pitchFamily="49" charset="-128"/>
              <a:ea typeface="ＭＳ ゴシック" pitchFamily="49" charset="-128"/>
            </a:rPr>
            <a:t>千円の黒字、介護保険特別会計においては</a:t>
          </a:r>
          <a:r>
            <a:rPr kumimoji="1" lang="en-US" altLang="ja-JP" sz="1400">
              <a:latin typeface="ＭＳ ゴシック" pitchFamily="49" charset="-128"/>
              <a:ea typeface="ＭＳ ゴシック" pitchFamily="49" charset="-128"/>
            </a:rPr>
            <a:t>79,171</a:t>
          </a:r>
          <a:r>
            <a:rPr kumimoji="1" lang="ja-JP" altLang="en-US" sz="1400">
              <a:latin typeface="ＭＳ ゴシック" pitchFamily="49" charset="-128"/>
              <a:ea typeface="ＭＳ ゴシック" pitchFamily="49" charset="-128"/>
            </a:rPr>
            <a:t>千円の黒字となり、その他の特別会計においても同様に一般会計からの繰入金により黒字となっています。</a:t>
          </a:r>
        </a:p>
        <a:p>
          <a:r>
            <a:rPr kumimoji="1" lang="ja-JP" altLang="en-US" sz="1400">
              <a:latin typeface="ＭＳ ゴシック" pitchFamily="49" charset="-128"/>
              <a:ea typeface="ＭＳ ゴシック" pitchFamily="49" charset="-128"/>
            </a:rPr>
            <a:t>　国民健康保険事業については、</a:t>
          </a:r>
          <a:r>
            <a:rPr kumimoji="1" lang="en-US" altLang="ja-JP" sz="1400">
              <a:latin typeface="ＭＳ ゴシック" pitchFamily="49" charset="-128"/>
              <a:ea typeface="ＭＳ ゴシック" pitchFamily="49" charset="-128"/>
            </a:rPr>
            <a:t>R6</a:t>
          </a:r>
          <a:r>
            <a:rPr kumimoji="1" lang="ja-JP" altLang="en-US" sz="1400">
              <a:latin typeface="ＭＳ ゴシック" pitchFamily="49" charset="-128"/>
              <a:ea typeface="ＭＳ ゴシック" pitchFamily="49" charset="-128"/>
            </a:rPr>
            <a:t>年度は国保財政健全化計画に基づき税率改定を実施し段階的に繰入金の抑制を図りました。しかし、市内における高齢化の進行により保険給付費は増加の見通しとなり、予断が許せない状況にあります。</a:t>
          </a:r>
        </a:p>
        <a:p>
          <a:r>
            <a:rPr kumimoji="1" lang="ja-JP" altLang="en-US" sz="1400">
              <a:latin typeface="ＭＳ ゴシック" pitchFamily="49" charset="-128"/>
              <a:ea typeface="ＭＳ ゴシック" pitchFamily="49" charset="-128"/>
            </a:rPr>
            <a:t>　今後、一般会計繰入金の削減に向けて、国民健康保険事業においては引き続き国保財政計画を遂行していくとともに、介護保険事業においては、介護保険事業計画に基づき保険料の改定を段階的に行う予定です。</a:t>
          </a:r>
        </a:p>
        <a:p>
          <a:r>
            <a:rPr kumimoji="1" lang="ja-JP" altLang="en-US" sz="1400">
              <a:latin typeface="ＭＳ ゴシック" pitchFamily="49" charset="-128"/>
              <a:ea typeface="ＭＳ ゴシック" pitchFamily="49" charset="-128"/>
            </a:rPr>
            <a:t>　一般会計については、財源の根幹をなす市税収入の確保のため、納税指導や滞納処分により収納対策を強化を図るとともに、各特別会計において保険税等の定期的な見直しにより、自主財源の確保に努め、一般会計に依存しない経営の健全化を図る必要があり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37842233</v>
      </c>
      <c r="BO4" s="449"/>
      <c r="BP4" s="449"/>
      <c r="BQ4" s="449"/>
      <c r="BR4" s="449"/>
      <c r="BS4" s="449"/>
      <c r="BT4" s="449"/>
      <c r="BU4" s="450"/>
      <c r="BV4" s="448">
        <v>33169031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9</v>
      </c>
      <c r="CU4" s="589"/>
      <c r="CV4" s="589"/>
      <c r="CW4" s="589"/>
      <c r="CX4" s="589"/>
      <c r="CY4" s="589"/>
      <c r="CZ4" s="589"/>
      <c r="DA4" s="590"/>
      <c r="DB4" s="588">
        <v>5.9</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36394460</v>
      </c>
      <c r="BO5" s="420"/>
      <c r="BP5" s="420"/>
      <c r="BQ5" s="420"/>
      <c r="BR5" s="420"/>
      <c r="BS5" s="420"/>
      <c r="BT5" s="420"/>
      <c r="BU5" s="421"/>
      <c r="BV5" s="419">
        <v>32245193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96.2</v>
      </c>
      <c r="CU5" s="417"/>
      <c r="CV5" s="417"/>
      <c r="CW5" s="417"/>
      <c r="CX5" s="417"/>
      <c r="CY5" s="417"/>
      <c r="CZ5" s="417"/>
      <c r="DA5" s="418"/>
      <c r="DB5" s="416">
        <v>94.6</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1447773</v>
      </c>
      <c r="BO6" s="420"/>
      <c r="BP6" s="420"/>
      <c r="BQ6" s="420"/>
      <c r="BR6" s="420"/>
      <c r="BS6" s="420"/>
      <c r="BT6" s="420"/>
      <c r="BU6" s="421"/>
      <c r="BV6" s="419">
        <v>923838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96.7</v>
      </c>
      <c r="CU6" s="563"/>
      <c r="CV6" s="563"/>
      <c r="CW6" s="563"/>
      <c r="CX6" s="563"/>
      <c r="CY6" s="563"/>
      <c r="CZ6" s="563"/>
      <c r="DA6" s="564"/>
      <c r="DB6" s="562">
        <v>95.5</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66230</v>
      </c>
      <c r="BO7" s="420"/>
      <c r="BP7" s="420"/>
      <c r="BQ7" s="420"/>
      <c r="BR7" s="420"/>
      <c r="BS7" s="420"/>
      <c r="BT7" s="420"/>
      <c r="BU7" s="421"/>
      <c r="BV7" s="419">
        <v>38779</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15425506</v>
      </c>
      <c r="CU7" s="420"/>
      <c r="CV7" s="420"/>
      <c r="CW7" s="420"/>
      <c r="CX7" s="420"/>
      <c r="CY7" s="420"/>
      <c r="CZ7" s="420"/>
      <c r="DA7" s="421"/>
      <c r="DB7" s="419">
        <v>14976794</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1381543</v>
      </c>
      <c r="BO8" s="420"/>
      <c r="BP8" s="420"/>
      <c r="BQ8" s="420"/>
      <c r="BR8" s="420"/>
      <c r="BS8" s="420"/>
      <c r="BT8" s="420"/>
      <c r="BU8" s="421"/>
      <c r="BV8" s="419">
        <v>885059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0.77</v>
      </c>
      <c r="CU8" s="523"/>
      <c r="CV8" s="523"/>
      <c r="CW8" s="523"/>
      <c r="CX8" s="523"/>
      <c r="CY8" s="523"/>
      <c r="CZ8" s="523"/>
      <c r="DA8" s="524"/>
      <c r="DB8" s="522">
        <v>0.78</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70829</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496484</v>
      </c>
      <c r="BO9" s="420"/>
      <c r="BP9" s="420"/>
      <c r="BQ9" s="420"/>
      <c r="BR9" s="420"/>
      <c r="BS9" s="420"/>
      <c r="BT9" s="420"/>
      <c r="BU9" s="421"/>
      <c r="BV9" s="419">
        <v>51622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5.9</v>
      </c>
      <c r="CU9" s="417"/>
      <c r="CV9" s="417"/>
      <c r="CW9" s="417"/>
      <c r="CX9" s="417"/>
      <c r="CY9" s="417"/>
      <c r="CZ9" s="417"/>
      <c r="DA9" s="418"/>
      <c r="DB9" s="416">
        <v>6.3</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71229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442530</v>
      </c>
      <c r="BO10" s="420"/>
      <c r="BP10" s="420"/>
      <c r="BQ10" s="420"/>
      <c r="BR10" s="420"/>
      <c r="BS10" s="420"/>
      <c r="BT10" s="420"/>
      <c r="BU10" s="421"/>
      <c r="BV10" s="419">
        <v>416718</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70696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1324403</v>
      </c>
      <c r="BO12" s="420"/>
      <c r="BP12" s="420"/>
      <c r="BQ12" s="420"/>
      <c r="BR12" s="420"/>
      <c r="BS12" s="420"/>
      <c r="BT12" s="420"/>
      <c r="BU12" s="421"/>
      <c r="BV12" s="419">
        <v>887626</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68553</v>
      </c>
      <c r="S13" s="507"/>
      <c r="T13" s="507"/>
      <c r="U13" s="507"/>
      <c r="V13" s="508"/>
      <c r="W13" s="509" t="s">
        <v>131</v>
      </c>
      <c r="X13" s="405"/>
      <c r="Y13" s="405"/>
      <c r="Z13" s="405"/>
      <c r="AA13" s="405"/>
      <c r="AB13" s="406"/>
      <c r="AC13" s="372">
        <v>371</v>
      </c>
      <c r="AD13" s="373"/>
      <c r="AE13" s="373"/>
      <c r="AF13" s="373"/>
      <c r="AG13" s="374"/>
      <c r="AH13" s="372">
        <v>354</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-385389</v>
      </c>
      <c r="BO13" s="420"/>
      <c r="BP13" s="420"/>
      <c r="BQ13" s="420"/>
      <c r="BR13" s="420"/>
      <c r="BS13" s="420"/>
      <c r="BT13" s="420"/>
      <c r="BU13" s="421"/>
      <c r="BV13" s="419">
        <v>-419286</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1.5</v>
      </c>
      <c r="CU13" s="417"/>
      <c r="CV13" s="417"/>
      <c r="CW13" s="417"/>
      <c r="CX13" s="417"/>
      <c r="CY13" s="417"/>
      <c r="CZ13" s="417"/>
      <c r="DA13" s="418"/>
      <c r="DB13" s="416">
        <v>1.7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71018</v>
      </c>
      <c r="S14" s="507"/>
      <c r="T14" s="507"/>
      <c r="U14" s="507"/>
      <c r="V14" s="508"/>
      <c r="W14" s="510"/>
      <c r="X14" s="408"/>
      <c r="Y14" s="408"/>
      <c r="Z14" s="408"/>
      <c r="AA14" s="408"/>
      <c r="AB14" s="409"/>
      <c r="AC14" s="499">
        <v>1.4</v>
      </c>
      <c r="AD14" s="500"/>
      <c r="AE14" s="500"/>
      <c r="AF14" s="500"/>
      <c r="AG14" s="501"/>
      <c r="AH14" s="499">
        <v>1.3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69005</v>
      </c>
      <c r="S15" s="507"/>
      <c r="T15" s="507"/>
      <c r="U15" s="507"/>
      <c r="V15" s="508"/>
      <c r="W15" s="509" t="s">
        <v>137</v>
      </c>
      <c r="X15" s="405"/>
      <c r="Y15" s="405"/>
      <c r="Z15" s="405"/>
      <c r="AA15" s="405"/>
      <c r="AB15" s="406"/>
      <c r="AC15" s="372">
        <v>6537</v>
      </c>
      <c r="AD15" s="373"/>
      <c r="AE15" s="373"/>
      <c r="AF15" s="373"/>
      <c r="AG15" s="374"/>
      <c r="AH15" s="372">
        <v>7232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9668654</v>
      </c>
      <c r="BO15" s="449"/>
      <c r="BP15" s="449"/>
      <c r="BQ15" s="449"/>
      <c r="BR15" s="449"/>
      <c r="BS15" s="449"/>
      <c r="BT15" s="449"/>
      <c r="BU15" s="450"/>
      <c r="BV15" s="448">
        <v>9563825</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25.5</v>
      </c>
      <c r="AD16" s="500"/>
      <c r="AE16" s="500"/>
      <c r="AF16" s="500"/>
      <c r="AG16" s="501"/>
      <c r="AH16" s="499">
        <v>27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12769975</v>
      </c>
      <c r="BO16" s="420"/>
      <c r="BP16" s="420"/>
      <c r="BQ16" s="420"/>
      <c r="BR16" s="420"/>
      <c r="BS16" s="420"/>
      <c r="BT16" s="420"/>
      <c r="BU16" s="421"/>
      <c r="BV16" s="419">
        <v>12288113</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18718</v>
      </c>
      <c r="AD17" s="373"/>
      <c r="AE17" s="373"/>
      <c r="AF17" s="373"/>
      <c r="AG17" s="374"/>
      <c r="AH17" s="372">
        <v>19164</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12244052</v>
      </c>
      <c r="BO17" s="420"/>
      <c r="BP17" s="420"/>
      <c r="BQ17" s="420"/>
      <c r="BR17" s="420"/>
      <c r="BS17" s="420"/>
      <c r="BT17" s="420"/>
      <c r="BU17" s="421"/>
      <c r="BV17" s="419">
        <v>12104269</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15.32</v>
      </c>
      <c r="M18" s="472"/>
      <c r="N18" s="472"/>
      <c r="O18" s="472"/>
      <c r="P18" s="472"/>
      <c r="Q18" s="472"/>
      <c r="R18" s="473"/>
      <c r="S18" s="473"/>
      <c r="T18" s="473"/>
      <c r="U18" s="473"/>
      <c r="V18" s="474"/>
      <c r="W18" s="490"/>
      <c r="X18" s="491"/>
      <c r="Y18" s="491"/>
      <c r="Z18" s="491"/>
      <c r="AA18" s="491"/>
      <c r="AB18" s="515"/>
      <c r="AC18" s="389">
        <v>73</v>
      </c>
      <c r="AD18" s="390"/>
      <c r="AE18" s="390"/>
      <c r="AF18" s="390"/>
      <c r="AG18" s="475"/>
      <c r="AH18" s="389">
        <v>71.599999999999994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15706761</v>
      </c>
      <c r="BO18" s="420"/>
      <c r="BP18" s="420"/>
      <c r="BQ18" s="420"/>
      <c r="BR18" s="420"/>
      <c r="BS18" s="420"/>
      <c r="BT18" s="420"/>
      <c r="BU18" s="421"/>
      <c r="BV18" s="419">
        <v>14801799</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4623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21429453</v>
      </c>
      <c r="BO19" s="420"/>
      <c r="BP19" s="420"/>
      <c r="BQ19" s="420"/>
      <c r="BR19" s="420"/>
      <c r="BS19" s="420"/>
      <c r="BT19" s="420"/>
      <c r="BU19" s="421"/>
      <c r="BV19" s="419">
        <v>20176469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29978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12705340</v>
      </c>
      <c r="BO22" s="449"/>
      <c r="BP22" s="449"/>
      <c r="BQ22" s="449"/>
      <c r="BR22" s="449"/>
      <c r="BS22" s="449"/>
      <c r="BT22" s="449"/>
      <c r="BU22" s="450"/>
      <c r="BV22" s="448">
        <v>13106831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10810967</v>
      </c>
      <c r="BO23" s="420"/>
      <c r="BP23" s="420"/>
      <c r="BQ23" s="420"/>
      <c r="BR23" s="420"/>
      <c r="BS23" s="420"/>
      <c r="BT23" s="420"/>
      <c r="BU23" s="421"/>
      <c r="BV23" s="419">
        <v>11769657</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8530</v>
      </c>
      <c r="R24" s="373"/>
      <c r="S24" s="373"/>
      <c r="T24" s="373"/>
      <c r="U24" s="373"/>
      <c r="V24" s="374"/>
      <c r="W24" s="462"/>
      <c r="X24" s="399"/>
      <c r="Y24" s="400"/>
      <c r="Z24" s="375" t="s">
        <v>162</v>
      </c>
      <c r="AA24" s="376"/>
      <c r="AB24" s="376"/>
      <c r="AC24" s="376"/>
      <c r="AD24" s="376"/>
      <c r="AE24" s="376"/>
      <c r="AF24" s="376"/>
      <c r="AG24" s="377"/>
      <c r="AH24" s="372">
        <v>360</v>
      </c>
      <c r="AI24" s="373"/>
      <c r="AJ24" s="373"/>
      <c r="AK24" s="373"/>
      <c r="AL24" s="374"/>
      <c r="AM24" s="372">
        <v>1089720</v>
      </c>
      <c r="AN24" s="373"/>
      <c r="AO24" s="373"/>
      <c r="AP24" s="373"/>
      <c r="AQ24" s="373"/>
      <c r="AR24" s="374"/>
      <c r="AS24" s="372">
        <v>3027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2810242</v>
      </c>
      <c r="BO24" s="420"/>
      <c r="BP24" s="420"/>
      <c r="BQ24" s="420"/>
      <c r="BR24" s="420"/>
      <c r="BS24" s="420"/>
      <c r="BT24" s="420"/>
      <c r="BU24" s="421"/>
      <c r="BV24" s="419">
        <v>2376391</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7400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9638668</v>
      </c>
      <c r="BO25" s="449"/>
      <c r="BP25" s="449"/>
      <c r="BQ25" s="449"/>
      <c r="BR25" s="449"/>
      <c r="BS25" s="449"/>
      <c r="BT25" s="449"/>
      <c r="BU25" s="450"/>
      <c r="BV25" s="448">
        <v>6776517</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6910</v>
      </c>
      <c r="R26" s="373"/>
      <c r="S26" s="373"/>
      <c r="T26" s="373"/>
      <c r="U26" s="373"/>
      <c r="V26" s="374"/>
      <c r="W26" s="462"/>
      <c r="X26" s="399"/>
      <c r="Y26" s="400"/>
      <c r="Z26" s="375" t="s">
        <v>168</v>
      </c>
      <c r="AA26" s="430"/>
      <c r="AB26" s="430"/>
      <c r="AC26" s="430"/>
      <c r="AD26" s="430"/>
      <c r="AE26" s="430"/>
      <c r="AF26" s="430"/>
      <c r="AG26" s="431"/>
      <c r="AH26" s="372">
        <v>10</v>
      </c>
      <c r="AI26" s="373"/>
      <c r="AJ26" s="373"/>
      <c r="AK26" s="373"/>
      <c r="AL26" s="374"/>
      <c r="AM26" s="372">
        <v>30830</v>
      </c>
      <c r="AN26" s="373"/>
      <c r="AO26" s="373"/>
      <c r="AP26" s="373"/>
      <c r="AQ26" s="373"/>
      <c r="AR26" s="374"/>
      <c r="AS26" s="372">
        <v>3083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5050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v>501134</v>
      </c>
      <c r="BO27" s="454"/>
      <c r="BP27" s="454"/>
      <c r="BQ27" s="454"/>
      <c r="BR27" s="454"/>
      <c r="BS27" s="454"/>
      <c r="BT27" s="454"/>
      <c r="BU27" s="455"/>
      <c r="BV27" s="453">
        <v>501126</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4580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1457841</v>
      </c>
      <c r="BO28" s="449"/>
      <c r="BP28" s="449"/>
      <c r="BQ28" s="449"/>
      <c r="BR28" s="449"/>
      <c r="BS28" s="449"/>
      <c r="BT28" s="449"/>
      <c r="BU28" s="450"/>
      <c r="BV28" s="448">
        <v>2339714</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18</v>
      </c>
      <c r="M29" s="373"/>
      <c r="N29" s="373"/>
      <c r="O29" s="373"/>
      <c r="P29" s="374"/>
      <c r="Q29" s="372">
        <v>4350</v>
      </c>
      <c r="R29" s="373"/>
      <c r="S29" s="373"/>
      <c r="T29" s="373"/>
      <c r="U29" s="373"/>
      <c r="V29" s="374"/>
      <c r="W29" s="463"/>
      <c r="X29" s="464"/>
      <c r="Y29" s="465"/>
      <c r="Z29" s="375" t="s">
        <v>178</v>
      </c>
      <c r="AA29" s="376"/>
      <c r="AB29" s="376"/>
      <c r="AC29" s="376"/>
      <c r="AD29" s="376"/>
      <c r="AE29" s="376"/>
      <c r="AF29" s="376"/>
      <c r="AG29" s="377"/>
      <c r="AH29" s="372">
        <v>362</v>
      </c>
      <c r="AI29" s="373"/>
      <c r="AJ29" s="373"/>
      <c r="AK29" s="373"/>
      <c r="AL29" s="374"/>
      <c r="AM29" s="372">
        <v>1098862</v>
      </c>
      <c r="AN29" s="373"/>
      <c r="AO29" s="373"/>
      <c r="AP29" s="373"/>
      <c r="AQ29" s="373"/>
      <c r="AR29" s="374"/>
      <c r="AS29" s="372">
        <v>3036</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488139</v>
      </c>
      <c r="BO29" s="420"/>
      <c r="BP29" s="420"/>
      <c r="BQ29" s="420"/>
      <c r="BR29" s="420"/>
      <c r="BS29" s="420"/>
      <c r="BT29" s="420"/>
      <c r="BU29" s="421"/>
      <c r="BV29" s="419">
        <v>426383</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99.8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3145334</v>
      </c>
      <c r="BO30" s="454"/>
      <c r="BP30" s="454"/>
      <c r="BQ30" s="454"/>
      <c r="BR30" s="454"/>
      <c r="BS30" s="454"/>
      <c r="BT30" s="454"/>
      <c r="BU30" s="455"/>
      <c r="BV30" s="453">
        <v>3315389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69"/>
      <c r="BE34" s="367">
        <f>IF(BG34="","",MAX(C34:D43,U34:V43,AM34:AN43)+1)</f>
        <v>7</v>
      </c>
      <c r="BF34" s="367"/>
      <c r="BG34" s="368" t="str">
        <f>IF('各会計、関係団体の財政状況及び健全化判断比率'!B32="","",'各会計、関係団体の財政状況及び健全化判断比率'!B32)</f>
        <v>都市核地区土地区画整理事業特別会計（特別会計）</v>
      </c>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東京都後期高齢者医療広域連合（一般会計）</v>
      </c>
      <c r="BZ34" s="368"/>
      <c r="CA34" s="368"/>
      <c r="CB34" s="368"/>
      <c r="CC34" s="368"/>
      <c r="CD34" s="368"/>
      <c r="CE34" s="368"/>
      <c r="CF34" s="368"/>
      <c r="CG34" s="368"/>
      <c r="CH34" s="368"/>
      <c r="CI34" s="368"/>
      <c r="CJ34" s="368"/>
      <c r="CK34" s="368"/>
      <c r="CL34" s="368"/>
      <c r="CM34" s="368"/>
      <c r="CN34" s="169"/>
      <c r="CO34" s="367">
        <f>IF(CQ34="","",MAX(C34:D43,U34:V43,AM34:AN43,BE34:BF43,BW34:BX43)+1)</f>
        <v>18</v>
      </c>
      <c r="CP34" s="367"/>
      <c r="CQ34" s="368" t="str">
        <f>IF('各会計、関係団体の財政状況及び健全化判断比率'!BS7="","",'各会計、関係団体の財政状況及び健全化判断比率'!BS7)</f>
        <v>武蔵村山市土地開発公社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〇</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都市核地区土地区画整理事業特別会計（一般会計）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東京都後期高齢者医療広域連合（後期高齢者医療特別会計）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東京たま広域資源循環組合（一般会計）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瑞穂斎場組合（一般会計）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東京都市町村議会議員公務災害補償等組合（一般会計）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湖南衛生組合（一般会計）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東京市町村総合事務組合（一般会計）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東京市町村総合事務組合（交通災害共済事業特別会計）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16</v>
      </c>
      <c r="BX42" s="367"/>
      <c r="BY42" s="368" t="str">
        <f>IF('各会計、関係団体の財政状況及び健全化判断比率'!B76="","",'各会計、関係団体の財政状況及び健全化判断比率'!B76)</f>
        <v>東京都市町村職員退職手当組合（一般会計）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17</v>
      </c>
      <c r="BX43" s="367"/>
      <c r="BY43" s="368" t="str">
        <f>IF('各会計、関係団体の財政状況及び健全化判断比率'!B77="","",'各会計、関係団体の財政状況及び健全化判断比率'!B77)</f>
        <v>小平・村山・大和衛生組合（一般会計）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6FBgDCLTPhg39uxkSTK/I5Ugy8/eh/lqp/EQeOLldFy13OYXncWFKsRvttq/K4m84uN1FaTzqSh14zptNBDV4w==" saltValue="8CVrbNJZdOPSMvEviOvX1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535</v>
      </c>
      <c r="D34" s="1151"/>
      <c r="E34" s="1152"/>
      <c r="F34" s="32">
        <v>7.52</v>
      </c>
      <c r="G34" s="33">
        <v>8.6300000000000008</v>
      </c>
      <c r="H34" s="33">
        <v>5.7</v>
      </c>
      <c r="I34" s="33">
        <v>5.9</v>
      </c>
      <c r="J34" s="34">
        <v>8.9499999999999993</v>
      </c>
      <c r="K34" s="22"/>
      <c r="L34" s="22"/>
      <c r="M34" s="22"/>
      <c r="N34" s="22"/>
      <c r="O34" s="22"/>
      <c r="P34" s="22"/>
    </row>
    <row r="35" spans="1:16" ht="39" customHeight="1" x14ac:dyDescent="0.15">
      <c r="A35" s="22"/>
      <c r="B35" s="35"/>
      <c r="C35" s="1145" t="s">
        <v>536</v>
      </c>
      <c r="D35" s="1146"/>
      <c r="E35" s="1147"/>
      <c r="F35" s="36">
        <v>0.9</v>
      </c>
      <c r="G35" s="37">
        <v>2.16</v>
      </c>
      <c r="H35" s="37">
        <v>3.89</v>
      </c>
      <c r="I35" s="37">
        <v>5.21</v>
      </c>
      <c r="J35" s="38">
        <v>6.63</v>
      </c>
      <c r="K35" s="22"/>
      <c r="L35" s="22"/>
      <c r="M35" s="22"/>
      <c r="N35" s="22"/>
      <c r="O35" s="22"/>
      <c r="P35" s="22"/>
    </row>
    <row r="36" spans="1:16" ht="39" customHeight="1" x14ac:dyDescent="0.15">
      <c r="A36" s="22"/>
      <c r="B36" s="35"/>
      <c r="C36" s="1145" t="s">
        <v>537</v>
      </c>
      <c r="D36" s="1146"/>
      <c r="E36" s="1147"/>
      <c r="F36" s="36">
        <v>1.68</v>
      </c>
      <c r="G36" s="37">
        <v>1.61</v>
      </c>
      <c r="H36" s="37">
        <v>1.25</v>
      </c>
      <c r="I36" s="37">
        <v>1.35</v>
      </c>
      <c r="J36" s="38">
        <v>1.28</v>
      </c>
      <c r="K36" s="22"/>
      <c r="L36" s="22"/>
      <c r="M36" s="22"/>
      <c r="N36" s="22"/>
      <c r="O36" s="22"/>
      <c r="P36" s="22"/>
    </row>
    <row r="37" spans="1:16" ht="39" customHeight="1" x14ac:dyDescent="0.15">
      <c r="A37" s="22"/>
      <c r="B37" s="35"/>
      <c r="C37" s="1145" t="s">
        <v>538</v>
      </c>
      <c r="D37" s="1146"/>
      <c r="E37" s="1147"/>
      <c r="F37" s="36">
        <v>0.31</v>
      </c>
      <c r="G37" s="37">
        <v>0.28000000000000003</v>
      </c>
      <c r="H37" s="37">
        <v>0.41</v>
      </c>
      <c r="I37" s="37">
        <v>0.17</v>
      </c>
      <c r="J37" s="38">
        <v>0.52</v>
      </c>
      <c r="K37" s="22"/>
      <c r="L37" s="22"/>
      <c r="M37" s="22"/>
      <c r="N37" s="22"/>
      <c r="O37" s="22"/>
      <c r="P37" s="22"/>
    </row>
    <row r="38" spans="1:16" ht="39" customHeight="1" x14ac:dyDescent="0.15">
      <c r="A38" s="22"/>
      <c r="B38" s="35"/>
      <c r="C38" s="1145" t="s">
        <v>539</v>
      </c>
      <c r="D38" s="1146"/>
      <c r="E38" s="1147"/>
      <c r="F38" s="36">
        <v>0.64</v>
      </c>
      <c r="G38" s="37">
        <v>0.38</v>
      </c>
      <c r="H38" s="37">
        <v>1.35</v>
      </c>
      <c r="I38" s="37">
        <v>0.89</v>
      </c>
      <c r="J38" s="38">
        <v>0.51</v>
      </c>
      <c r="K38" s="22"/>
      <c r="L38" s="22"/>
      <c r="M38" s="22"/>
      <c r="N38" s="22"/>
      <c r="O38" s="22"/>
      <c r="P38" s="22"/>
    </row>
    <row r="39" spans="1:16" ht="39" customHeight="1" x14ac:dyDescent="0.15">
      <c r="A39" s="22"/>
      <c r="B39" s="35"/>
      <c r="C39" s="1145" t="s">
        <v>540</v>
      </c>
      <c r="D39" s="1146"/>
      <c r="E39" s="1147"/>
      <c r="F39" s="36">
        <v>0</v>
      </c>
      <c r="G39" s="37">
        <v>0</v>
      </c>
      <c r="H39" s="37">
        <v>0</v>
      </c>
      <c r="I39" s="37">
        <v>0</v>
      </c>
      <c r="J39" s="38">
        <v>0</v>
      </c>
      <c r="K39" s="22"/>
      <c r="L39" s="22"/>
      <c r="M39" s="22"/>
      <c r="N39" s="22"/>
      <c r="O39" s="22"/>
      <c r="P39" s="22"/>
    </row>
    <row r="40" spans="1:16" ht="39" customHeight="1" x14ac:dyDescent="0.15">
      <c r="A40" s="22"/>
      <c r="B40" s="35"/>
      <c r="C40" s="1145" t="s">
        <v>541</v>
      </c>
      <c r="D40" s="1146"/>
      <c r="E40" s="1147"/>
      <c r="F40" s="36">
        <v>0</v>
      </c>
      <c r="G40" s="37">
        <v>0</v>
      </c>
      <c r="H40" s="37">
        <v>0</v>
      </c>
      <c r="I40" s="37">
        <v>0</v>
      </c>
      <c r="J40" s="38">
        <v>0</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542</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543</v>
      </c>
      <c r="D43" s="1149"/>
      <c r="E43" s="1150"/>
      <c r="F43" s="41" t="s">
        <v>490</v>
      </c>
      <c r="G43" s="42" t="s">
        <v>490</v>
      </c>
      <c r="H43" s="42" t="s">
        <v>490</v>
      </c>
      <c r="I43" s="42" t="s">
        <v>490</v>
      </c>
      <c r="J43" s="43" t="s">
        <v>490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qR4rB/YXJgGYCZGgw3NuikTn+WQR38dye+fR+wj80bG4kjT8mdn8VicDhL7NpimAKJUr1qudVZSZcRdpKSQQDQ==" saltValue="xadm4EtT26VI59mDa4xGN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1254</v>
      </c>
      <c r="L45" s="60">
        <v>1272</v>
      </c>
      <c r="M45" s="60">
        <v>1290</v>
      </c>
      <c r="N45" s="60">
        <v>1273</v>
      </c>
      <c r="O45" s="61">
        <v>1257</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490</v>
      </c>
      <c r="L47" s="64" t="s">
        <v>490</v>
      </c>
      <c r="M47" s="64" t="s">
        <v>490</v>
      </c>
      <c r="N47" s="64" t="s">
        <v>490</v>
      </c>
      <c r="O47" s="65" t="s">
        <v>490</v>
      </c>
      <c r="P47" s="48"/>
      <c r="Q47" s="48"/>
      <c r="R47" s="48"/>
      <c r="S47" s="48"/>
      <c r="T47" s="48"/>
      <c r="U47" s="48"/>
    </row>
    <row r="48" spans="1:21" ht="30.75" customHeight="1" x14ac:dyDescent="0.15">
      <c r="A48" s="48"/>
      <c r="B48" s="1178"/>
      <c r="C48" s="1179"/>
      <c r="D48" s="62"/>
      <c r="E48" s="1155" t="s">
        <v>13</v>
      </c>
      <c r="F48" s="1155"/>
      <c r="G48" s="1155"/>
      <c r="H48" s="1155"/>
      <c r="I48" s="1155"/>
      <c r="J48" s="1156"/>
      <c r="K48" s="63">
        <v>174</v>
      </c>
      <c r="L48" s="64">
        <v>131</v>
      </c>
      <c r="M48" s="64">
        <v>228</v>
      </c>
      <c r="N48" s="64">
        <v>253</v>
      </c>
      <c r="O48" s="65">
        <v>208</v>
      </c>
      <c r="P48" s="48"/>
      <c r="Q48" s="48"/>
      <c r="R48" s="48"/>
      <c r="S48" s="48"/>
      <c r="T48" s="48"/>
      <c r="U48" s="48"/>
    </row>
    <row r="49" spans="1:21" ht="30.75" customHeight="1" x14ac:dyDescent="0.15">
      <c r="A49" s="48"/>
      <c r="B49" s="1178"/>
      <c r="C49" s="1179"/>
      <c r="D49" s="62"/>
      <c r="E49" s="1155" t="s">
        <v>14</v>
      </c>
      <c r="F49" s="1155"/>
      <c r="G49" s="1155"/>
      <c r="H49" s="1155"/>
      <c r="I49" s="1155"/>
      <c r="J49" s="1156"/>
      <c r="K49" s="63">
        <v>32</v>
      </c>
      <c r="L49" s="64">
        <v>35</v>
      </c>
      <c r="M49" s="64">
        <v>40</v>
      </c>
      <c r="N49" s="64">
        <v>26</v>
      </c>
      <c r="O49" s="65">
        <v>11</v>
      </c>
      <c r="P49" s="48"/>
      <c r="Q49" s="48"/>
      <c r="R49" s="48"/>
      <c r="S49" s="48"/>
      <c r="T49" s="48"/>
      <c r="U49" s="48"/>
    </row>
    <row r="50" spans="1:21" ht="30.75" customHeight="1" x14ac:dyDescent="0.15">
      <c r="A50" s="48"/>
      <c r="B50" s="1178"/>
      <c r="C50" s="1179"/>
      <c r="D50" s="62"/>
      <c r="E50" s="1155" t="s">
        <v>15</v>
      </c>
      <c r="F50" s="1155"/>
      <c r="G50" s="1155"/>
      <c r="H50" s="1155"/>
      <c r="I50" s="1155"/>
      <c r="J50" s="1156"/>
      <c r="K50" s="63">
        <v>48</v>
      </c>
      <c r="L50" s="64">
        <v>63</v>
      </c>
      <c r="M50" s="64">
        <v>63</v>
      </c>
      <c r="N50" s="64">
        <v>63</v>
      </c>
      <c r="O50" s="65">
        <v>56</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490</v>
      </c>
      <c r="L51" s="64" t="s">
        <v>490</v>
      </c>
      <c r="M51" s="64" t="s">
        <v>490</v>
      </c>
      <c r="N51" s="64" t="s">
        <v>490</v>
      </c>
      <c r="O51" s="65" t="s">
        <v>490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1375</v>
      </c>
      <c r="L52" s="64">
        <v>1309</v>
      </c>
      <c r="M52" s="64">
        <v>1358</v>
      </c>
      <c r="N52" s="64">
        <v>1359</v>
      </c>
      <c r="O52" s="65">
        <v>1404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133</v>
      </c>
      <c r="L53" s="69">
        <v>192</v>
      </c>
      <c r="M53" s="69">
        <v>263</v>
      </c>
      <c r="N53" s="69">
        <v>256</v>
      </c>
      <c r="O53" s="70">
        <v>128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u8TGVWJNMtP3aNbyIT9wYk1VZaDnVNmWGOcwhjfkeD1mymJGfoK3RZjenHu9zh/DlYABMrXPL7R1tRtMIAjQw==" saltValue="T8NsGxckUcDtXIaPpRwcj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96" t="s">
        <v>30</v>
      </c>
      <c r="C41" s="1197"/>
      <c r="D41" s="105"/>
      <c r="E41" s="1198" t="s">
        <v>31</v>
      </c>
      <c r="F41" s="1198"/>
      <c r="G41" s="1198"/>
      <c r="H41" s="1199"/>
      <c r="I41" s="343">
        <v>14782</v>
      </c>
      <c r="J41" s="344">
        <v>14712</v>
      </c>
      <c r="K41" s="344">
        <v>13888</v>
      </c>
      <c r="L41" s="344">
        <v>13107</v>
      </c>
      <c r="M41" s="345">
        <v>12705</v>
      </c>
    </row>
    <row r="42" spans="2:13" ht="27.75" customHeight="1" x14ac:dyDescent="0.15">
      <c r="B42" s="1186"/>
      <c r="C42" s="1187"/>
      <c r="D42" s="106"/>
      <c r="E42" s="1190" t="s">
        <v>32</v>
      </c>
      <c r="F42" s="1190"/>
      <c r="G42" s="1190"/>
      <c r="H42" s="1191"/>
      <c r="I42" s="346">
        <v>680</v>
      </c>
      <c r="J42" s="347">
        <v>737</v>
      </c>
      <c r="K42" s="347">
        <v>675</v>
      </c>
      <c r="L42" s="347">
        <v>748</v>
      </c>
      <c r="M42" s="348">
        <v>1135</v>
      </c>
    </row>
    <row r="43" spans="2:13" ht="27.75" customHeight="1" x14ac:dyDescent="0.15">
      <c r="B43" s="1186"/>
      <c r="C43" s="1187"/>
      <c r="D43" s="106"/>
      <c r="E43" s="1190" t="s">
        <v>33</v>
      </c>
      <c r="F43" s="1190"/>
      <c r="G43" s="1190"/>
      <c r="H43" s="1191"/>
      <c r="I43" s="346">
        <v>1680</v>
      </c>
      <c r="J43" s="347">
        <v>1685</v>
      </c>
      <c r="K43" s="347">
        <v>1627</v>
      </c>
      <c r="L43" s="347">
        <v>1277</v>
      </c>
      <c r="M43" s="348">
        <v>1809</v>
      </c>
    </row>
    <row r="44" spans="2:13" ht="27.75" customHeight="1" x14ac:dyDescent="0.15">
      <c r="B44" s="1186"/>
      <c r="C44" s="1187"/>
      <c r="D44" s="106"/>
      <c r="E44" s="1190" t="s">
        <v>34</v>
      </c>
      <c r="F44" s="1190"/>
      <c r="G44" s="1190"/>
      <c r="H44" s="1191"/>
      <c r="I44" s="346">
        <v>790</v>
      </c>
      <c r="J44" s="347">
        <v>883</v>
      </c>
      <c r="K44" s="347">
        <v>1309</v>
      </c>
      <c r="L44" s="347">
        <v>1872</v>
      </c>
      <c r="M44" s="348">
        <v>3952</v>
      </c>
    </row>
    <row r="45" spans="2:13" ht="27.75" customHeight="1" x14ac:dyDescent="0.15">
      <c r="B45" s="1186"/>
      <c r="C45" s="1187"/>
      <c r="D45" s="106"/>
      <c r="E45" s="1190" t="s">
        <v>35</v>
      </c>
      <c r="F45" s="1190"/>
      <c r="G45" s="1190"/>
      <c r="H45" s="1191"/>
      <c r="I45" s="346">
        <v>2880</v>
      </c>
      <c r="J45" s="347">
        <v>3186</v>
      </c>
      <c r="K45" s="347">
        <v>3141</v>
      </c>
      <c r="L45" s="347">
        <v>2974</v>
      </c>
      <c r="M45" s="348">
        <v>3011</v>
      </c>
    </row>
    <row r="46" spans="2:13" ht="27.75" customHeight="1" x14ac:dyDescent="0.15">
      <c r="B46" s="1186"/>
      <c r="C46" s="1187"/>
      <c r="D46" s="107"/>
      <c r="E46" s="1190" t="s">
        <v>36</v>
      </c>
      <c r="F46" s="1190"/>
      <c r="G46" s="1190"/>
      <c r="H46" s="1191"/>
      <c r="I46" s="346" t="s">
        <v>490</v>
      </c>
      <c r="J46" s="347" t="s">
        <v>490</v>
      </c>
      <c r="K46" s="347" t="s">
        <v>490</v>
      </c>
      <c r="L46" s="347" t="s">
        <v>490</v>
      </c>
      <c r="M46" s="348" t="s">
        <v>490</v>
      </c>
    </row>
    <row r="47" spans="2:13" ht="27.75" customHeight="1" x14ac:dyDescent="0.15">
      <c r="B47" s="1186"/>
      <c r="C47" s="1187"/>
      <c r="D47" s="108"/>
      <c r="E47" s="1200" t="s">
        <v>37</v>
      </c>
      <c r="F47" s="1201"/>
      <c r="G47" s="1201"/>
      <c r="H47" s="1202"/>
      <c r="I47" s="346" t="s">
        <v>490</v>
      </c>
      <c r="J47" s="347" t="s">
        <v>490</v>
      </c>
      <c r="K47" s="347" t="s">
        <v>490</v>
      </c>
      <c r="L47" s="347" t="s">
        <v>490</v>
      </c>
      <c r="M47" s="348" t="s">
        <v>490</v>
      </c>
    </row>
    <row r="48" spans="2:13" ht="27.75" customHeight="1" x14ac:dyDescent="0.15">
      <c r="B48" s="1186"/>
      <c r="C48" s="1187"/>
      <c r="D48" s="106"/>
      <c r="E48" s="1190" t="s">
        <v>38</v>
      </c>
      <c r="F48" s="1190"/>
      <c r="G48" s="1190"/>
      <c r="H48" s="1191"/>
      <c r="I48" s="346" t="s">
        <v>490</v>
      </c>
      <c r="J48" s="347" t="s">
        <v>490</v>
      </c>
      <c r="K48" s="347" t="s">
        <v>490</v>
      </c>
      <c r="L48" s="347" t="s">
        <v>490</v>
      </c>
      <c r="M48" s="348" t="s">
        <v>490</v>
      </c>
    </row>
    <row r="49" spans="2:13" ht="27.75" customHeight="1" x14ac:dyDescent="0.15">
      <c r="B49" s="1188"/>
      <c r="C49" s="1189"/>
      <c r="D49" s="106"/>
      <c r="E49" s="1190" t="s">
        <v>39</v>
      </c>
      <c r="F49" s="1190"/>
      <c r="G49" s="1190"/>
      <c r="H49" s="1191"/>
      <c r="I49" s="346" t="s">
        <v>490</v>
      </c>
      <c r="J49" s="347" t="s">
        <v>490</v>
      </c>
      <c r="K49" s="347" t="s">
        <v>490</v>
      </c>
      <c r="L49" s="347" t="s">
        <v>490</v>
      </c>
      <c r="M49" s="348" t="s">
        <v>490</v>
      </c>
    </row>
    <row r="50" spans="2:13" ht="27.75" customHeight="1" x14ac:dyDescent="0.15">
      <c r="B50" s="1184" t="s">
        <v>40</v>
      </c>
      <c r="C50" s="1185"/>
      <c r="D50" s="109"/>
      <c r="E50" s="1190" t="s">
        <v>41</v>
      </c>
      <c r="F50" s="1190"/>
      <c r="G50" s="1190"/>
      <c r="H50" s="1191"/>
      <c r="I50" s="346">
        <v>5606</v>
      </c>
      <c r="J50" s="347">
        <v>6519</v>
      </c>
      <c r="K50" s="347">
        <v>7211</v>
      </c>
      <c r="L50" s="347">
        <v>6515</v>
      </c>
      <c r="M50" s="348">
        <v>5234</v>
      </c>
    </row>
    <row r="51" spans="2:13" ht="27.75" customHeight="1" x14ac:dyDescent="0.15">
      <c r="B51" s="1186"/>
      <c r="C51" s="1187"/>
      <c r="D51" s="106"/>
      <c r="E51" s="1190" t="s">
        <v>42</v>
      </c>
      <c r="F51" s="1190"/>
      <c r="G51" s="1190"/>
      <c r="H51" s="1191"/>
      <c r="I51" s="346">
        <v>2463</v>
      </c>
      <c r="J51" s="347">
        <v>2657</v>
      </c>
      <c r="K51" s="347">
        <v>2911</v>
      </c>
      <c r="L51" s="347">
        <v>2922</v>
      </c>
      <c r="M51" s="348">
        <v>4918</v>
      </c>
    </row>
    <row r="52" spans="2:13" ht="27.75" customHeight="1" x14ac:dyDescent="0.15">
      <c r="B52" s="1188"/>
      <c r="C52" s="1189"/>
      <c r="D52" s="106"/>
      <c r="E52" s="1190" t="s">
        <v>43</v>
      </c>
      <c r="F52" s="1190"/>
      <c r="G52" s="1190"/>
      <c r="H52" s="1191"/>
      <c r="I52" s="346">
        <v>14123</v>
      </c>
      <c r="J52" s="347">
        <v>14143</v>
      </c>
      <c r="K52" s="347">
        <v>13983</v>
      </c>
      <c r="L52" s="347">
        <v>14185</v>
      </c>
      <c r="M52" s="348">
        <v>14188</v>
      </c>
    </row>
    <row r="53" spans="2:13" ht="27.75" customHeight="1" thickBot="1" x14ac:dyDescent="0.2">
      <c r="B53" s="1192" t="s">
        <v>19</v>
      </c>
      <c r="C53" s="1193"/>
      <c r="D53" s="110"/>
      <c r="E53" s="1194" t="s">
        <v>44</v>
      </c>
      <c r="F53" s="1194"/>
      <c r="G53" s="1194"/>
      <c r="H53" s="1195"/>
      <c r="I53" s="349">
        <v>-1379</v>
      </c>
      <c r="J53" s="350">
        <v>-2116</v>
      </c>
      <c r="K53" s="350">
        <v>-3465</v>
      </c>
      <c r="L53" s="350">
        <v>-3643</v>
      </c>
      <c r="M53" s="351">
        <v>-1728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PMFYQk/kVUSNpqujF3OAZzVeo6gdLFbHbVAyDD+tVbeh7BeixFftILqNGW8oZ5ch3jFsDjtB9QyXlhXq0tCR2A==" saltValue="AS3TdND3oLhmKmpKsXUJ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2811</v>
      </c>
      <c r="G55" s="352">
        <v>2340</v>
      </c>
      <c r="H55" s="353">
        <v>1458</v>
      </c>
    </row>
    <row r="56" spans="2:8" ht="52.5" customHeight="1" x14ac:dyDescent="0.15">
      <c r="B56" s="122"/>
      <c r="C56" s="1213" t="s">
        <v>47</v>
      </c>
      <c r="D56" s="1213"/>
      <c r="E56" s="1214"/>
      <c r="F56" s="354">
        <v>351</v>
      </c>
      <c r="G56" s="354">
        <v>426</v>
      </c>
      <c r="H56" s="355">
        <v>488</v>
      </c>
    </row>
    <row r="57" spans="2:8" ht="53.25" customHeight="1" x14ac:dyDescent="0.15">
      <c r="B57" s="122"/>
      <c r="C57" s="1215" t="s">
        <v>48</v>
      </c>
      <c r="D57" s="1215"/>
      <c r="E57" s="1216"/>
      <c r="F57" s="356">
        <v>3569</v>
      </c>
      <c r="G57" s="356">
        <v>3315</v>
      </c>
      <c r="H57" s="357">
        <v>3145</v>
      </c>
    </row>
    <row r="58" spans="2:8" ht="45.75" customHeight="1" x14ac:dyDescent="0.15">
      <c r="B58" s="123"/>
      <c r="C58" s="1203" t="s">
        <v>562</v>
      </c>
      <c r="D58" s="1204"/>
      <c r="E58" s="1205"/>
      <c r="F58" s="358">
        <v>1757</v>
      </c>
      <c r="G58" s="358">
        <v>1448</v>
      </c>
      <c r="H58" s="359">
        <v>1384</v>
      </c>
    </row>
    <row r="59" spans="2:8" ht="45.75" customHeight="1" x14ac:dyDescent="0.15">
      <c r="B59" s="123"/>
      <c r="C59" s="1203" t="s">
        <v>563</v>
      </c>
      <c r="D59" s="1204"/>
      <c r="E59" s="1205"/>
      <c r="F59" s="358">
        <v>1021</v>
      </c>
      <c r="G59" s="358">
        <v>1022</v>
      </c>
      <c r="H59" s="359">
        <v>1022</v>
      </c>
    </row>
    <row r="60" spans="2:8" ht="45.75" customHeight="1" x14ac:dyDescent="0.15">
      <c r="B60" s="123"/>
      <c r="C60" s="1203" t="s">
        <v>564</v>
      </c>
      <c r="D60" s="1204"/>
      <c r="E60" s="1205"/>
      <c r="F60" s="358">
        <v>326</v>
      </c>
      <c r="G60" s="358">
        <v>326</v>
      </c>
      <c r="H60" s="359">
        <v>326</v>
      </c>
    </row>
    <row r="61" spans="2:8" ht="45.75" customHeight="1" x14ac:dyDescent="0.15">
      <c r="B61" s="123"/>
      <c r="C61" s="1203" t="s">
        <v>565</v>
      </c>
      <c r="D61" s="1204"/>
      <c r="E61" s="1205"/>
      <c r="F61" s="358">
        <v>30</v>
      </c>
      <c r="G61" s="358">
        <v>90</v>
      </c>
      <c r="H61" s="359">
        <v>190</v>
      </c>
    </row>
    <row r="62" spans="2:8" ht="45.75" customHeight="1" thickBot="1" x14ac:dyDescent="0.2">
      <c r="B62" s="124"/>
      <c r="C62" s="1206" t="s">
        <v>566</v>
      </c>
      <c r="D62" s="1207"/>
      <c r="E62" s="1208"/>
      <c r="F62" s="360">
        <v>147</v>
      </c>
      <c r="G62" s="360">
        <v>125</v>
      </c>
      <c r="H62" s="361">
        <v>99</v>
      </c>
    </row>
    <row r="63" spans="2:8" ht="52.5" customHeight="1" thickBot="1" x14ac:dyDescent="0.2">
      <c r="B63" s="125"/>
      <c r="C63" s="1209" t="s">
        <v>49</v>
      </c>
      <c r="D63" s="1209"/>
      <c r="E63" s="1210"/>
      <c r="F63" s="362">
        <v>6730</v>
      </c>
      <c r="G63" s="362">
        <v>6081</v>
      </c>
      <c r="H63" s="363">
        <v>5091</v>
      </c>
    </row>
    <row r="64" spans="2:8" x14ac:dyDescent="0.15"/>
  </sheetData>
  <sheetProtection algorithmName="SHA-512" hashValue="zbB1aiv8NCUWZC5wNmrsAyMQdLHWDKkm3qFTgHMAO4cXEBISwwTMo4j2WkSb8/9HCCUkXUEyQq5+sVkaMMiKgw==" saltValue="lNyCvTAEPm3gwXyzI05y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32474</v>
      </c>
      <c r="E3" s="144"/>
      <c r="F3" s="145">
        <v>70329</v>
      </c>
      <c r="G3" s="146"/>
      <c r="H3" s="147"/>
    </row>
    <row r="4" spans="1:8" x14ac:dyDescent="0.15">
      <c r="A4" s="148"/>
      <c r="B4" s="149"/>
      <c r="C4" s="150"/>
      <c r="D4" s="151">
        <v>14530</v>
      </c>
      <c r="E4" s="152"/>
      <c r="F4" s="153">
        <v>39403</v>
      </c>
      <c r="G4" s="154"/>
      <c r="H4" s="155"/>
    </row>
    <row r="5" spans="1:8" x14ac:dyDescent="0.15">
      <c r="A5" s="136" t="s">
        <v>522</v>
      </c>
      <c r="B5" s="141"/>
      <c r="C5" s="142"/>
      <c r="D5" s="143">
        <v>27330</v>
      </c>
      <c r="E5" s="144"/>
      <c r="F5" s="145">
        <v>45945</v>
      </c>
      <c r="G5" s="146"/>
      <c r="H5" s="147"/>
    </row>
    <row r="6" spans="1:8" x14ac:dyDescent="0.15">
      <c r="A6" s="148"/>
      <c r="B6" s="149"/>
      <c r="C6" s="150"/>
      <c r="D6" s="151">
        <v>10081</v>
      </c>
      <c r="E6" s="152"/>
      <c r="F6" s="153">
        <v>25180</v>
      </c>
      <c r="G6" s="154"/>
      <c r="H6" s="155"/>
    </row>
    <row r="7" spans="1:8" x14ac:dyDescent="0.15">
      <c r="A7" s="136" t="s">
        <v>523</v>
      </c>
      <c r="B7" s="141"/>
      <c r="C7" s="142"/>
      <c r="D7" s="143">
        <v>21113</v>
      </c>
      <c r="E7" s="144"/>
      <c r="F7" s="145">
        <v>44475</v>
      </c>
      <c r="G7" s="146"/>
      <c r="H7" s="147"/>
    </row>
    <row r="8" spans="1:8" x14ac:dyDescent="0.15">
      <c r="A8" s="148"/>
      <c r="B8" s="149"/>
      <c r="C8" s="150"/>
      <c r="D8" s="151">
        <v>11102</v>
      </c>
      <c r="E8" s="152"/>
      <c r="F8" s="153">
        <v>24780</v>
      </c>
      <c r="G8" s="154"/>
      <c r="H8" s="155"/>
    </row>
    <row r="9" spans="1:8" x14ac:dyDescent="0.15">
      <c r="A9" s="136" t="s">
        <v>524</v>
      </c>
      <c r="B9" s="141"/>
      <c r="C9" s="142"/>
      <c r="D9" s="143">
        <v>23643</v>
      </c>
      <c r="E9" s="144"/>
      <c r="F9" s="145">
        <v>45982</v>
      </c>
      <c r="G9" s="146"/>
      <c r="H9" s="147"/>
    </row>
    <row r="10" spans="1:8" x14ac:dyDescent="0.15">
      <c r="A10" s="148"/>
      <c r="B10" s="149"/>
      <c r="C10" s="150"/>
      <c r="D10" s="151">
        <v>13870</v>
      </c>
      <c r="E10" s="152"/>
      <c r="F10" s="153">
        <v>25583</v>
      </c>
      <c r="G10" s="154"/>
      <c r="H10" s="155"/>
    </row>
    <row r="11" spans="1:8" x14ac:dyDescent="0.15">
      <c r="A11" s="136" t="s">
        <v>525</v>
      </c>
      <c r="B11" s="141"/>
      <c r="C11" s="142"/>
      <c r="D11" s="143">
        <v>69098</v>
      </c>
      <c r="E11" s="144"/>
      <c r="F11" s="145">
        <v>50538</v>
      </c>
      <c r="G11" s="146"/>
      <c r="H11" s="147"/>
    </row>
    <row r="12" spans="1:8" x14ac:dyDescent="0.15">
      <c r="A12" s="148"/>
      <c r="B12" s="149"/>
      <c r="C12" s="156"/>
      <c r="D12" s="151">
        <v>14104</v>
      </c>
      <c r="E12" s="152"/>
      <c r="F12" s="153">
        <v>29053</v>
      </c>
      <c r="G12" s="154"/>
      <c r="H12" s="155"/>
    </row>
    <row r="13" spans="1:8" x14ac:dyDescent="0.15">
      <c r="A13" s="136"/>
      <c r="B13" s="141"/>
      <c r="C13" s="157"/>
      <c r="D13" s="158">
        <v>34732</v>
      </c>
      <c r="E13" s="159"/>
      <c r="F13" s="160">
        <v>51454</v>
      </c>
      <c r="G13" s="161"/>
      <c r="H13" s="147"/>
    </row>
    <row r="14" spans="1:8" x14ac:dyDescent="0.15">
      <c r="A14" s="148"/>
      <c r="B14" s="149"/>
      <c r="C14" s="150"/>
      <c r="D14" s="151">
        <v>12737</v>
      </c>
      <c r="E14" s="152"/>
      <c r="F14" s="153">
        <v>28800</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7.52</v>
      </c>
      <c r="C19" s="162">
        <f>ROUND(VALUE(SUBSTITUTE(実質収支比率等に係る経年分析!G$48,"▲","-")),2)</f>
        <v>8.64</v>
      </c>
      <c r="D19" s="162">
        <f>ROUND(VALUE(SUBSTITUTE(実質収支比率等に係る経年分析!H$48,"▲","-")),2)</f>
        <v>5.7</v>
      </c>
      <c r="E19" s="162">
        <f>ROUND(VALUE(SUBSTITUTE(実質収支比率等に係る経年分析!I$48,"▲","-")),2)</f>
        <v>5.91</v>
      </c>
      <c r="F19" s="162">
        <f>ROUND(VALUE(SUBSTITUTE(実質収支比率等に係る経年分析!J$48,"▲","-")),2)</f>
        <v>8.9600000000000009</v>
      </c>
    </row>
    <row r="20" spans="1:11" x14ac:dyDescent="0.15">
      <c r="A20" s="162" t="s">
        <v>53</v>
      </c>
      <c r="B20" s="162">
        <f>ROUND(VALUE(SUBSTITUTE(実質収支比率等に係る経年分析!F$47,"▲","-")),2)</f>
        <v>11.43</v>
      </c>
      <c r="C20" s="162">
        <f>ROUND(VALUE(SUBSTITUTE(実質収支比率等に係る経年分析!G$47,"▲","-")),2)</f>
        <v>14.36</v>
      </c>
      <c r="D20" s="162">
        <f>ROUND(VALUE(SUBSTITUTE(実質収支比率等に係る経年分析!H$47,"▲","-")),2)</f>
        <v>19.23</v>
      </c>
      <c r="E20" s="162">
        <f>ROUND(VALUE(SUBSTITUTE(実質収支比率等に係る経年分析!I$47,"▲","-")),2)</f>
        <v>15.62</v>
      </c>
      <c r="F20" s="162">
        <f>ROUND(VALUE(SUBSTITUTE(実質収支比率等に係る経年分析!J$47,"▲","-")),2)</f>
        <v>9.4499999999999993</v>
      </c>
    </row>
    <row r="21" spans="1:11" x14ac:dyDescent="0.15">
      <c r="A21" s="162" t="s">
        <v>54</v>
      </c>
      <c r="B21" s="162">
        <f>IF(ISNUMBER(VALUE(SUBSTITUTE(実質収支比率等に係る経年分析!F$49,"▲","-"))),ROUND(VALUE(SUBSTITUTE(実質収支比率等に係る経年分析!F$49,"▲","-")),2),NA())</f>
        <v>2.4900000000000002</v>
      </c>
      <c r="C21" s="162">
        <f>IF(ISNUMBER(VALUE(SUBSTITUTE(実質収支比率等に係る経年分析!G$49,"▲","-"))),ROUND(VALUE(SUBSTITUTE(実質収支比率等に係る経年分析!G$49,"▲","-")),2),NA())</f>
        <v>5.03</v>
      </c>
      <c r="D21" s="162">
        <f>IF(ISNUMBER(VALUE(SUBSTITUTE(実質収支比率等に係る経年分析!H$49,"▲","-"))),ROUND(VALUE(SUBSTITUTE(実質収支比率等に係る経年分析!H$49,"▲","-")),2),NA())</f>
        <v>1.26</v>
      </c>
      <c r="E21" s="162">
        <f>IF(ISNUMBER(VALUE(SUBSTITUTE(実質収支比率等に係る経年分析!I$49,"▲","-"))),ROUND(VALUE(SUBSTITUTE(実質収支比率等に係る経年分析!I$49,"▲","-")),2),NA())</f>
        <v>-2.8</v>
      </c>
      <c r="F21" s="162">
        <f>IF(ISNUMBER(VALUE(SUBSTITUTE(実質収支比率等に係る経年分析!J$49,"▲","-"))),ROUND(VALUE(SUBSTITUTE(実質収支比率等に係る経年分析!J$49,"▲","-")),2),NA())</f>
        <v>-2.5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都市核地区土地区画整理事業特別会計（特別会計）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都市核地区土地区画整理事業特別会計（一般会計）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0.38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1.35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0.89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0.51</v>
      </c>
    </row>
    <row r="33" spans="1:16" x14ac:dyDescent="0.15">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0.28000000000000003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0.41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0.52</v>
      </c>
    </row>
    <row r="34" spans="1:16" x14ac:dyDescent="0.15">
      <c r="A34" s="163" t="str">
        <f>IF(連結実質赤字比率に係る赤字・黒字の構成分析!C$36="",NA(),連結実質赤字比率に係る赤字・黒字の構成分析!C$36)</f>
        <v>国民健康保険事業特別会計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1.68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1.25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1.35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1.28</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2.16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3.89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5.21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6.63</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8.6300000000000008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8.9499999999999993</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1375</v>
      </c>
      <c r="E42" s="164"/>
      <c r="F42" s="164"/>
      <c r="G42" s="164">
        <f>'実質公債費比率（分子）の構造'!L$52</f>
        <v>1309</v>
      </c>
      <c r="H42" s="164"/>
      <c r="I42" s="164"/>
      <c r="J42" s="164">
        <f>'実質公債費比率（分子）の構造'!M$52</f>
        <v>1358</v>
      </c>
      <c r="K42" s="164"/>
      <c r="L42" s="164"/>
      <c r="M42" s="164">
        <f>'実質公債費比率（分子）の構造'!N$52</f>
        <v>1359</v>
      </c>
      <c r="N42" s="164"/>
      <c r="O42" s="164"/>
      <c r="P42" s="164">
        <f>'実質公債費比率（分子）の構造'!O$52</f>
        <v>1404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48</v>
      </c>
      <c r="C44" s="164"/>
      <c r="D44" s="164"/>
      <c r="E44" s="164">
        <f>'実質公債費比率（分子）の構造'!L$50</f>
        <v>63</v>
      </c>
      <c r="F44" s="164"/>
      <c r="G44" s="164"/>
      <c r="H44" s="164">
        <f>'実質公債費比率（分子）の構造'!M$50</f>
        <v>63</v>
      </c>
      <c r="I44" s="164"/>
      <c r="J44" s="164"/>
      <c r="K44" s="164">
        <f>'実質公債費比率（分子）の構造'!N$50</f>
        <v>63</v>
      </c>
      <c r="L44" s="164"/>
      <c r="M44" s="164"/>
      <c r="N44" s="164">
        <f>'実質公債費比率（分子）の構造'!O$50</f>
        <v>56</v>
      </c>
      <c r="O44" s="164"/>
      <c r="P44" s="164"/>
    </row>
    <row r="45" spans="1:16" x14ac:dyDescent="0.15">
      <c r="A45" s="164" t="s">
        <v>63</v>
      </c>
      <c r="B45" s="164">
        <f>'実質公債費比率（分子）の構造'!K$49</f>
        <v>32</v>
      </c>
      <c r="C45" s="164"/>
      <c r="D45" s="164"/>
      <c r="E45" s="164">
        <f>'実質公債費比率（分子）の構造'!L$49</f>
        <v>35</v>
      </c>
      <c r="F45" s="164"/>
      <c r="G45" s="164"/>
      <c r="H45" s="164">
        <f>'実質公債費比率（分子）の構造'!M$49</f>
        <v>40</v>
      </c>
      <c r="I45" s="164"/>
      <c r="J45" s="164"/>
      <c r="K45" s="164">
        <f>'実質公債費比率（分子）の構造'!N$49</f>
        <v>26</v>
      </c>
      <c r="L45" s="164"/>
      <c r="M45" s="164"/>
      <c r="N45" s="164">
        <f>'実質公債費比率（分子）の構造'!O$49</f>
        <v>11</v>
      </c>
      <c r="O45" s="164"/>
      <c r="P45" s="164"/>
    </row>
    <row r="46" spans="1:16" x14ac:dyDescent="0.15">
      <c r="A46" s="164" t="s">
        <v>64</v>
      </c>
      <c r="B46" s="164">
        <f>'実質公債費比率（分子）の構造'!K$48</f>
        <v>174</v>
      </c>
      <c r="C46" s="164"/>
      <c r="D46" s="164"/>
      <c r="E46" s="164">
        <f>'実質公債費比率（分子）の構造'!L$48</f>
        <v>131</v>
      </c>
      <c r="F46" s="164"/>
      <c r="G46" s="164"/>
      <c r="H46" s="164">
        <f>'実質公債費比率（分子）の構造'!M$48</f>
        <v>228</v>
      </c>
      <c r="I46" s="164"/>
      <c r="J46" s="164"/>
      <c r="K46" s="164">
        <f>'実質公債費比率（分子）の構造'!N$48</f>
        <v>253</v>
      </c>
      <c r="L46" s="164"/>
      <c r="M46" s="164"/>
      <c r="N46" s="164">
        <f>'実質公債費比率（分子）の構造'!O$48</f>
        <v>208</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1254</v>
      </c>
      <c r="C49" s="164"/>
      <c r="D49" s="164"/>
      <c r="E49" s="164">
        <f>'実質公債費比率（分子）の構造'!L$45</f>
        <v>1272</v>
      </c>
      <c r="F49" s="164"/>
      <c r="G49" s="164"/>
      <c r="H49" s="164">
        <f>'実質公債費比率（分子）の構造'!M$45</f>
        <v>1290</v>
      </c>
      <c r="I49" s="164"/>
      <c r="J49" s="164"/>
      <c r="K49" s="164">
        <f>'実質公債費比率（分子）の構造'!N$45</f>
        <v>1273</v>
      </c>
      <c r="L49" s="164"/>
      <c r="M49" s="164"/>
      <c r="N49" s="164">
        <f>'実質公債費比率（分子）の構造'!O$45</f>
        <v>1257</v>
      </c>
      <c r="O49" s="164"/>
      <c r="P49" s="164"/>
    </row>
    <row r="50" spans="1:16" x14ac:dyDescent="0.15">
      <c r="A50" s="164" t="s">
        <v>67</v>
      </c>
      <c r="B50" s="164" t="e">
        <f>NA()</f>
        <v>#N/A</v>
      </c>
      <c r="C50" s="164">
        <f>IF(ISNUMBER('実質公債費比率（分子）の構造'!K$53),'実質公債費比率（分子）の構造'!K$53,NA())</f>
        <v>133</v>
      </c>
      <c r="D50" s="164" t="e">
        <f>NA()</f>
        <v>#N/A</v>
      </c>
      <c r="E50" s="164" t="e">
        <f>NA()</f>
        <v>#N/A</v>
      </c>
      <c r="F50" s="164">
        <f>IF(ISNUMBER('実質公債費比率（分子）の構造'!L$53),'実質公債費比率（分子）の構造'!L$53,NA())</f>
        <v>192</v>
      </c>
      <c r="G50" s="164" t="e">
        <f>NA()</f>
        <v>#N/A</v>
      </c>
      <c r="H50" s="164" t="e">
        <f>NA()</f>
        <v>#N/A</v>
      </c>
      <c r="I50" s="164">
        <f>IF(ISNUMBER('実質公債費比率（分子）の構造'!M$53),'実質公債費比率（分子）の構造'!M$53,NA())</f>
        <v>263</v>
      </c>
      <c r="J50" s="164" t="e">
        <f>NA()</f>
        <v>#N/A</v>
      </c>
      <c r="K50" s="164" t="e">
        <f>NA()</f>
        <v>#N/A</v>
      </c>
      <c r="L50" s="164">
        <f>IF(ISNUMBER('実質公債費比率（分子）の構造'!N$53),'実質公債費比率（分子）の構造'!N$53,NA())</f>
        <v>256</v>
      </c>
      <c r="M50" s="164" t="e">
        <f>NA()</f>
        <v>#N/A</v>
      </c>
      <c r="N50" s="164" t="e">
        <f>NA()</f>
        <v>#N/A</v>
      </c>
      <c r="O50" s="164">
        <f>IF(ISNUMBER('実質公債費比率（分子）の構造'!O$53),'実質公債費比率（分子）の構造'!O$53,NA())</f>
        <v>128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14123</v>
      </c>
      <c r="E56" s="163"/>
      <c r="F56" s="163"/>
      <c r="G56" s="163">
        <f>'将来負担比率（分子）の構造'!J$52</f>
        <v>14143</v>
      </c>
      <c r="H56" s="163"/>
      <c r="I56" s="163"/>
      <c r="J56" s="163">
        <f>'将来負担比率（分子）の構造'!K$52</f>
        <v>13983</v>
      </c>
      <c r="K56" s="163"/>
      <c r="L56" s="163"/>
      <c r="M56" s="163">
        <f>'将来負担比率（分子）の構造'!L$52</f>
        <v>14185</v>
      </c>
      <c r="N56" s="163"/>
      <c r="O56" s="163"/>
      <c r="P56" s="163">
        <f>'将来負担比率（分子）の構造'!M$52</f>
        <v>14188</v>
      </c>
    </row>
    <row r="57" spans="1:16" x14ac:dyDescent="0.15">
      <c r="A57" s="163" t="s">
        <v>42</v>
      </c>
      <c r="B57" s="163"/>
      <c r="C57" s="163"/>
      <c r="D57" s="163">
        <f>'将来負担比率（分子）の構造'!I$51</f>
        <v>2463</v>
      </c>
      <c r="E57" s="163"/>
      <c r="F57" s="163"/>
      <c r="G57" s="163">
        <f>'将来負担比率（分子）の構造'!J$51</f>
        <v>2657</v>
      </c>
      <c r="H57" s="163"/>
      <c r="I57" s="163"/>
      <c r="J57" s="163">
        <f>'将来負担比率（分子）の構造'!K$51</f>
        <v>2911</v>
      </c>
      <c r="K57" s="163"/>
      <c r="L57" s="163"/>
      <c r="M57" s="163">
        <f>'将来負担比率（分子）の構造'!L$51</f>
        <v>2922</v>
      </c>
      <c r="N57" s="163"/>
      <c r="O57" s="163"/>
      <c r="P57" s="163">
        <f>'将来負担比率（分子）の構造'!M$51</f>
        <v>4918</v>
      </c>
    </row>
    <row r="58" spans="1:16" x14ac:dyDescent="0.15">
      <c r="A58" s="163" t="s">
        <v>41</v>
      </c>
      <c r="B58" s="163"/>
      <c r="C58" s="163"/>
      <c r="D58" s="163">
        <f>'将来負担比率（分子）の構造'!I$50</f>
        <v>5606</v>
      </c>
      <c r="E58" s="163"/>
      <c r="F58" s="163"/>
      <c r="G58" s="163">
        <f>'将来負担比率（分子）の構造'!J$50</f>
        <v>6519</v>
      </c>
      <c r="H58" s="163"/>
      <c r="I58" s="163"/>
      <c r="J58" s="163">
        <f>'将来負担比率（分子）の構造'!K$50</f>
        <v>7211</v>
      </c>
      <c r="K58" s="163"/>
      <c r="L58" s="163"/>
      <c r="M58" s="163">
        <f>'将来負担比率（分子）の構造'!L$50</f>
        <v>6515</v>
      </c>
      <c r="N58" s="163"/>
      <c r="O58" s="163"/>
      <c r="P58" s="163">
        <f>'将来負担比率（分子）の構造'!M$50</f>
        <v>5234</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2880</v>
      </c>
      <c r="C62" s="163"/>
      <c r="D62" s="163"/>
      <c r="E62" s="163">
        <f>'将来負担比率（分子）の構造'!J$45</f>
        <v>3186</v>
      </c>
      <c r="F62" s="163"/>
      <c r="G62" s="163"/>
      <c r="H62" s="163">
        <f>'将来負担比率（分子）の構造'!K$45</f>
        <v>3141</v>
      </c>
      <c r="I62" s="163"/>
      <c r="J62" s="163"/>
      <c r="K62" s="163">
        <f>'将来負担比率（分子）の構造'!L$45</f>
        <v>2974</v>
      </c>
      <c r="L62" s="163"/>
      <c r="M62" s="163"/>
      <c r="N62" s="163">
        <f>'将来負担比率（分子）の構造'!M$45</f>
        <v>3011</v>
      </c>
      <c r="O62" s="163"/>
      <c r="P62" s="163"/>
    </row>
    <row r="63" spans="1:16" x14ac:dyDescent="0.15">
      <c r="A63" s="163" t="s">
        <v>34</v>
      </c>
      <c r="B63" s="163">
        <f>'将来負担比率（分子）の構造'!I$44</f>
        <v>790</v>
      </c>
      <c r="C63" s="163"/>
      <c r="D63" s="163"/>
      <c r="E63" s="163">
        <f>'将来負担比率（分子）の構造'!J$44</f>
        <v>883</v>
      </c>
      <c r="F63" s="163"/>
      <c r="G63" s="163"/>
      <c r="H63" s="163">
        <f>'将来負担比率（分子）の構造'!K$44</f>
        <v>1309</v>
      </c>
      <c r="I63" s="163"/>
      <c r="J63" s="163"/>
      <c r="K63" s="163">
        <f>'将来負担比率（分子）の構造'!L$44</f>
        <v>1872</v>
      </c>
      <c r="L63" s="163"/>
      <c r="M63" s="163"/>
      <c r="N63" s="163">
        <f>'将来負担比率（分子）の構造'!M$44</f>
        <v>3952</v>
      </c>
      <c r="O63" s="163"/>
      <c r="P63" s="163"/>
    </row>
    <row r="64" spans="1:16" x14ac:dyDescent="0.15">
      <c r="A64" s="163" t="s">
        <v>33</v>
      </c>
      <c r="B64" s="163">
        <f>'将来負担比率（分子）の構造'!I$43</f>
        <v>1680</v>
      </c>
      <c r="C64" s="163"/>
      <c r="D64" s="163"/>
      <c r="E64" s="163">
        <f>'将来負担比率（分子）の構造'!J$43</f>
        <v>1685</v>
      </c>
      <c r="F64" s="163"/>
      <c r="G64" s="163"/>
      <c r="H64" s="163">
        <f>'将来負担比率（分子）の構造'!K$43</f>
        <v>1627</v>
      </c>
      <c r="I64" s="163"/>
      <c r="J64" s="163"/>
      <c r="K64" s="163">
        <f>'将来負担比率（分子）の構造'!L$43</f>
        <v>1277</v>
      </c>
      <c r="L64" s="163"/>
      <c r="M64" s="163"/>
      <c r="N64" s="163">
        <f>'将来負担比率（分子）の構造'!M$43</f>
        <v>1809</v>
      </c>
      <c r="O64" s="163"/>
      <c r="P64" s="163"/>
    </row>
    <row r="65" spans="1:16" x14ac:dyDescent="0.15">
      <c r="A65" s="163" t="s">
        <v>32</v>
      </c>
      <c r="B65" s="163">
        <f>'将来負担比率（分子）の構造'!I$42</f>
        <v>680</v>
      </c>
      <c r="C65" s="163"/>
      <c r="D65" s="163"/>
      <c r="E65" s="163">
        <f>'将来負担比率（分子）の構造'!J$42</f>
        <v>737</v>
      </c>
      <c r="F65" s="163"/>
      <c r="G65" s="163"/>
      <c r="H65" s="163">
        <f>'将来負担比率（分子）の構造'!K$42</f>
        <v>675</v>
      </c>
      <c r="I65" s="163"/>
      <c r="J65" s="163"/>
      <c r="K65" s="163">
        <f>'将来負担比率（分子）の構造'!L$42</f>
        <v>748</v>
      </c>
      <c r="L65" s="163"/>
      <c r="M65" s="163"/>
      <c r="N65" s="163">
        <f>'将来負担比率（分子）の構造'!M$42</f>
        <v>1135</v>
      </c>
      <c r="O65" s="163"/>
      <c r="P65" s="163"/>
    </row>
    <row r="66" spans="1:16" x14ac:dyDescent="0.15">
      <c r="A66" s="163" t="s">
        <v>31</v>
      </c>
      <c r="B66" s="163">
        <f>'将来負担比率（分子）の構造'!I$41</f>
        <v>14782</v>
      </c>
      <c r="C66" s="163"/>
      <c r="D66" s="163"/>
      <c r="E66" s="163">
        <f>'将来負担比率（分子）の構造'!J$41</f>
        <v>14712</v>
      </c>
      <c r="F66" s="163"/>
      <c r="G66" s="163"/>
      <c r="H66" s="163">
        <f>'将来負担比率（分子）の構造'!K$41</f>
        <v>13888</v>
      </c>
      <c r="I66" s="163"/>
      <c r="J66" s="163"/>
      <c r="K66" s="163">
        <f>'将来負担比率（分子）の構造'!L$41</f>
        <v>13107</v>
      </c>
      <c r="L66" s="163"/>
      <c r="M66" s="163"/>
      <c r="N66" s="163">
        <f>'将来負担比率（分子）の構造'!M$41</f>
        <v>12705</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2811</v>
      </c>
      <c r="C72" s="167">
        <f>基金残高に係る経年分析!G55</f>
        <v>2340</v>
      </c>
      <c r="D72" s="167">
        <f>基金残高に係る経年分析!H55</f>
        <v>1458</v>
      </c>
    </row>
    <row r="73" spans="1:16" x14ac:dyDescent="0.15">
      <c r="A73" s="166" t="s">
        <v>74</v>
      </c>
      <c r="B73" s="167">
        <f>基金残高に係る経年分析!F56</f>
        <v>351</v>
      </c>
      <c r="C73" s="167">
        <f>基金残高に係る経年分析!G56</f>
        <v>426</v>
      </c>
      <c r="D73" s="167">
        <f>基金残高に係る経年分析!H56</f>
        <v>488</v>
      </c>
    </row>
    <row r="74" spans="1:16" x14ac:dyDescent="0.15">
      <c r="A74" s="166" t="s">
        <v>75</v>
      </c>
      <c r="B74" s="167">
        <f>基金残高に係る経年分析!F57</f>
        <v>3569</v>
      </c>
      <c r="C74" s="167">
        <f>基金残高に係る経年分析!G57</f>
        <v>3315</v>
      </c>
      <c r="D74" s="167">
        <f>基金残高に係る経年分析!H57</f>
        <v>3145</v>
      </c>
    </row>
  </sheetData>
  <sheetProtection algorithmName="SHA-512" hashValue="dXoFubXU3JUS41qmT6iLiK9xpEOrrZIe9DFBinK2eEwQkqtNToaXSEndYgtHYD7iISp2VfP5pADkmBTlNuphdg==" saltValue="8PLCaXClFIQ/EQi7a9LT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216</v>
      </c>
      <c r="C5" s="677"/>
      <c r="D5" s="677"/>
      <c r="E5" s="677"/>
      <c r="F5" s="677"/>
      <c r="G5" s="677"/>
      <c r="H5" s="677"/>
      <c r="I5" s="677"/>
      <c r="J5" s="677"/>
      <c r="K5" s="677"/>
      <c r="L5" s="677"/>
      <c r="M5" s="677"/>
      <c r="N5" s="677"/>
      <c r="O5" s="677"/>
      <c r="P5" s="677"/>
      <c r="Q5" s="678"/>
      <c r="R5" s="673">
        <v>10519985</v>
      </c>
      <c r="S5" s="674"/>
      <c r="T5" s="674"/>
      <c r="U5" s="674"/>
      <c r="V5" s="674"/>
      <c r="W5" s="674"/>
      <c r="X5" s="674"/>
      <c r="Y5" s="702"/>
      <c r="Z5" s="715">
        <v>27.8</v>
      </c>
      <c r="AA5" s="715"/>
      <c r="AB5" s="715"/>
      <c r="AC5" s="715"/>
      <c r="AD5" s="716">
        <v>9600450</v>
      </c>
      <c r="AE5" s="716"/>
      <c r="AF5" s="716"/>
      <c r="AG5" s="716"/>
      <c r="AH5" s="716"/>
      <c r="AI5" s="716"/>
      <c r="AJ5" s="716"/>
      <c r="AK5" s="716"/>
      <c r="AL5" s="703">
        <v>59.1</v>
      </c>
      <c r="AM5" s="685"/>
      <c r="AN5" s="685"/>
      <c r="AO5" s="704"/>
      <c r="AP5" s="676" t="s">
        <v>217</v>
      </c>
      <c r="AQ5" s="677"/>
      <c r="AR5" s="677"/>
      <c r="AS5" s="677"/>
      <c r="AT5" s="677"/>
      <c r="AU5" s="677"/>
      <c r="AV5" s="677"/>
      <c r="AW5" s="677"/>
      <c r="AX5" s="677"/>
      <c r="AY5" s="677"/>
      <c r="AZ5" s="677"/>
      <c r="BA5" s="677"/>
      <c r="BB5" s="677"/>
      <c r="BC5" s="677"/>
      <c r="BD5" s="677"/>
      <c r="BE5" s="677"/>
      <c r="BF5" s="678"/>
      <c r="BG5" s="621">
        <v>9600450</v>
      </c>
      <c r="BH5" s="622"/>
      <c r="BI5" s="622"/>
      <c r="BJ5" s="622"/>
      <c r="BK5" s="622"/>
      <c r="BL5" s="622"/>
      <c r="BM5" s="622"/>
      <c r="BN5" s="623"/>
      <c r="BO5" s="659">
        <v>91.3</v>
      </c>
      <c r="BP5" s="659"/>
      <c r="BQ5" s="659"/>
      <c r="BR5" s="659"/>
      <c r="BS5" s="660">
        <v>38798</v>
      </c>
      <c r="BT5" s="660"/>
      <c r="BU5" s="660"/>
      <c r="BV5" s="660"/>
      <c r="BW5" s="660"/>
      <c r="BX5" s="660"/>
      <c r="BY5" s="660"/>
      <c r="BZ5" s="660"/>
      <c r="CA5" s="660"/>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15">
      <c r="B6" s="618" t="s">
        <v>221</v>
      </c>
      <c r="C6" s="619"/>
      <c r="D6" s="619"/>
      <c r="E6" s="619"/>
      <c r="F6" s="619"/>
      <c r="G6" s="619"/>
      <c r="H6" s="619"/>
      <c r="I6" s="619"/>
      <c r="J6" s="619"/>
      <c r="K6" s="619"/>
      <c r="L6" s="619"/>
      <c r="M6" s="619"/>
      <c r="N6" s="619"/>
      <c r="O6" s="619"/>
      <c r="P6" s="619"/>
      <c r="Q6" s="620"/>
      <c r="R6" s="621">
        <v>132440</v>
      </c>
      <c r="S6" s="622"/>
      <c r="T6" s="622"/>
      <c r="U6" s="622"/>
      <c r="V6" s="622"/>
      <c r="W6" s="622"/>
      <c r="X6" s="622"/>
      <c r="Y6" s="623"/>
      <c r="Z6" s="659">
        <v>0.3</v>
      </c>
      <c r="AA6" s="659"/>
      <c r="AB6" s="659"/>
      <c r="AC6" s="659"/>
      <c r="AD6" s="660">
        <v>132440</v>
      </c>
      <c r="AE6" s="660"/>
      <c r="AF6" s="660"/>
      <c r="AG6" s="660"/>
      <c r="AH6" s="660"/>
      <c r="AI6" s="660"/>
      <c r="AJ6" s="660"/>
      <c r="AK6" s="660"/>
      <c r="AL6" s="624">
        <v>0.8</v>
      </c>
      <c r="AM6" s="625"/>
      <c r="AN6" s="625"/>
      <c r="AO6" s="661"/>
      <c r="AP6" s="618" t="s">
        <v>222</v>
      </c>
      <c r="AQ6" s="619"/>
      <c r="AR6" s="619"/>
      <c r="AS6" s="619"/>
      <c r="AT6" s="619"/>
      <c r="AU6" s="619"/>
      <c r="AV6" s="619"/>
      <c r="AW6" s="619"/>
      <c r="AX6" s="619"/>
      <c r="AY6" s="619"/>
      <c r="AZ6" s="619"/>
      <c r="BA6" s="619"/>
      <c r="BB6" s="619"/>
      <c r="BC6" s="619"/>
      <c r="BD6" s="619"/>
      <c r="BE6" s="619"/>
      <c r="BF6" s="620"/>
      <c r="BG6" s="621">
        <v>9600450</v>
      </c>
      <c r="BH6" s="622"/>
      <c r="BI6" s="622"/>
      <c r="BJ6" s="622"/>
      <c r="BK6" s="622"/>
      <c r="BL6" s="622"/>
      <c r="BM6" s="622"/>
      <c r="BN6" s="623"/>
      <c r="BO6" s="659">
        <v>91.3</v>
      </c>
      <c r="BP6" s="659"/>
      <c r="BQ6" s="659"/>
      <c r="BR6" s="659"/>
      <c r="BS6" s="660">
        <v>38798</v>
      </c>
      <c r="BT6" s="660"/>
      <c r="BU6" s="660"/>
      <c r="BV6" s="660"/>
      <c r="BW6" s="660"/>
      <c r="BX6" s="660"/>
      <c r="BY6" s="660"/>
      <c r="BZ6" s="660"/>
      <c r="CA6" s="660"/>
      <c r="CB6" s="695"/>
      <c r="CD6" s="676" t="s">
        <v>223</v>
      </c>
      <c r="CE6" s="677"/>
      <c r="CF6" s="677"/>
      <c r="CG6" s="677"/>
      <c r="CH6" s="677"/>
      <c r="CI6" s="677"/>
      <c r="CJ6" s="677"/>
      <c r="CK6" s="677"/>
      <c r="CL6" s="677"/>
      <c r="CM6" s="677"/>
      <c r="CN6" s="677"/>
      <c r="CO6" s="677"/>
      <c r="CP6" s="677"/>
      <c r="CQ6" s="678"/>
      <c r="CR6" s="621">
        <v>263289</v>
      </c>
      <c r="CS6" s="622"/>
      <c r="CT6" s="622"/>
      <c r="CU6" s="622"/>
      <c r="CV6" s="622"/>
      <c r="CW6" s="622"/>
      <c r="CX6" s="622"/>
      <c r="CY6" s="623"/>
      <c r="CZ6" s="703">
        <v>0.7</v>
      </c>
      <c r="DA6" s="685"/>
      <c r="DB6" s="685"/>
      <c r="DC6" s="705"/>
      <c r="DD6" s="627">
        <v>2553</v>
      </c>
      <c r="DE6" s="622"/>
      <c r="DF6" s="622"/>
      <c r="DG6" s="622"/>
      <c r="DH6" s="622"/>
      <c r="DI6" s="622"/>
      <c r="DJ6" s="622"/>
      <c r="DK6" s="622"/>
      <c r="DL6" s="622"/>
      <c r="DM6" s="622"/>
      <c r="DN6" s="622"/>
      <c r="DO6" s="622"/>
      <c r="DP6" s="623"/>
      <c r="DQ6" s="627">
        <v>263289</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22309</v>
      </c>
      <c r="S7" s="622"/>
      <c r="T7" s="622"/>
      <c r="U7" s="622"/>
      <c r="V7" s="622"/>
      <c r="W7" s="622"/>
      <c r="X7" s="622"/>
      <c r="Y7" s="623"/>
      <c r="Z7" s="659">
        <v>0.1</v>
      </c>
      <c r="AA7" s="659"/>
      <c r="AB7" s="659"/>
      <c r="AC7" s="659"/>
      <c r="AD7" s="660">
        <v>22309</v>
      </c>
      <c r="AE7" s="660"/>
      <c r="AF7" s="660"/>
      <c r="AG7" s="660"/>
      <c r="AH7" s="660"/>
      <c r="AI7" s="660"/>
      <c r="AJ7" s="660"/>
      <c r="AK7" s="660"/>
      <c r="AL7" s="624">
        <v>0.1</v>
      </c>
      <c r="AM7" s="625"/>
      <c r="AN7" s="625"/>
      <c r="AO7" s="661"/>
      <c r="AP7" s="618" t="s">
        <v>225</v>
      </c>
      <c r="AQ7" s="619"/>
      <c r="AR7" s="619"/>
      <c r="AS7" s="619"/>
      <c r="AT7" s="619"/>
      <c r="AU7" s="619"/>
      <c r="AV7" s="619"/>
      <c r="AW7" s="619"/>
      <c r="AX7" s="619"/>
      <c r="AY7" s="619"/>
      <c r="AZ7" s="619"/>
      <c r="BA7" s="619"/>
      <c r="BB7" s="619"/>
      <c r="BC7" s="619"/>
      <c r="BD7" s="619"/>
      <c r="BE7" s="619"/>
      <c r="BF7" s="620"/>
      <c r="BG7" s="621">
        <v>4231903</v>
      </c>
      <c r="BH7" s="622"/>
      <c r="BI7" s="622"/>
      <c r="BJ7" s="622"/>
      <c r="BK7" s="622"/>
      <c r="BL7" s="622"/>
      <c r="BM7" s="622"/>
      <c r="BN7" s="623"/>
      <c r="BO7" s="659">
        <v>40.200000000000003</v>
      </c>
      <c r="BP7" s="659"/>
      <c r="BQ7" s="659"/>
      <c r="BR7" s="659"/>
      <c r="BS7" s="660">
        <v>38798</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3656861</v>
      </c>
      <c r="CS7" s="622"/>
      <c r="CT7" s="622"/>
      <c r="CU7" s="622"/>
      <c r="CV7" s="622"/>
      <c r="CW7" s="622"/>
      <c r="CX7" s="622"/>
      <c r="CY7" s="623"/>
      <c r="CZ7" s="659">
        <v>10</v>
      </c>
      <c r="DA7" s="659"/>
      <c r="DB7" s="659"/>
      <c r="DC7" s="659"/>
      <c r="DD7" s="627">
        <v>61884</v>
      </c>
      <c r="DE7" s="622"/>
      <c r="DF7" s="622"/>
      <c r="DG7" s="622"/>
      <c r="DH7" s="622"/>
      <c r="DI7" s="622"/>
      <c r="DJ7" s="622"/>
      <c r="DK7" s="622"/>
      <c r="DL7" s="622"/>
      <c r="DM7" s="622"/>
      <c r="DN7" s="622"/>
      <c r="DO7" s="622"/>
      <c r="DP7" s="623"/>
      <c r="DQ7" s="627">
        <v>3184144</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114711</v>
      </c>
      <c r="S8" s="622"/>
      <c r="T8" s="622"/>
      <c r="U8" s="622"/>
      <c r="V8" s="622"/>
      <c r="W8" s="622"/>
      <c r="X8" s="622"/>
      <c r="Y8" s="623"/>
      <c r="Z8" s="659">
        <v>0.3</v>
      </c>
      <c r="AA8" s="659"/>
      <c r="AB8" s="659"/>
      <c r="AC8" s="659"/>
      <c r="AD8" s="660">
        <v>114711</v>
      </c>
      <c r="AE8" s="660"/>
      <c r="AF8" s="660"/>
      <c r="AG8" s="660"/>
      <c r="AH8" s="660"/>
      <c r="AI8" s="660"/>
      <c r="AJ8" s="660"/>
      <c r="AK8" s="660"/>
      <c r="AL8" s="624">
        <v>0.7</v>
      </c>
      <c r="AM8" s="625"/>
      <c r="AN8" s="625"/>
      <c r="AO8" s="661"/>
      <c r="AP8" s="618" t="s">
        <v>228</v>
      </c>
      <c r="AQ8" s="619"/>
      <c r="AR8" s="619"/>
      <c r="AS8" s="619"/>
      <c r="AT8" s="619"/>
      <c r="AU8" s="619"/>
      <c r="AV8" s="619"/>
      <c r="AW8" s="619"/>
      <c r="AX8" s="619"/>
      <c r="AY8" s="619"/>
      <c r="AZ8" s="619"/>
      <c r="BA8" s="619"/>
      <c r="BB8" s="619"/>
      <c r="BC8" s="619"/>
      <c r="BD8" s="619"/>
      <c r="BE8" s="619"/>
      <c r="BF8" s="620"/>
      <c r="BG8" s="621">
        <v>108226</v>
      </c>
      <c r="BH8" s="622"/>
      <c r="BI8" s="622"/>
      <c r="BJ8" s="622"/>
      <c r="BK8" s="622"/>
      <c r="BL8" s="622"/>
      <c r="BM8" s="622"/>
      <c r="BN8" s="623"/>
      <c r="BO8" s="659">
        <v>1</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17825656</v>
      </c>
      <c r="CS8" s="622"/>
      <c r="CT8" s="622"/>
      <c r="CU8" s="622"/>
      <c r="CV8" s="622"/>
      <c r="CW8" s="622"/>
      <c r="CX8" s="622"/>
      <c r="CY8" s="623"/>
      <c r="CZ8" s="659">
        <v>49</v>
      </c>
      <c r="DA8" s="659"/>
      <c r="DB8" s="659"/>
      <c r="DC8" s="659"/>
      <c r="DD8" s="627">
        <v>29938</v>
      </c>
      <c r="DE8" s="622"/>
      <c r="DF8" s="622"/>
      <c r="DG8" s="622"/>
      <c r="DH8" s="622"/>
      <c r="DI8" s="622"/>
      <c r="DJ8" s="622"/>
      <c r="DK8" s="622"/>
      <c r="DL8" s="622"/>
      <c r="DM8" s="622"/>
      <c r="DN8" s="622"/>
      <c r="DO8" s="622"/>
      <c r="DP8" s="623"/>
      <c r="DQ8" s="627">
        <v>8558877</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167106</v>
      </c>
      <c r="S9" s="622"/>
      <c r="T9" s="622"/>
      <c r="U9" s="622"/>
      <c r="V9" s="622"/>
      <c r="W9" s="622"/>
      <c r="X9" s="622"/>
      <c r="Y9" s="623"/>
      <c r="Z9" s="659">
        <v>0.4</v>
      </c>
      <c r="AA9" s="659"/>
      <c r="AB9" s="659"/>
      <c r="AC9" s="659"/>
      <c r="AD9" s="660">
        <v>167106</v>
      </c>
      <c r="AE9" s="660"/>
      <c r="AF9" s="660"/>
      <c r="AG9" s="660"/>
      <c r="AH9" s="660"/>
      <c r="AI9" s="660"/>
      <c r="AJ9" s="660"/>
      <c r="AK9" s="660"/>
      <c r="AL9" s="624">
        <v>1</v>
      </c>
      <c r="AM9" s="625"/>
      <c r="AN9" s="625"/>
      <c r="AO9" s="661"/>
      <c r="AP9" s="618" t="s">
        <v>231</v>
      </c>
      <c r="AQ9" s="619"/>
      <c r="AR9" s="619"/>
      <c r="AS9" s="619"/>
      <c r="AT9" s="619"/>
      <c r="AU9" s="619"/>
      <c r="AV9" s="619"/>
      <c r="AW9" s="619"/>
      <c r="AX9" s="619"/>
      <c r="AY9" s="619"/>
      <c r="AZ9" s="619"/>
      <c r="BA9" s="619"/>
      <c r="BB9" s="619"/>
      <c r="BC9" s="619"/>
      <c r="BD9" s="619"/>
      <c r="BE9" s="619"/>
      <c r="BF9" s="620"/>
      <c r="BG9" s="621">
        <v>3636357</v>
      </c>
      <c r="BH9" s="622"/>
      <c r="BI9" s="622"/>
      <c r="BJ9" s="622"/>
      <c r="BK9" s="622"/>
      <c r="BL9" s="622"/>
      <c r="BM9" s="622"/>
      <c r="BN9" s="623"/>
      <c r="BO9" s="659">
        <v>34.6</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2470041</v>
      </c>
      <c r="CS9" s="622"/>
      <c r="CT9" s="622"/>
      <c r="CU9" s="622"/>
      <c r="CV9" s="622"/>
      <c r="CW9" s="622"/>
      <c r="CX9" s="622"/>
      <c r="CY9" s="623"/>
      <c r="CZ9" s="659">
        <v>6.8</v>
      </c>
      <c r="DA9" s="659"/>
      <c r="DB9" s="659"/>
      <c r="DC9" s="659"/>
      <c r="DD9" s="627" t="s">
        <v>122</v>
      </c>
      <c r="DE9" s="622"/>
      <c r="DF9" s="622"/>
      <c r="DG9" s="622"/>
      <c r="DH9" s="622"/>
      <c r="DI9" s="622"/>
      <c r="DJ9" s="622"/>
      <c r="DK9" s="622"/>
      <c r="DL9" s="622"/>
      <c r="DM9" s="622"/>
      <c r="DN9" s="622"/>
      <c r="DO9" s="622"/>
      <c r="DP9" s="623"/>
      <c r="DQ9" s="627">
        <v>1743409</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211108</v>
      </c>
      <c r="BH10" s="622"/>
      <c r="BI10" s="622"/>
      <c r="BJ10" s="622"/>
      <c r="BK10" s="622"/>
      <c r="BL10" s="622"/>
      <c r="BM10" s="622"/>
      <c r="BN10" s="623"/>
      <c r="BO10" s="659">
        <v>2</v>
      </c>
      <c r="BP10" s="659"/>
      <c r="BQ10" s="659"/>
      <c r="BR10" s="659"/>
      <c r="BS10" s="660">
        <v>38798</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17876</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8964</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1758998</v>
      </c>
      <c r="S11" s="622"/>
      <c r="T11" s="622"/>
      <c r="U11" s="622"/>
      <c r="V11" s="622"/>
      <c r="W11" s="622"/>
      <c r="X11" s="622"/>
      <c r="Y11" s="623"/>
      <c r="Z11" s="624">
        <v>4.5999999999999996</v>
      </c>
      <c r="AA11" s="625"/>
      <c r="AB11" s="625"/>
      <c r="AC11" s="626"/>
      <c r="AD11" s="627">
        <v>1758998</v>
      </c>
      <c r="AE11" s="622"/>
      <c r="AF11" s="622"/>
      <c r="AG11" s="622"/>
      <c r="AH11" s="622"/>
      <c r="AI11" s="622"/>
      <c r="AJ11" s="622"/>
      <c r="AK11" s="623"/>
      <c r="AL11" s="624">
        <v>10.8</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276212</v>
      </c>
      <c r="BH11" s="622"/>
      <c r="BI11" s="622"/>
      <c r="BJ11" s="622"/>
      <c r="BK11" s="622"/>
      <c r="BL11" s="622"/>
      <c r="BM11" s="622"/>
      <c r="BN11" s="623"/>
      <c r="BO11" s="659">
        <v>2.6</v>
      </c>
      <c r="BP11" s="659"/>
      <c r="BQ11" s="659"/>
      <c r="BR11" s="659"/>
      <c r="BS11" s="660" t="s">
        <v>122</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102648</v>
      </c>
      <c r="CS11" s="622"/>
      <c r="CT11" s="622"/>
      <c r="CU11" s="622"/>
      <c r="CV11" s="622"/>
      <c r="CW11" s="622"/>
      <c r="CX11" s="622"/>
      <c r="CY11" s="623"/>
      <c r="CZ11" s="659">
        <v>0.3</v>
      </c>
      <c r="DA11" s="659"/>
      <c r="DB11" s="659"/>
      <c r="DC11" s="659"/>
      <c r="DD11" s="627">
        <v>27549</v>
      </c>
      <c r="DE11" s="622"/>
      <c r="DF11" s="622"/>
      <c r="DG11" s="622"/>
      <c r="DH11" s="622"/>
      <c r="DI11" s="622"/>
      <c r="DJ11" s="622"/>
      <c r="DK11" s="622"/>
      <c r="DL11" s="622"/>
      <c r="DM11" s="622"/>
      <c r="DN11" s="622"/>
      <c r="DO11" s="622"/>
      <c r="DP11" s="623"/>
      <c r="DQ11" s="627">
        <v>76047</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4653013</v>
      </c>
      <c r="BH12" s="622"/>
      <c r="BI12" s="622"/>
      <c r="BJ12" s="622"/>
      <c r="BK12" s="622"/>
      <c r="BL12" s="622"/>
      <c r="BM12" s="622"/>
      <c r="BN12" s="623"/>
      <c r="BO12" s="659">
        <v>44.2</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316312</v>
      </c>
      <c r="CS12" s="622"/>
      <c r="CT12" s="622"/>
      <c r="CU12" s="622"/>
      <c r="CV12" s="622"/>
      <c r="CW12" s="622"/>
      <c r="CX12" s="622"/>
      <c r="CY12" s="623"/>
      <c r="CZ12" s="659">
        <v>0.9</v>
      </c>
      <c r="DA12" s="659"/>
      <c r="DB12" s="659"/>
      <c r="DC12" s="659"/>
      <c r="DD12" s="627">
        <v>106015</v>
      </c>
      <c r="DE12" s="622"/>
      <c r="DF12" s="622"/>
      <c r="DG12" s="622"/>
      <c r="DH12" s="622"/>
      <c r="DI12" s="622"/>
      <c r="DJ12" s="622"/>
      <c r="DK12" s="622"/>
      <c r="DL12" s="622"/>
      <c r="DM12" s="622"/>
      <c r="DN12" s="622"/>
      <c r="DO12" s="622"/>
      <c r="DP12" s="623"/>
      <c r="DQ12" s="627">
        <v>235154</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v>460</v>
      </c>
      <c r="S13" s="622"/>
      <c r="T13" s="622"/>
      <c r="U13" s="622"/>
      <c r="V13" s="622"/>
      <c r="W13" s="622"/>
      <c r="X13" s="622"/>
      <c r="Y13" s="623"/>
      <c r="Z13" s="659">
        <v>0</v>
      </c>
      <c r="AA13" s="659"/>
      <c r="AB13" s="659"/>
      <c r="AC13" s="659"/>
      <c r="AD13" s="660">
        <v>460</v>
      </c>
      <c r="AE13" s="660"/>
      <c r="AF13" s="660"/>
      <c r="AG13" s="660"/>
      <c r="AH13" s="660"/>
      <c r="AI13" s="660"/>
      <c r="AJ13" s="660"/>
      <c r="AK13" s="660"/>
      <c r="AL13" s="624">
        <v>0</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4355434</v>
      </c>
      <c r="BH13" s="622"/>
      <c r="BI13" s="622"/>
      <c r="BJ13" s="622"/>
      <c r="BK13" s="622"/>
      <c r="BL13" s="622"/>
      <c r="BM13" s="622"/>
      <c r="BN13" s="623"/>
      <c r="BO13" s="659">
        <v>41.4</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2077695</v>
      </c>
      <c r="CS13" s="622"/>
      <c r="CT13" s="622"/>
      <c r="CU13" s="622"/>
      <c r="CV13" s="622"/>
      <c r="CW13" s="622"/>
      <c r="CX13" s="622"/>
      <c r="CY13" s="623"/>
      <c r="CZ13" s="659">
        <v>5.7</v>
      </c>
      <c r="DA13" s="659"/>
      <c r="DB13" s="659"/>
      <c r="DC13" s="659"/>
      <c r="DD13" s="627">
        <v>498567</v>
      </c>
      <c r="DE13" s="622"/>
      <c r="DF13" s="622"/>
      <c r="DG13" s="622"/>
      <c r="DH13" s="622"/>
      <c r="DI13" s="622"/>
      <c r="DJ13" s="622"/>
      <c r="DK13" s="622"/>
      <c r="DL13" s="622"/>
      <c r="DM13" s="622"/>
      <c r="DN13" s="622"/>
      <c r="DO13" s="622"/>
      <c r="DP13" s="623"/>
      <c r="DQ13" s="627">
        <v>1391659</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183691</v>
      </c>
      <c r="BH14" s="622"/>
      <c r="BI14" s="622"/>
      <c r="BJ14" s="622"/>
      <c r="BK14" s="622"/>
      <c r="BL14" s="622"/>
      <c r="BM14" s="622"/>
      <c r="BN14" s="623"/>
      <c r="BO14" s="659">
        <v>1.7</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4958802</v>
      </c>
      <c r="CS14" s="622"/>
      <c r="CT14" s="622"/>
      <c r="CU14" s="622"/>
      <c r="CV14" s="622"/>
      <c r="CW14" s="622"/>
      <c r="CX14" s="622"/>
      <c r="CY14" s="623"/>
      <c r="CZ14" s="659">
        <v>13.6</v>
      </c>
      <c r="DA14" s="659"/>
      <c r="DB14" s="659"/>
      <c r="DC14" s="659"/>
      <c r="DD14" s="627">
        <v>3685674</v>
      </c>
      <c r="DE14" s="622"/>
      <c r="DF14" s="622"/>
      <c r="DG14" s="622"/>
      <c r="DH14" s="622"/>
      <c r="DI14" s="622"/>
      <c r="DJ14" s="622"/>
      <c r="DK14" s="622"/>
      <c r="DL14" s="622"/>
      <c r="DM14" s="622"/>
      <c r="DN14" s="622"/>
      <c r="DO14" s="622"/>
      <c r="DP14" s="623"/>
      <c r="DQ14" s="627">
        <v>724666</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49550</v>
      </c>
      <c r="S15" s="622"/>
      <c r="T15" s="622"/>
      <c r="U15" s="622"/>
      <c r="V15" s="622"/>
      <c r="W15" s="622"/>
      <c r="X15" s="622"/>
      <c r="Y15" s="623"/>
      <c r="Z15" s="659">
        <v>0.1</v>
      </c>
      <c r="AA15" s="659"/>
      <c r="AB15" s="659"/>
      <c r="AC15" s="659"/>
      <c r="AD15" s="660">
        <v>49550</v>
      </c>
      <c r="AE15" s="660"/>
      <c r="AF15" s="660"/>
      <c r="AG15" s="660"/>
      <c r="AH15" s="660"/>
      <c r="AI15" s="660"/>
      <c r="AJ15" s="660"/>
      <c r="AK15" s="660"/>
      <c r="AL15" s="624">
        <v>0.3</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531843</v>
      </c>
      <c r="BH15" s="622"/>
      <c r="BI15" s="622"/>
      <c r="BJ15" s="622"/>
      <c r="BK15" s="622"/>
      <c r="BL15" s="622"/>
      <c r="BM15" s="622"/>
      <c r="BN15" s="623"/>
      <c r="BO15" s="659">
        <v>5.0999999999999996</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3447844</v>
      </c>
      <c r="CS15" s="622"/>
      <c r="CT15" s="622"/>
      <c r="CU15" s="622"/>
      <c r="CV15" s="622"/>
      <c r="CW15" s="622"/>
      <c r="CX15" s="622"/>
      <c r="CY15" s="623"/>
      <c r="CZ15" s="659">
        <v>9.5</v>
      </c>
      <c r="DA15" s="659"/>
      <c r="DB15" s="659"/>
      <c r="DC15" s="659"/>
      <c r="DD15" s="627">
        <v>472777</v>
      </c>
      <c r="DE15" s="622"/>
      <c r="DF15" s="622"/>
      <c r="DG15" s="622"/>
      <c r="DH15" s="622"/>
      <c r="DI15" s="622"/>
      <c r="DJ15" s="622"/>
      <c r="DK15" s="622"/>
      <c r="DL15" s="622"/>
      <c r="DM15" s="622"/>
      <c r="DN15" s="622"/>
      <c r="DO15" s="622"/>
      <c r="DP15" s="623"/>
      <c r="DQ15" s="627">
        <v>2538035</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305457</v>
      </c>
      <c r="S16" s="622"/>
      <c r="T16" s="622"/>
      <c r="U16" s="622"/>
      <c r="V16" s="622"/>
      <c r="W16" s="622"/>
      <c r="X16" s="622"/>
      <c r="Y16" s="623"/>
      <c r="Z16" s="659">
        <v>0.8</v>
      </c>
      <c r="AA16" s="659"/>
      <c r="AB16" s="659"/>
      <c r="AC16" s="659"/>
      <c r="AD16" s="660">
        <v>305457</v>
      </c>
      <c r="AE16" s="660"/>
      <c r="AF16" s="660"/>
      <c r="AG16" s="660"/>
      <c r="AH16" s="660"/>
      <c r="AI16" s="660"/>
      <c r="AJ16" s="660"/>
      <c r="AK16" s="660"/>
      <c r="AL16" s="624">
        <v>1.9</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427787</v>
      </c>
      <c r="S17" s="622"/>
      <c r="T17" s="622"/>
      <c r="U17" s="622"/>
      <c r="V17" s="622"/>
      <c r="W17" s="622"/>
      <c r="X17" s="622"/>
      <c r="Y17" s="623"/>
      <c r="Z17" s="659">
        <v>1.1000000000000001</v>
      </c>
      <c r="AA17" s="659"/>
      <c r="AB17" s="659"/>
      <c r="AC17" s="659"/>
      <c r="AD17" s="660">
        <v>427787</v>
      </c>
      <c r="AE17" s="660"/>
      <c r="AF17" s="660"/>
      <c r="AG17" s="660"/>
      <c r="AH17" s="660"/>
      <c r="AI17" s="660"/>
      <c r="AJ17" s="660"/>
      <c r="AK17" s="660"/>
      <c r="AL17" s="624">
        <v>2.6</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1257436</v>
      </c>
      <c r="CS17" s="622"/>
      <c r="CT17" s="622"/>
      <c r="CU17" s="622"/>
      <c r="CV17" s="622"/>
      <c r="CW17" s="622"/>
      <c r="CX17" s="622"/>
      <c r="CY17" s="623"/>
      <c r="CZ17" s="659">
        <v>3.5</v>
      </c>
      <c r="DA17" s="659"/>
      <c r="DB17" s="659"/>
      <c r="DC17" s="659"/>
      <c r="DD17" s="627" t="s">
        <v>122</v>
      </c>
      <c r="DE17" s="622"/>
      <c r="DF17" s="622"/>
      <c r="DG17" s="622"/>
      <c r="DH17" s="622"/>
      <c r="DI17" s="622"/>
      <c r="DJ17" s="622"/>
      <c r="DK17" s="622"/>
      <c r="DL17" s="622"/>
      <c r="DM17" s="622"/>
      <c r="DN17" s="622"/>
      <c r="DO17" s="622"/>
      <c r="DP17" s="623"/>
      <c r="DQ17" s="627">
        <v>1257436</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90801</v>
      </c>
      <c r="S18" s="622"/>
      <c r="T18" s="622"/>
      <c r="U18" s="622"/>
      <c r="V18" s="622"/>
      <c r="W18" s="622"/>
      <c r="X18" s="622"/>
      <c r="Y18" s="623"/>
      <c r="Z18" s="659">
        <v>0.2</v>
      </c>
      <c r="AA18" s="659"/>
      <c r="AB18" s="659"/>
      <c r="AC18" s="659"/>
      <c r="AD18" s="660">
        <v>90801</v>
      </c>
      <c r="AE18" s="660"/>
      <c r="AF18" s="660"/>
      <c r="AG18" s="660"/>
      <c r="AH18" s="660"/>
      <c r="AI18" s="660"/>
      <c r="AJ18" s="660"/>
      <c r="AK18" s="660"/>
      <c r="AL18" s="624">
        <v>0.6</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315470</v>
      </c>
      <c r="S19" s="622"/>
      <c r="T19" s="622"/>
      <c r="U19" s="622"/>
      <c r="V19" s="622"/>
      <c r="W19" s="622"/>
      <c r="X19" s="622"/>
      <c r="Y19" s="623"/>
      <c r="Z19" s="659">
        <v>0.8</v>
      </c>
      <c r="AA19" s="659"/>
      <c r="AB19" s="659"/>
      <c r="AC19" s="659"/>
      <c r="AD19" s="660">
        <v>315470</v>
      </c>
      <c r="AE19" s="660"/>
      <c r="AF19" s="660"/>
      <c r="AG19" s="660"/>
      <c r="AH19" s="660"/>
      <c r="AI19" s="660"/>
      <c r="AJ19" s="660"/>
      <c r="AK19" s="660"/>
      <c r="AL19" s="624">
        <v>1.9</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919535</v>
      </c>
      <c r="BH19" s="622"/>
      <c r="BI19" s="622"/>
      <c r="BJ19" s="622"/>
      <c r="BK19" s="622"/>
      <c r="BL19" s="622"/>
      <c r="BM19" s="622"/>
      <c r="BN19" s="623"/>
      <c r="BO19" s="659">
        <v>8.6999999999999993</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263</v>
      </c>
      <c r="C20" s="697"/>
      <c r="D20" s="697"/>
      <c r="E20" s="697"/>
      <c r="F20" s="697"/>
      <c r="G20" s="697"/>
      <c r="H20" s="697"/>
      <c r="I20" s="697"/>
      <c r="J20" s="697"/>
      <c r="K20" s="697"/>
      <c r="L20" s="697"/>
      <c r="M20" s="697"/>
      <c r="N20" s="697"/>
      <c r="O20" s="697"/>
      <c r="P20" s="697"/>
      <c r="Q20" s="698"/>
      <c r="R20" s="621">
        <v>21516</v>
      </c>
      <c r="S20" s="622"/>
      <c r="T20" s="622"/>
      <c r="U20" s="622"/>
      <c r="V20" s="622"/>
      <c r="W20" s="622"/>
      <c r="X20" s="622"/>
      <c r="Y20" s="623"/>
      <c r="Z20" s="659">
        <v>0.1</v>
      </c>
      <c r="AA20" s="659"/>
      <c r="AB20" s="659"/>
      <c r="AC20" s="659"/>
      <c r="AD20" s="660">
        <v>21516</v>
      </c>
      <c r="AE20" s="660"/>
      <c r="AF20" s="660"/>
      <c r="AG20" s="660"/>
      <c r="AH20" s="660"/>
      <c r="AI20" s="660"/>
      <c r="AJ20" s="660"/>
      <c r="AK20" s="660"/>
      <c r="AL20" s="624">
        <v>0.1</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919535</v>
      </c>
      <c r="BH20" s="622"/>
      <c r="BI20" s="622"/>
      <c r="BJ20" s="622"/>
      <c r="BK20" s="622"/>
      <c r="BL20" s="622"/>
      <c r="BM20" s="622"/>
      <c r="BN20" s="623"/>
      <c r="BO20" s="659">
        <v>8.6999999999999993</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36394460</v>
      </c>
      <c r="CS20" s="622"/>
      <c r="CT20" s="622"/>
      <c r="CU20" s="622"/>
      <c r="CV20" s="622"/>
      <c r="CW20" s="622"/>
      <c r="CX20" s="622"/>
      <c r="CY20" s="623"/>
      <c r="CZ20" s="659">
        <v>100</v>
      </c>
      <c r="DA20" s="659"/>
      <c r="DB20" s="659"/>
      <c r="DC20" s="659"/>
      <c r="DD20" s="627">
        <v>4884957</v>
      </c>
      <c r="DE20" s="622"/>
      <c r="DF20" s="622"/>
      <c r="DG20" s="622"/>
      <c r="DH20" s="622"/>
      <c r="DI20" s="622"/>
      <c r="DJ20" s="622"/>
      <c r="DK20" s="622"/>
      <c r="DL20" s="622"/>
      <c r="DM20" s="622"/>
      <c r="DN20" s="622"/>
      <c r="DO20" s="622"/>
      <c r="DP20" s="623"/>
      <c r="DQ20" s="627">
        <v>19981680</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3306716</v>
      </c>
      <c r="S21" s="622"/>
      <c r="T21" s="622"/>
      <c r="U21" s="622"/>
      <c r="V21" s="622"/>
      <c r="W21" s="622"/>
      <c r="X21" s="622"/>
      <c r="Y21" s="623"/>
      <c r="Z21" s="659">
        <v>8.6999999999999993</v>
      </c>
      <c r="AA21" s="659"/>
      <c r="AB21" s="659"/>
      <c r="AC21" s="659"/>
      <c r="AD21" s="660">
        <v>3105100</v>
      </c>
      <c r="AE21" s="660"/>
      <c r="AF21" s="660"/>
      <c r="AG21" s="660"/>
      <c r="AH21" s="660"/>
      <c r="AI21" s="660"/>
      <c r="AJ21" s="660"/>
      <c r="AK21" s="660"/>
      <c r="AL21" s="624">
        <v>19.100000000000001</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3105100</v>
      </c>
      <c r="S22" s="622"/>
      <c r="T22" s="622"/>
      <c r="U22" s="622"/>
      <c r="V22" s="622"/>
      <c r="W22" s="622"/>
      <c r="X22" s="622"/>
      <c r="Y22" s="623"/>
      <c r="Z22" s="659">
        <v>8.1999999999999993</v>
      </c>
      <c r="AA22" s="659"/>
      <c r="AB22" s="659"/>
      <c r="AC22" s="659"/>
      <c r="AD22" s="660">
        <v>3105100</v>
      </c>
      <c r="AE22" s="660"/>
      <c r="AF22" s="660"/>
      <c r="AG22" s="660"/>
      <c r="AH22" s="660"/>
      <c r="AI22" s="660"/>
      <c r="AJ22" s="660"/>
      <c r="AK22" s="660"/>
      <c r="AL22" s="624">
        <v>19.100000000000001</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18" t="s">
        <v>271</v>
      </c>
      <c r="C23" s="619"/>
      <c r="D23" s="619"/>
      <c r="E23" s="619"/>
      <c r="F23" s="619"/>
      <c r="G23" s="619"/>
      <c r="H23" s="619"/>
      <c r="I23" s="619"/>
      <c r="J23" s="619"/>
      <c r="K23" s="619"/>
      <c r="L23" s="619"/>
      <c r="M23" s="619"/>
      <c r="N23" s="619"/>
      <c r="O23" s="619"/>
      <c r="P23" s="619"/>
      <c r="Q23" s="620"/>
      <c r="R23" s="621">
        <v>201585</v>
      </c>
      <c r="S23" s="622"/>
      <c r="T23" s="622"/>
      <c r="U23" s="622"/>
      <c r="V23" s="622"/>
      <c r="W23" s="622"/>
      <c r="X23" s="622"/>
      <c r="Y23" s="623"/>
      <c r="Z23" s="659">
        <v>0.5</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v>919535</v>
      </c>
      <c r="BH23" s="622"/>
      <c r="BI23" s="622"/>
      <c r="BJ23" s="622"/>
      <c r="BK23" s="622"/>
      <c r="BL23" s="622"/>
      <c r="BM23" s="622"/>
      <c r="BN23" s="623"/>
      <c r="BO23" s="659">
        <v>8.6999999999999993</v>
      </c>
      <c r="BP23" s="659"/>
      <c r="BQ23" s="659"/>
      <c r="BR23" s="659"/>
      <c r="BS23" s="660" t="s">
        <v>122</v>
      </c>
      <c r="BT23" s="660"/>
      <c r="BU23" s="660"/>
      <c r="BV23" s="660"/>
      <c r="BW23" s="660"/>
      <c r="BX23" s="660"/>
      <c r="BY23" s="660"/>
      <c r="BZ23" s="660"/>
      <c r="CA23" s="660"/>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15">
      <c r="B24" s="618" t="s">
        <v>278</v>
      </c>
      <c r="C24" s="619"/>
      <c r="D24" s="619"/>
      <c r="E24" s="619"/>
      <c r="F24" s="619"/>
      <c r="G24" s="619"/>
      <c r="H24" s="619"/>
      <c r="I24" s="619"/>
      <c r="J24" s="619"/>
      <c r="K24" s="619"/>
      <c r="L24" s="619"/>
      <c r="M24" s="619"/>
      <c r="N24" s="619"/>
      <c r="O24" s="619"/>
      <c r="P24" s="619"/>
      <c r="Q24" s="620"/>
      <c r="R24" s="621">
        <v>31</v>
      </c>
      <c r="S24" s="622"/>
      <c r="T24" s="622"/>
      <c r="U24" s="622"/>
      <c r="V24" s="622"/>
      <c r="W24" s="622"/>
      <c r="X24" s="622"/>
      <c r="Y24" s="623"/>
      <c r="Z24" s="659">
        <v>0</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280</v>
      </c>
      <c r="CE24" s="677"/>
      <c r="CF24" s="677"/>
      <c r="CG24" s="677"/>
      <c r="CH24" s="677"/>
      <c r="CI24" s="677"/>
      <c r="CJ24" s="677"/>
      <c r="CK24" s="677"/>
      <c r="CL24" s="677"/>
      <c r="CM24" s="677"/>
      <c r="CN24" s="677"/>
      <c r="CO24" s="677"/>
      <c r="CP24" s="677"/>
      <c r="CQ24" s="678"/>
      <c r="CR24" s="673">
        <v>18478661</v>
      </c>
      <c r="CS24" s="674"/>
      <c r="CT24" s="674"/>
      <c r="CU24" s="674"/>
      <c r="CV24" s="674"/>
      <c r="CW24" s="674"/>
      <c r="CX24" s="674"/>
      <c r="CY24" s="702"/>
      <c r="CZ24" s="703">
        <v>50.8</v>
      </c>
      <c r="DA24" s="685"/>
      <c r="DB24" s="685"/>
      <c r="DC24" s="705"/>
      <c r="DD24" s="701">
        <v>9576179</v>
      </c>
      <c r="DE24" s="674"/>
      <c r="DF24" s="674"/>
      <c r="DG24" s="674"/>
      <c r="DH24" s="674"/>
      <c r="DI24" s="674"/>
      <c r="DJ24" s="674"/>
      <c r="DK24" s="702"/>
      <c r="DL24" s="701">
        <v>8602380</v>
      </c>
      <c r="DM24" s="674"/>
      <c r="DN24" s="674"/>
      <c r="DO24" s="674"/>
      <c r="DP24" s="674"/>
      <c r="DQ24" s="674"/>
      <c r="DR24" s="674"/>
      <c r="DS24" s="674"/>
      <c r="DT24" s="674"/>
      <c r="DU24" s="674"/>
      <c r="DV24" s="702"/>
      <c r="DW24" s="703">
        <v>52.7</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16805519</v>
      </c>
      <c r="S25" s="622"/>
      <c r="T25" s="622"/>
      <c r="U25" s="622"/>
      <c r="V25" s="622"/>
      <c r="W25" s="622"/>
      <c r="X25" s="622"/>
      <c r="Y25" s="623"/>
      <c r="Z25" s="659">
        <v>44.4</v>
      </c>
      <c r="AA25" s="659"/>
      <c r="AB25" s="659"/>
      <c r="AC25" s="659"/>
      <c r="AD25" s="660">
        <v>15684368</v>
      </c>
      <c r="AE25" s="660"/>
      <c r="AF25" s="660"/>
      <c r="AG25" s="660"/>
      <c r="AH25" s="660"/>
      <c r="AI25" s="660"/>
      <c r="AJ25" s="660"/>
      <c r="AK25" s="660"/>
      <c r="AL25" s="624">
        <v>96.5</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4347493</v>
      </c>
      <c r="CS25" s="634"/>
      <c r="CT25" s="634"/>
      <c r="CU25" s="634"/>
      <c r="CV25" s="634"/>
      <c r="CW25" s="634"/>
      <c r="CX25" s="634"/>
      <c r="CY25" s="635"/>
      <c r="CZ25" s="624">
        <v>11.9</v>
      </c>
      <c r="DA25" s="636"/>
      <c r="DB25" s="636"/>
      <c r="DC25" s="637"/>
      <c r="DD25" s="627">
        <v>3837745</v>
      </c>
      <c r="DE25" s="634"/>
      <c r="DF25" s="634"/>
      <c r="DG25" s="634"/>
      <c r="DH25" s="634"/>
      <c r="DI25" s="634"/>
      <c r="DJ25" s="634"/>
      <c r="DK25" s="635"/>
      <c r="DL25" s="627">
        <v>3772364</v>
      </c>
      <c r="DM25" s="634"/>
      <c r="DN25" s="634"/>
      <c r="DO25" s="634"/>
      <c r="DP25" s="634"/>
      <c r="DQ25" s="634"/>
      <c r="DR25" s="634"/>
      <c r="DS25" s="634"/>
      <c r="DT25" s="634"/>
      <c r="DU25" s="634"/>
      <c r="DV25" s="635"/>
      <c r="DW25" s="624">
        <v>23.1</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9974</v>
      </c>
      <c r="S26" s="622"/>
      <c r="T26" s="622"/>
      <c r="U26" s="622"/>
      <c r="V26" s="622"/>
      <c r="W26" s="622"/>
      <c r="X26" s="622"/>
      <c r="Y26" s="623"/>
      <c r="Z26" s="659">
        <v>0</v>
      </c>
      <c r="AA26" s="659"/>
      <c r="AB26" s="659"/>
      <c r="AC26" s="659"/>
      <c r="AD26" s="660">
        <v>9974</v>
      </c>
      <c r="AE26" s="660"/>
      <c r="AF26" s="660"/>
      <c r="AG26" s="660"/>
      <c r="AH26" s="660"/>
      <c r="AI26" s="660"/>
      <c r="AJ26" s="660"/>
      <c r="AK26" s="660"/>
      <c r="AL26" s="624">
        <v>0.1</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2447801</v>
      </c>
      <c r="CS26" s="622"/>
      <c r="CT26" s="622"/>
      <c r="CU26" s="622"/>
      <c r="CV26" s="622"/>
      <c r="CW26" s="622"/>
      <c r="CX26" s="622"/>
      <c r="CY26" s="623"/>
      <c r="CZ26" s="624">
        <v>6.7</v>
      </c>
      <c r="DA26" s="636"/>
      <c r="DB26" s="636"/>
      <c r="DC26" s="637"/>
      <c r="DD26" s="627">
        <v>2254233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67128</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10519985</v>
      </c>
      <c r="BH27" s="622"/>
      <c r="BI27" s="622"/>
      <c r="BJ27" s="622"/>
      <c r="BK27" s="622"/>
      <c r="BL27" s="622"/>
      <c r="BM27" s="622"/>
      <c r="BN27" s="623"/>
      <c r="BO27" s="659">
        <v>100</v>
      </c>
      <c r="BP27" s="659"/>
      <c r="BQ27" s="659"/>
      <c r="BR27" s="659"/>
      <c r="BS27" s="660">
        <v>38798</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12873732</v>
      </c>
      <c r="CS27" s="634"/>
      <c r="CT27" s="634"/>
      <c r="CU27" s="634"/>
      <c r="CV27" s="634"/>
      <c r="CW27" s="634"/>
      <c r="CX27" s="634"/>
      <c r="CY27" s="635"/>
      <c r="CZ27" s="624">
        <v>35.4</v>
      </c>
      <c r="DA27" s="636"/>
      <c r="DB27" s="636"/>
      <c r="DC27" s="637"/>
      <c r="DD27" s="627">
        <v>4480998</v>
      </c>
      <c r="DE27" s="634"/>
      <c r="DF27" s="634"/>
      <c r="DG27" s="634"/>
      <c r="DH27" s="634"/>
      <c r="DI27" s="634"/>
      <c r="DJ27" s="634"/>
      <c r="DK27" s="635"/>
      <c r="DL27" s="627">
        <v>3572580</v>
      </c>
      <c r="DM27" s="634"/>
      <c r="DN27" s="634"/>
      <c r="DO27" s="634"/>
      <c r="DP27" s="634"/>
      <c r="DQ27" s="634"/>
      <c r="DR27" s="634"/>
      <c r="DS27" s="634"/>
      <c r="DT27" s="634"/>
      <c r="DU27" s="634"/>
      <c r="DV27" s="635"/>
      <c r="DW27" s="624">
        <v>21.9</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119949</v>
      </c>
      <c r="S28" s="622"/>
      <c r="T28" s="622"/>
      <c r="U28" s="622"/>
      <c r="V28" s="622"/>
      <c r="W28" s="622"/>
      <c r="X28" s="622"/>
      <c r="Y28" s="623"/>
      <c r="Z28" s="659">
        <v>0.3</v>
      </c>
      <c r="AA28" s="659"/>
      <c r="AB28" s="659"/>
      <c r="AC28" s="659"/>
      <c r="AD28" s="660">
        <v>54035</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1257436</v>
      </c>
      <c r="CS28" s="622"/>
      <c r="CT28" s="622"/>
      <c r="CU28" s="622"/>
      <c r="CV28" s="622"/>
      <c r="CW28" s="622"/>
      <c r="CX28" s="622"/>
      <c r="CY28" s="623"/>
      <c r="CZ28" s="624">
        <v>3.5</v>
      </c>
      <c r="DA28" s="636"/>
      <c r="DB28" s="636"/>
      <c r="DC28" s="637"/>
      <c r="DD28" s="627">
        <v>1257436</v>
      </c>
      <c r="DE28" s="622"/>
      <c r="DF28" s="622"/>
      <c r="DG28" s="622"/>
      <c r="DH28" s="622"/>
      <c r="DI28" s="622"/>
      <c r="DJ28" s="622"/>
      <c r="DK28" s="623"/>
      <c r="DL28" s="627">
        <v>1257436</v>
      </c>
      <c r="DM28" s="622"/>
      <c r="DN28" s="622"/>
      <c r="DO28" s="622"/>
      <c r="DP28" s="622"/>
      <c r="DQ28" s="622"/>
      <c r="DR28" s="622"/>
      <c r="DS28" s="622"/>
      <c r="DT28" s="622"/>
      <c r="DU28" s="622"/>
      <c r="DV28" s="623"/>
      <c r="DW28" s="624">
        <v>7.7</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330890</v>
      </c>
      <c r="S29" s="622"/>
      <c r="T29" s="622"/>
      <c r="U29" s="622"/>
      <c r="V29" s="622"/>
      <c r="W29" s="622"/>
      <c r="X29" s="622"/>
      <c r="Y29" s="623"/>
      <c r="Z29" s="659">
        <v>0.9</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1257436</v>
      </c>
      <c r="CS29" s="634"/>
      <c r="CT29" s="634"/>
      <c r="CU29" s="634"/>
      <c r="CV29" s="634"/>
      <c r="CW29" s="634"/>
      <c r="CX29" s="634"/>
      <c r="CY29" s="635"/>
      <c r="CZ29" s="624">
        <v>3.5</v>
      </c>
      <c r="DA29" s="636"/>
      <c r="DB29" s="636"/>
      <c r="DC29" s="637"/>
      <c r="DD29" s="627">
        <v>1257436</v>
      </c>
      <c r="DE29" s="634"/>
      <c r="DF29" s="634"/>
      <c r="DG29" s="634"/>
      <c r="DH29" s="634"/>
      <c r="DI29" s="634"/>
      <c r="DJ29" s="634"/>
      <c r="DK29" s="635"/>
      <c r="DL29" s="627">
        <v>1257436</v>
      </c>
      <c r="DM29" s="634"/>
      <c r="DN29" s="634"/>
      <c r="DO29" s="634"/>
      <c r="DP29" s="634"/>
      <c r="DQ29" s="634"/>
      <c r="DR29" s="634"/>
      <c r="DS29" s="634"/>
      <c r="DT29" s="634"/>
      <c r="DU29" s="634"/>
      <c r="DV29" s="635"/>
      <c r="DW29" s="624">
        <v>7.7</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10393510</v>
      </c>
      <c r="S30" s="622"/>
      <c r="T30" s="622"/>
      <c r="U30" s="622"/>
      <c r="V30" s="622"/>
      <c r="W30" s="622"/>
      <c r="X30" s="622"/>
      <c r="Y30" s="623"/>
      <c r="Z30" s="659">
        <v>27.5</v>
      </c>
      <c r="AA30" s="659"/>
      <c r="AB30" s="659"/>
      <c r="AC30" s="659"/>
      <c r="AD30" s="660" t="s">
        <v>122</v>
      </c>
      <c r="AE30" s="660"/>
      <c r="AF30" s="660"/>
      <c r="AG30" s="660"/>
      <c r="AH30" s="660"/>
      <c r="AI30" s="660"/>
      <c r="AJ30" s="660"/>
      <c r="AK30" s="660"/>
      <c r="AL30" s="624" t="s">
        <v>122</v>
      </c>
      <c r="AM30" s="625"/>
      <c r="AN30" s="625"/>
      <c r="AO30" s="661"/>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1225545</v>
      </c>
      <c r="CS30" s="622"/>
      <c r="CT30" s="622"/>
      <c r="CU30" s="622"/>
      <c r="CV30" s="622"/>
      <c r="CW30" s="622"/>
      <c r="CX30" s="622"/>
      <c r="CY30" s="623"/>
      <c r="CZ30" s="624">
        <v>3.4</v>
      </c>
      <c r="DA30" s="636"/>
      <c r="DB30" s="636"/>
      <c r="DC30" s="637"/>
      <c r="DD30" s="627">
        <v>1225545</v>
      </c>
      <c r="DE30" s="622"/>
      <c r="DF30" s="622"/>
      <c r="DG30" s="622"/>
      <c r="DH30" s="622"/>
      <c r="DI30" s="622"/>
      <c r="DJ30" s="622"/>
      <c r="DK30" s="623"/>
      <c r="DL30" s="627">
        <v>1225545</v>
      </c>
      <c r="DM30" s="622"/>
      <c r="DN30" s="622"/>
      <c r="DO30" s="622"/>
      <c r="DP30" s="622"/>
      <c r="DQ30" s="622"/>
      <c r="DR30" s="622"/>
      <c r="DS30" s="622"/>
      <c r="DT30" s="622"/>
      <c r="DU30" s="622"/>
      <c r="DV30" s="623"/>
      <c r="DW30" s="624">
        <v>7.5</v>
      </c>
      <c r="DX30" s="636"/>
      <c r="DY30" s="636"/>
      <c r="DZ30" s="636"/>
      <c r="EA30" s="636"/>
      <c r="EB30" s="636"/>
      <c r="EC30" s="648"/>
    </row>
    <row r="31" spans="2:133" ht="11.25" customHeight="1" x14ac:dyDescent="0.15">
      <c r="B31" s="696" t="s">
        <v>298</v>
      </c>
      <c r="C31" s="697"/>
      <c r="D31" s="697"/>
      <c r="E31" s="697"/>
      <c r="F31" s="697"/>
      <c r="G31" s="697"/>
      <c r="H31" s="697"/>
      <c r="I31" s="697"/>
      <c r="J31" s="697"/>
      <c r="K31" s="697"/>
      <c r="L31" s="697"/>
      <c r="M31" s="697"/>
      <c r="N31" s="697"/>
      <c r="O31" s="697"/>
      <c r="P31" s="697"/>
      <c r="Q31" s="698"/>
      <c r="R31" s="621">
        <v>463216</v>
      </c>
      <c r="S31" s="622"/>
      <c r="T31" s="622"/>
      <c r="U31" s="622"/>
      <c r="V31" s="622"/>
      <c r="W31" s="622"/>
      <c r="X31" s="622"/>
      <c r="Y31" s="623"/>
      <c r="Z31" s="659">
        <v>1.2</v>
      </c>
      <c r="AA31" s="659"/>
      <c r="AB31" s="659"/>
      <c r="AC31" s="659"/>
      <c r="AD31" s="660">
        <v>463216</v>
      </c>
      <c r="AE31" s="660"/>
      <c r="AF31" s="660"/>
      <c r="AG31" s="660"/>
      <c r="AH31" s="660"/>
      <c r="AI31" s="660"/>
      <c r="AJ31" s="660"/>
      <c r="AK31" s="660"/>
      <c r="AL31" s="624">
        <v>2.9</v>
      </c>
      <c r="AM31" s="625"/>
      <c r="AN31" s="625"/>
      <c r="AO31" s="661"/>
      <c r="AP31" s="687" t="s">
        <v>299</v>
      </c>
      <c r="AQ31" s="688"/>
      <c r="AR31" s="688"/>
      <c r="AS31" s="688"/>
      <c r="AT31" s="689" t="s">
        <v>300</v>
      </c>
      <c r="AU31" s="206"/>
      <c r="AV31" s="206"/>
      <c r="AW31" s="206"/>
      <c r="AX31" s="676" t="s">
        <v>178</v>
      </c>
      <c r="AY31" s="677"/>
      <c r="AZ31" s="677"/>
      <c r="BA31" s="677"/>
      <c r="BB31" s="677"/>
      <c r="BC31" s="677"/>
      <c r="BD31" s="677"/>
      <c r="BE31" s="677"/>
      <c r="BF31" s="678"/>
      <c r="BG31" s="683">
        <v>99.5</v>
      </c>
      <c r="BH31" s="684"/>
      <c r="BI31" s="684"/>
      <c r="BJ31" s="684"/>
      <c r="BK31" s="684"/>
      <c r="BL31" s="684"/>
      <c r="BM31" s="685">
        <v>98.6</v>
      </c>
      <c r="BN31" s="684"/>
      <c r="BO31" s="684"/>
      <c r="BP31" s="684"/>
      <c r="BQ31" s="686"/>
      <c r="BR31" s="683">
        <v>99.4</v>
      </c>
      <c r="BS31" s="684"/>
      <c r="BT31" s="684"/>
      <c r="BU31" s="684"/>
      <c r="BV31" s="684"/>
      <c r="BW31" s="684"/>
      <c r="BX31" s="685">
        <v>98.5</v>
      </c>
      <c r="BY31" s="684"/>
      <c r="BZ31" s="684"/>
      <c r="CA31" s="684"/>
      <c r="CB31" s="686"/>
      <c r="CD31" s="642"/>
      <c r="CE31" s="643"/>
      <c r="CF31" s="618" t="s">
        <v>301</v>
      </c>
      <c r="CG31" s="619"/>
      <c r="CH31" s="619"/>
      <c r="CI31" s="619"/>
      <c r="CJ31" s="619"/>
      <c r="CK31" s="619"/>
      <c r="CL31" s="619"/>
      <c r="CM31" s="619"/>
      <c r="CN31" s="619"/>
      <c r="CO31" s="619"/>
      <c r="CP31" s="619"/>
      <c r="CQ31" s="620"/>
      <c r="CR31" s="621">
        <v>31891</v>
      </c>
      <c r="CS31" s="634"/>
      <c r="CT31" s="634"/>
      <c r="CU31" s="634"/>
      <c r="CV31" s="634"/>
      <c r="CW31" s="634"/>
      <c r="CX31" s="634"/>
      <c r="CY31" s="635"/>
      <c r="CZ31" s="624">
        <v>0.1</v>
      </c>
      <c r="DA31" s="636"/>
      <c r="DB31" s="636"/>
      <c r="DC31" s="637"/>
      <c r="DD31" s="627">
        <v>31891</v>
      </c>
      <c r="DE31" s="634"/>
      <c r="DF31" s="634"/>
      <c r="DG31" s="634"/>
      <c r="DH31" s="634"/>
      <c r="DI31" s="634"/>
      <c r="DJ31" s="634"/>
      <c r="DK31" s="635"/>
      <c r="DL31" s="627">
        <v>31891</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5575055</v>
      </c>
      <c r="S32" s="622"/>
      <c r="T32" s="622"/>
      <c r="U32" s="622"/>
      <c r="V32" s="622"/>
      <c r="W32" s="622"/>
      <c r="X32" s="622"/>
      <c r="Y32" s="623"/>
      <c r="Z32" s="659">
        <v>14.7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99.2</v>
      </c>
      <c r="BH32" s="634"/>
      <c r="BI32" s="634"/>
      <c r="BJ32" s="634"/>
      <c r="BK32" s="634"/>
      <c r="BL32" s="634"/>
      <c r="BM32" s="625">
        <v>97.7</v>
      </c>
      <c r="BN32" s="634"/>
      <c r="BO32" s="634"/>
      <c r="BP32" s="634"/>
      <c r="BQ32" s="657"/>
      <c r="BR32" s="692">
        <v>99.1</v>
      </c>
      <c r="BS32" s="634"/>
      <c r="BT32" s="634"/>
      <c r="BU32" s="634"/>
      <c r="BV32" s="634"/>
      <c r="BW32" s="634"/>
      <c r="BX32" s="625">
        <v>97.7</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45722</v>
      </c>
      <c r="S33" s="622"/>
      <c r="T33" s="622"/>
      <c r="U33" s="622"/>
      <c r="V33" s="622"/>
      <c r="W33" s="622"/>
      <c r="X33" s="622"/>
      <c r="Y33" s="623"/>
      <c r="Z33" s="659">
        <v>0.1</v>
      </c>
      <c r="AA33" s="659"/>
      <c r="AB33" s="659"/>
      <c r="AC33" s="659"/>
      <c r="AD33" s="660">
        <v>1561</v>
      </c>
      <c r="AE33" s="660"/>
      <c r="AF33" s="660"/>
      <c r="AG33" s="660"/>
      <c r="AH33" s="660"/>
      <c r="AI33" s="660"/>
      <c r="AJ33" s="660"/>
      <c r="AK33" s="660"/>
      <c r="AL33" s="624">
        <v>0</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99.6</v>
      </c>
      <c r="BH33" s="606"/>
      <c r="BI33" s="606"/>
      <c r="BJ33" s="606"/>
      <c r="BK33" s="606"/>
      <c r="BL33" s="606"/>
      <c r="BM33" s="652">
        <v>99.2</v>
      </c>
      <c r="BN33" s="606"/>
      <c r="BO33" s="606"/>
      <c r="BP33" s="606"/>
      <c r="BQ33" s="669"/>
      <c r="BR33" s="682">
        <v>99.6</v>
      </c>
      <c r="BS33" s="606"/>
      <c r="BT33" s="606"/>
      <c r="BU33" s="606"/>
      <c r="BV33" s="606"/>
      <c r="BW33" s="606"/>
      <c r="BX33" s="652">
        <v>99.1</v>
      </c>
      <c r="BY33" s="606"/>
      <c r="BZ33" s="606"/>
      <c r="CA33" s="606"/>
      <c r="CB33" s="669"/>
      <c r="CD33" s="618" t="s">
        <v>308</v>
      </c>
      <c r="CE33" s="619"/>
      <c r="CF33" s="619"/>
      <c r="CG33" s="619"/>
      <c r="CH33" s="619"/>
      <c r="CI33" s="619"/>
      <c r="CJ33" s="619"/>
      <c r="CK33" s="619"/>
      <c r="CL33" s="619"/>
      <c r="CM33" s="619"/>
      <c r="CN33" s="619"/>
      <c r="CO33" s="619"/>
      <c r="CP33" s="619"/>
      <c r="CQ33" s="620"/>
      <c r="CR33" s="621">
        <v>13030842</v>
      </c>
      <c r="CS33" s="634"/>
      <c r="CT33" s="634"/>
      <c r="CU33" s="634"/>
      <c r="CV33" s="634"/>
      <c r="CW33" s="634"/>
      <c r="CX33" s="634"/>
      <c r="CY33" s="635"/>
      <c r="CZ33" s="624">
        <v>35.799999999999997</v>
      </c>
      <c r="DA33" s="636"/>
      <c r="DB33" s="636"/>
      <c r="DC33" s="637"/>
      <c r="DD33" s="627">
        <v>9900513</v>
      </c>
      <c r="DE33" s="634"/>
      <c r="DF33" s="634"/>
      <c r="DG33" s="634"/>
      <c r="DH33" s="634"/>
      <c r="DI33" s="634"/>
      <c r="DJ33" s="634"/>
      <c r="DK33" s="635"/>
      <c r="DL33" s="627">
        <v>7104381</v>
      </c>
      <c r="DM33" s="634"/>
      <c r="DN33" s="634"/>
      <c r="DO33" s="634"/>
      <c r="DP33" s="634"/>
      <c r="DQ33" s="634"/>
      <c r="DR33" s="634"/>
      <c r="DS33" s="634"/>
      <c r="DT33" s="634"/>
      <c r="DU33" s="634"/>
      <c r="DV33" s="635"/>
      <c r="DW33" s="624">
        <v>43.5</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14326</v>
      </c>
      <c r="S34" s="622"/>
      <c r="T34" s="622"/>
      <c r="U34" s="622"/>
      <c r="V34" s="622"/>
      <c r="W34" s="622"/>
      <c r="X34" s="622"/>
      <c r="Y34" s="623"/>
      <c r="Z34" s="659">
        <v>0</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4744789</v>
      </c>
      <c r="CS34" s="622"/>
      <c r="CT34" s="622"/>
      <c r="CU34" s="622"/>
      <c r="CV34" s="622"/>
      <c r="CW34" s="622"/>
      <c r="CX34" s="622"/>
      <c r="CY34" s="623"/>
      <c r="CZ34" s="624">
        <v>13</v>
      </c>
      <c r="DA34" s="636"/>
      <c r="DB34" s="636"/>
      <c r="DC34" s="637"/>
      <c r="DD34" s="627">
        <v>3307371</v>
      </c>
      <c r="DE34" s="622"/>
      <c r="DF34" s="622"/>
      <c r="DG34" s="622"/>
      <c r="DH34" s="622"/>
      <c r="DI34" s="622"/>
      <c r="DJ34" s="622"/>
      <c r="DK34" s="623"/>
      <c r="DL34" s="627">
        <v>3062312</v>
      </c>
      <c r="DM34" s="622"/>
      <c r="DN34" s="622"/>
      <c r="DO34" s="622"/>
      <c r="DP34" s="622"/>
      <c r="DQ34" s="622"/>
      <c r="DR34" s="622"/>
      <c r="DS34" s="622"/>
      <c r="DT34" s="622"/>
      <c r="DU34" s="622"/>
      <c r="DV34" s="623"/>
      <c r="DW34" s="624">
        <v>18.8</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1893621</v>
      </c>
      <c r="S35" s="622"/>
      <c r="T35" s="622"/>
      <c r="U35" s="622"/>
      <c r="V35" s="622"/>
      <c r="W35" s="622"/>
      <c r="X35" s="622"/>
      <c r="Y35" s="623"/>
      <c r="Z35" s="659">
        <v>5</v>
      </c>
      <c r="AA35" s="659"/>
      <c r="AB35" s="659"/>
      <c r="AC35" s="659"/>
      <c r="AD35" s="660" t="s">
        <v>122</v>
      </c>
      <c r="AE35" s="660"/>
      <c r="AF35" s="660"/>
      <c r="AG35" s="660"/>
      <c r="AH35" s="660"/>
      <c r="AI35" s="660"/>
      <c r="AJ35" s="660"/>
      <c r="AK35" s="660"/>
      <c r="AL35" s="624" t="s">
        <v>122</v>
      </c>
      <c r="AM35" s="625"/>
      <c r="AN35" s="625"/>
      <c r="AO35" s="661"/>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314</v>
      </c>
      <c r="CE35" s="619"/>
      <c r="CF35" s="619"/>
      <c r="CG35" s="619"/>
      <c r="CH35" s="619"/>
      <c r="CI35" s="619"/>
      <c r="CJ35" s="619"/>
      <c r="CK35" s="619"/>
      <c r="CL35" s="619"/>
      <c r="CM35" s="619"/>
      <c r="CN35" s="619"/>
      <c r="CO35" s="619"/>
      <c r="CP35" s="619"/>
      <c r="CQ35" s="620"/>
      <c r="CR35" s="621">
        <v>117792</v>
      </c>
      <c r="CS35" s="634"/>
      <c r="CT35" s="634"/>
      <c r="CU35" s="634"/>
      <c r="CV35" s="634"/>
      <c r="CW35" s="634"/>
      <c r="CX35" s="634"/>
      <c r="CY35" s="635"/>
      <c r="CZ35" s="624">
        <v>0.3</v>
      </c>
      <c r="DA35" s="636"/>
      <c r="DB35" s="636"/>
      <c r="DC35" s="637"/>
      <c r="DD35" s="627">
        <v>106959</v>
      </c>
      <c r="DE35" s="634"/>
      <c r="DF35" s="634"/>
      <c r="DG35" s="634"/>
      <c r="DH35" s="634"/>
      <c r="DI35" s="634"/>
      <c r="DJ35" s="634"/>
      <c r="DK35" s="635"/>
      <c r="DL35" s="627">
        <v>106959</v>
      </c>
      <c r="DM35" s="634"/>
      <c r="DN35" s="634"/>
      <c r="DO35" s="634"/>
      <c r="DP35" s="634"/>
      <c r="DQ35" s="634"/>
      <c r="DR35" s="634"/>
      <c r="DS35" s="634"/>
      <c r="DT35" s="634"/>
      <c r="DU35" s="634"/>
      <c r="DV35" s="635"/>
      <c r="DW35" s="624">
        <v>0.7</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923838</v>
      </c>
      <c r="S36" s="622"/>
      <c r="T36" s="622"/>
      <c r="U36" s="622"/>
      <c r="V36" s="622"/>
      <c r="W36" s="622"/>
      <c r="X36" s="622"/>
      <c r="Y36" s="623"/>
      <c r="Z36" s="659">
        <v>2.4</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3">
        <v>4106189</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198205</v>
      </c>
      <c r="BW36" s="674"/>
      <c r="BX36" s="674"/>
      <c r="BY36" s="674"/>
      <c r="BZ36" s="674"/>
      <c r="CA36" s="674"/>
      <c r="CB36" s="675"/>
      <c r="CD36" s="618" t="s">
        <v>318</v>
      </c>
      <c r="CE36" s="619"/>
      <c r="CF36" s="619"/>
      <c r="CG36" s="619"/>
      <c r="CH36" s="619"/>
      <c r="CI36" s="619"/>
      <c r="CJ36" s="619"/>
      <c r="CK36" s="619"/>
      <c r="CL36" s="619"/>
      <c r="CM36" s="619"/>
      <c r="CN36" s="619"/>
      <c r="CO36" s="619"/>
      <c r="CP36" s="619"/>
      <c r="CQ36" s="620"/>
      <c r="CR36" s="621">
        <v>3408464</v>
      </c>
      <c r="CS36" s="622"/>
      <c r="CT36" s="622"/>
      <c r="CU36" s="622"/>
      <c r="CV36" s="622"/>
      <c r="CW36" s="622"/>
      <c r="CX36" s="622"/>
      <c r="CY36" s="623"/>
      <c r="CZ36" s="624">
        <v>9.4</v>
      </c>
      <c r="DA36" s="636"/>
      <c r="DB36" s="636"/>
      <c r="DC36" s="637"/>
      <c r="DD36" s="627">
        <v>2360351</v>
      </c>
      <c r="DE36" s="622"/>
      <c r="DF36" s="622"/>
      <c r="DG36" s="622"/>
      <c r="DH36" s="622"/>
      <c r="DI36" s="622"/>
      <c r="DJ36" s="622"/>
      <c r="DK36" s="623"/>
      <c r="DL36" s="627">
        <v>1741001</v>
      </c>
      <c r="DM36" s="622"/>
      <c r="DN36" s="622"/>
      <c r="DO36" s="622"/>
      <c r="DP36" s="622"/>
      <c r="DQ36" s="622"/>
      <c r="DR36" s="622"/>
      <c r="DS36" s="622"/>
      <c r="DT36" s="622"/>
      <c r="DU36" s="622"/>
      <c r="DV36" s="623"/>
      <c r="DW36" s="624">
        <v>10.7</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375431</v>
      </c>
      <c r="S37" s="622"/>
      <c r="T37" s="622"/>
      <c r="U37" s="622"/>
      <c r="V37" s="622"/>
      <c r="W37" s="622"/>
      <c r="X37" s="622"/>
      <c r="Y37" s="623"/>
      <c r="Z37" s="659">
        <v>1</v>
      </c>
      <c r="AA37" s="659"/>
      <c r="AB37" s="659"/>
      <c r="AC37" s="659"/>
      <c r="AD37" s="660">
        <v>34078</v>
      </c>
      <c r="AE37" s="660"/>
      <c r="AF37" s="660"/>
      <c r="AG37" s="660"/>
      <c r="AH37" s="660"/>
      <c r="AI37" s="660"/>
      <c r="AJ37" s="660"/>
      <c r="AK37" s="660"/>
      <c r="AL37" s="624">
        <v>0.2</v>
      </c>
      <c r="AM37" s="625"/>
      <c r="AN37" s="625"/>
      <c r="AO37" s="661"/>
      <c r="AQ37" s="654" t="s">
        <v>320</v>
      </c>
      <c r="AR37" s="655"/>
      <c r="AS37" s="655"/>
      <c r="AT37" s="655"/>
      <c r="AU37" s="655"/>
      <c r="AV37" s="655"/>
      <c r="AW37" s="655"/>
      <c r="AX37" s="655"/>
      <c r="AY37" s="656"/>
      <c r="AZ37" s="621">
        <v>787623</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-323928</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775544</v>
      </c>
      <c r="CS37" s="634"/>
      <c r="CT37" s="634"/>
      <c r="CU37" s="634"/>
      <c r="CV37" s="634"/>
      <c r="CW37" s="634"/>
      <c r="CX37" s="634"/>
      <c r="CY37" s="635"/>
      <c r="CZ37" s="624">
        <v>2.1</v>
      </c>
      <c r="DA37" s="636"/>
      <c r="DB37" s="636"/>
      <c r="DC37" s="637"/>
      <c r="DD37" s="627">
        <v>772297</v>
      </c>
      <c r="DE37" s="634"/>
      <c r="DF37" s="634"/>
      <c r="DG37" s="634"/>
      <c r="DH37" s="634"/>
      <c r="DI37" s="634"/>
      <c r="DJ37" s="634"/>
      <c r="DK37" s="635"/>
      <c r="DL37" s="627">
        <v>597032</v>
      </c>
      <c r="DM37" s="634"/>
      <c r="DN37" s="634"/>
      <c r="DO37" s="634"/>
      <c r="DP37" s="634"/>
      <c r="DQ37" s="634"/>
      <c r="DR37" s="634"/>
      <c r="DS37" s="634"/>
      <c r="DT37" s="634"/>
      <c r="DU37" s="634"/>
      <c r="DV37" s="635"/>
      <c r="DW37" s="624">
        <v>3.7</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824054</v>
      </c>
      <c r="S38" s="622"/>
      <c r="T38" s="622"/>
      <c r="U38" s="622"/>
      <c r="V38" s="622"/>
      <c r="W38" s="622"/>
      <c r="X38" s="622"/>
      <c r="Y38" s="623"/>
      <c r="Z38" s="659">
        <v>2.2000000000000002</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49347</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9103</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4056842</v>
      </c>
      <c r="CS38" s="622"/>
      <c r="CT38" s="622"/>
      <c r="CU38" s="622"/>
      <c r="CV38" s="622"/>
      <c r="CW38" s="622"/>
      <c r="CX38" s="622"/>
      <c r="CY38" s="623"/>
      <c r="CZ38" s="624">
        <v>11.1</v>
      </c>
      <c r="DA38" s="636"/>
      <c r="DB38" s="636"/>
      <c r="DC38" s="637"/>
      <c r="DD38" s="627">
        <v>3457983</v>
      </c>
      <c r="DE38" s="622"/>
      <c r="DF38" s="622"/>
      <c r="DG38" s="622"/>
      <c r="DH38" s="622"/>
      <c r="DI38" s="622"/>
      <c r="DJ38" s="622"/>
      <c r="DK38" s="623"/>
      <c r="DL38" s="627">
        <v>2194109</v>
      </c>
      <c r="DM38" s="622"/>
      <c r="DN38" s="622"/>
      <c r="DO38" s="622"/>
      <c r="DP38" s="622"/>
      <c r="DQ38" s="622"/>
      <c r="DR38" s="622"/>
      <c r="DS38" s="622"/>
      <c r="DT38" s="622"/>
      <c r="DU38" s="622"/>
      <c r="DV38" s="623"/>
      <c r="DW38" s="624">
        <v>13.4</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13851</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702955</v>
      </c>
      <c r="CS39" s="634"/>
      <c r="CT39" s="634"/>
      <c r="CU39" s="634"/>
      <c r="CV39" s="634"/>
      <c r="CW39" s="634"/>
      <c r="CX39" s="634"/>
      <c r="CY39" s="635"/>
      <c r="CZ39" s="624">
        <v>1.9</v>
      </c>
      <c r="DA39" s="636"/>
      <c r="DB39" s="636"/>
      <c r="DC39" s="637"/>
      <c r="DD39" s="627">
        <v>667849</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76354</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103</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37842233</v>
      </c>
      <c r="S41" s="646"/>
      <c r="T41" s="646"/>
      <c r="U41" s="646"/>
      <c r="V41" s="646"/>
      <c r="W41" s="646"/>
      <c r="X41" s="646"/>
      <c r="Y41" s="649"/>
      <c r="Z41" s="650">
        <v>100</v>
      </c>
      <c r="AA41" s="650"/>
      <c r="AB41" s="650"/>
      <c r="AC41" s="650"/>
      <c r="AD41" s="651">
        <v>16247232</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1027679</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2241540</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364</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4884957</v>
      </c>
      <c r="CS42" s="634"/>
      <c r="CT42" s="634"/>
      <c r="CU42" s="634"/>
      <c r="CV42" s="634"/>
      <c r="CW42" s="634"/>
      <c r="CX42" s="634"/>
      <c r="CY42" s="635"/>
      <c r="CZ42" s="624">
        <v>13.4</v>
      </c>
      <c r="DA42" s="636"/>
      <c r="DB42" s="636"/>
      <c r="DC42" s="637"/>
      <c r="DD42" s="627">
        <v>504988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77291</v>
      </c>
      <c r="CS43" s="634"/>
      <c r="CT43" s="634"/>
      <c r="CU43" s="634"/>
      <c r="CV43" s="634"/>
      <c r="CW43" s="634"/>
      <c r="CX43" s="634"/>
      <c r="CY43" s="635"/>
      <c r="CZ43" s="624">
        <v>0.2</v>
      </c>
      <c r="DA43" s="636"/>
      <c r="DB43" s="636"/>
      <c r="DC43" s="637"/>
      <c r="DD43" s="627">
        <v>77291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4884957</v>
      </c>
      <c r="CS44" s="622"/>
      <c r="CT44" s="622"/>
      <c r="CU44" s="622"/>
      <c r="CV44" s="622"/>
      <c r="CW44" s="622"/>
      <c r="CX44" s="622"/>
      <c r="CY44" s="623"/>
      <c r="CZ44" s="624">
        <v>13.4</v>
      </c>
      <c r="DA44" s="625"/>
      <c r="DB44" s="625"/>
      <c r="DC44" s="626"/>
      <c r="DD44" s="627">
        <v>504988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3887849</v>
      </c>
      <c r="CS45" s="634"/>
      <c r="CT45" s="634"/>
      <c r="CU45" s="634"/>
      <c r="CV45" s="634"/>
      <c r="CW45" s="634"/>
      <c r="CX45" s="634"/>
      <c r="CY45" s="635"/>
      <c r="CZ45" s="624">
        <v>10.7</v>
      </c>
      <c r="DA45" s="636"/>
      <c r="DB45" s="636"/>
      <c r="DC45" s="637"/>
      <c r="DD45" s="627">
        <v>29811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997108</v>
      </c>
      <c r="CS46" s="622"/>
      <c r="CT46" s="622"/>
      <c r="CU46" s="622"/>
      <c r="CV46" s="622"/>
      <c r="CW46" s="622"/>
      <c r="CX46" s="622"/>
      <c r="CY46" s="623"/>
      <c r="CZ46" s="624">
        <v>2.7</v>
      </c>
      <c r="DA46" s="625"/>
      <c r="DB46" s="625"/>
      <c r="DC46" s="626"/>
      <c r="DD46" s="627">
        <v>475177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36394460</v>
      </c>
      <c r="CS49" s="606"/>
      <c r="CT49" s="606"/>
      <c r="CU49" s="606"/>
      <c r="CV49" s="606"/>
      <c r="CW49" s="606"/>
      <c r="CX49" s="606"/>
      <c r="CY49" s="607"/>
      <c r="CZ49" s="608">
        <v>100</v>
      </c>
      <c r="DA49" s="609"/>
      <c r="DB49" s="609"/>
      <c r="DC49" s="610"/>
      <c r="DD49" s="611">
        <v>19981680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UDxUwTEQjf1uBXZLqu4LoW3XhrsB4co0uBw4Y2z1XT346xm8q+eIYTRNDSmcn498Ld4fSxOezjdI6bs13yYtXQ==" saltValue="2U8Xh7Zs3/YSc49HuO/iZ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37749</v>
      </c>
      <c r="R7" s="1103"/>
      <c r="S7" s="1103"/>
      <c r="T7" s="1103"/>
      <c r="U7" s="1103"/>
      <c r="V7" s="1103">
        <v>36301</v>
      </c>
      <c r="W7" s="1103"/>
      <c r="X7" s="1103"/>
      <c r="Y7" s="1103"/>
      <c r="Z7" s="1103"/>
      <c r="AA7" s="1103">
        <v>1448</v>
      </c>
      <c r="AB7" s="1103"/>
      <c r="AC7" s="1103"/>
      <c r="AD7" s="1103"/>
      <c r="AE7" s="1104"/>
      <c r="AF7" s="1105">
        <v>1382</v>
      </c>
      <c r="AG7" s="1106"/>
      <c r="AH7" s="1106"/>
      <c r="AI7" s="1106"/>
      <c r="AJ7" s="1107"/>
      <c r="AK7" s="1108">
        <v>1894</v>
      </c>
      <c r="AL7" s="1109"/>
      <c r="AM7" s="1109"/>
      <c r="AN7" s="1109"/>
      <c r="AO7" s="1109"/>
      <c r="AP7" s="1109">
        <v>12705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t="s">
        <v>550</v>
      </c>
      <c r="BS7" s="1099" t="s">
        <v>549</v>
      </c>
      <c r="BT7" s="1100"/>
      <c r="BU7" s="1100"/>
      <c r="BV7" s="1100"/>
      <c r="BW7" s="1100"/>
      <c r="BX7" s="1100"/>
      <c r="BY7" s="1100"/>
      <c r="BZ7" s="1100"/>
      <c r="CA7" s="1100"/>
      <c r="CB7" s="1100"/>
      <c r="CC7" s="1100"/>
      <c r="CD7" s="1100"/>
      <c r="CE7" s="1100"/>
      <c r="CF7" s="1100"/>
      <c r="CG7" s="1112"/>
      <c r="CH7" s="1096">
        <v>2</v>
      </c>
      <c r="CI7" s="1097"/>
      <c r="CJ7" s="1097"/>
      <c r="CK7" s="1097"/>
      <c r="CL7" s="1098"/>
      <c r="CM7" s="1096">
        <v>35</v>
      </c>
      <c r="CN7" s="1097"/>
      <c r="CO7" s="1097"/>
      <c r="CP7" s="1097"/>
      <c r="CQ7" s="1098"/>
      <c r="CR7" s="1096">
        <v>5</v>
      </c>
      <c r="CS7" s="1097"/>
      <c r="CT7" s="1097"/>
      <c r="CU7" s="1097"/>
      <c r="CV7" s="1098"/>
      <c r="CW7" s="1096" t="s">
        <v>561</v>
      </c>
      <c r="CX7" s="1097"/>
      <c r="CY7" s="1097"/>
      <c r="CZ7" s="1097"/>
      <c r="DA7" s="1098"/>
      <c r="DB7" s="1096">
        <v>944</v>
      </c>
      <c r="DC7" s="1097"/>
      <c r="DD7" s="1097"/>
      <c r="DE7" s="1097"/>
      <c r="DF7" s="1098"/>
      <c r="DG7" s="1096" t="s">
        <v>561</v>
      </c>
      <c r="DH7" s="1097"/>
      <c r="DI7" s="1097"/>
      <c r="DJ7" s="1097"/>
      <c r="DK7" s="1098"/>
      <c r="DL7" s="1096" t="s">
        <v>561</v>
      </c>
      <c r="DM7" s="1097"/>
      <c r="DN7" s="1097"/>
      <c r="DO7" s="1097"/>
      <c r="DP7" s="1098"/>
      <c r="DQ7" s="1096" t="s">
        <v>561</v>
      </c>
      <c r="DR7" s="1097"/>
      <c r="DS7" s="1097"/>
      <c r="DT7" s="1097"/>
      <c r="DU7" s="1098"/>
      <c r="DV7" s="1099"/>
      <c r="DW7" s="1100"/>
      <c r="DX7" s="1100"/>
      <c r="DY7" s="1100"/>
      <c r="DZ7" s="1101"/>
      <c r="EA7" s="222"/>
    </row>
    <row r="8" spans="1:131" s="223" customFormat="1" ht="26.25" customHeight="1" x14ac:dyDescent="0.15">
      <c r="A8" s="226">
        <v>2</v>
      </c>
      <c r="B8" s="1030" t="s">
        <v>376</v>
      </c>
      <c r="C8" s="1031"/>
      <c r="D8" s="1031"/>
      <c r="E8" s="1031"/>
      <c r="F8" s="1031"/>
      <c r="G8" s="1031"/>
      <c r="H8" s="1031"/>
      <c r="I8" s="1031"/>
      <c r="J8" s="1031"/>
      <c r="K8" s="1031"/>
      <c r="L8" s="1031"/>
      <c r="M8" s="1031"/>
      <c r="N8" s="1031"/>
      <c r="O8" s="1031"/>
      <c r="P8" s="1032"/>
      <c r="Q8" s="1038">
        <v>115</v>
      </c>
      <c r="R8" s="1039"/>
      <c r="S8" s="1039"/>
      <c r="T8" s="1039"/>
      <c r="U8" s="1039"/>
      <c r="V8" s="1039">
        <v>115</v>
      </c>
      <c r="W8" s="1039"/>
      <c r="X8" s="1039"/>
      <c r="Y8" s="1039"/>
      <c r="Z8" s="1039"/>
      <c r="AA8" s="1039" t="s">
        <v>561</v>
      </c>
      <c r="AB8" s="1039"/>
      <c r="AC8" s="1039"/>
      <c r="AD8" s="1039"/>
      <c r="AE8" s="1040"/>
      <c r="AF8" s="1035" t="s">
        <v>122</v>
      </c>
      <c r="AG8" s="1036"/>
      <c r="AH8" s="1036"/>
      <c r="AI8" s="1036"/>
      <c r="AJ8" s="1037"/>
      <c r="AK8" s="1080">
        <v>21</v>
      </c>
      <c r="AL8" s="1081"/>
      <c r="AM8" s="1081"/>
      <c r="AN8" s="1081"/>
      <c r="AO8" s="1081"/>
      <c r="AP8" s="1081" t="s">
        <v>561</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v>37864</v>
      </c>
      <c r="R23" s="1061"/>
      <c r="S23" s="1061"/>
      <c r="T23" s="1061"/>
      <c r="U23" s="1061"/>
      <c r="V23" s="1061">
        <v>36416</v>
      </c>
      <c r="W23" s="1061"/>
      <c r="X23" s="1061"/>
      <c r="Y23" s="1061"/>
      <c r="Z23" s="1061"/>
      <c r="AA23" s="1061">
        <v>1448</v>
      </c>
      <c r="AB23" s="1061"/>
      <c r="AC23" s="1061"/>
      <c r="AD23" s="1061"/>
      <c r="AE23" s="1068"/>
      <c r="AF23" s="1069">
        <v>1382</v>
      </c>
      <c r="AG23" s="1061"/>
      <c r="AH23" s="1061"/>
      <c r="AI23" s="1061"/>
      <c r="AJ23" s="1070"/>
      <c r="AK23" s="1071"/>
      <c r="AL23" s="1072"/>
      <c r="AM23" s="1072"/>
      <c r="AN23" s="1072"/>
      <c r="AO23" s="1072"/>
      <c r="AP23" s="1061">
        <v>12705</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7919</v>
      </c>
      <c r="R28" s="1051"/>
      <c r="S28" s="1051"/>
      <c r="T28" s="1051"/>
      <c r="U28" s="1051"/>
      <c r="V28" s="1051">
        <v>7721</v>
      </c>
      <c r="W28" s="1051"/>
      <c r="X28" s="1051"/>
      <c r="Y28" s="1051"/>
      <c r="Z28" s="1051"/>
      <c r="AA28" s="1051">
        <v>198</v>
      </c>
      <c r="AB28" s="1051"/>
      <c r="AC28" s="1051"/>
      <c r="AD28" s="1051"/>
      <c r="AE28" s="1052"/>
      <c r="AF28" s="1053">
        <v>198</v>
      </c>
      <c r="AG28" s="1051"/>
      <c r="AH28" s="1051"/>
      <c r="AI28" s="1051"/>
      <c r="AJ28" s="1054"/>
      <c r="AK28" s="1042">
        <v>1028</v>
      </c>
      <c r="AL28" s="1043"/>
      <c r="AM28" s="1043"/>
      <c r="AN28" s="1043"/>
      <c r="AO28" s="1043"/>
      <c r="AP28" s="1043" t="s">
        <v>490</v>
      </c>
      <c r="AQ28" s="1043"/>
      <c r="AR28" s="1043"/>
      <c r="AS28" s="1043"/>
      <c r="AT28" s="1043"/>
      <c r="AU28" s="1043" t="s">
        <v>490</v>
      </c>
      <c r="AV28" s="1043"/>
      <c r="AW28" s="1043"/>
      <c r="AX28" s="1043"/>
      <c r="AY28" s="1043"/>
      <c r="AZ28" s="1044" t="s">
        <v>490</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6195</v>
      </c>
      <c r="R29" s="1039"/>
      <c r="S29" s="1039"/>
      <c r="T29" s="1039"/>
      <c r="U29" s="1039"/>
      <c r="V29" s="1039">
        <v>6116</v>
      </c>
      <c r="W29" s="1039"/>
      <c r="X29" s="1039"/>
      <c r="Y29" s="1039"/>
      <c r="Z29" s="1039"/>
      <c r="AA29" s="1039">
        <v>79</v>
      </c>
      <c r="AB29" s="1039"/>
      <c r="AC29" s="1039"/>
      <c r="AD29" s="1039"/>
      <c r="AE29" s="1040"/>
      <c r="AF29" s="1035">
        <v>79</v>
      </c>
      <c r="AG29" s="1036"/>
      <c r="AH29" s="1036"/>
      <c r="AI29" s="1036"/>
      <c r="AJ29" s="1037"/>
      <c r="AK29" s="980">
        <v>1286</v>
      </c>
      <c r="AL29" s="971"/>
      <c r="AM29" s="971"/>
      <c r="AN29" s="971"/>
      <c r="AO29" s="971"/>
      <c r="AP29" s="971" t="s">
        <v>490</v>
      </c>
      <c r="AQ29" s="971"/>
      <c r="AR29" s="971"/>
      <c r="AS29" s="971"/>
      <c r="AT29" s="971"/>
      <c r="AU29" s="971" t="s">
        <v>490</v>
      </c>
      <c r="AV29" s="971"/>
      <c r="AW29" s="971"/>
      <c r="AX29" s="971"/>
      <c r="AY29" s="971"/>
      <c r="AZ29" s="1041" t="s">
        <v>490</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2066</v>
      </c>
      <c r="R30" s="1039"/>
      <c r="S30" s="1039"/>
      <c r="T30" s="1039"/>
      <c r="U30" s="1039"/>
      <c r="V30" s="1039">
        <v>1985</v>
      </c>
      <c r="W30" s="1039"/>
      <c r="X30" s="1039"/>
      <c r="Y30" s="1039"/>
      <c r="Z30" s="1039"/>
      <c r="AA30" s="1039">
        <v>81</v>
      </c>
      <c r="AB30" s="1039"/>
      <c r="AC30" s="1039"/>
      <c r="AD30" s="1039"/>
      <c r="AE30" s="1040"/>
      <c r="AF30" s="1035">
        <v>81</v>
      </c>
      <c r="AG30" s="1036"/>
      <c r="AH30" s="1036"/>
      <c r="AI30" s="1036"/>
      <c r="AJ30" s="1037"/>
      <c r="AK30" s="980">
        <v>1042</v>
      </c>
      <c r="AL30" s="971"/>
      <c r="AM30" s="971"/>
      <c r="AN30" s="971"/>
      <c r="AO30" s="971"/>
      <c r="AP30" s="971" t="s">
        <v>490</v>
      </c>
      <c r="AQ30" s="971"/>
      <c r="AR30" s="971"/>
      <c r="AS30" s="971"/>
      <c r="AT30" s="971"/>
      <c r="AU30" s="971" t="s">
        <v>490</v>
      </c>
      <c r="AV30" s="971"/>
      <c r="AW30" s="971"/>
      <c r="AX30" s="971"/>
      <c r="AY30" s="971"/>
      <c r="AZ30" s="1041" t="s">
        <v>490</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1286</v>
      </c>
      <c r="R31" s="1039"/>
      <c r="S31" s="1039"/>
      <c r="T31" s="1039"/>
      <c r="U31" s="1039"/>
      <c r="V31" s="1039">
        <v>1222</v>
      </c>
      <c r="W31" s="1039"/>
      <c r="X31" s="1039"/>
      <c r="Y31" s="1039"/>
      <c r="Z31" s="1039"/>
      <c r="AA31" s="1039">
        <v>64</v>
      </c>
      <c r="AB31" s="1039"/>
      <c r="AC31" s="1039"/>
      <c r="AD31" s="1039"/>
      <c r="AE31" s="1040"/>
      <c r="AF31" s="1035">
        <v>1023</v>
      </c>
      <c r="AG31" s="1036"/>
      <c r="AH31" s="1036"/>
      <c r="AI31" s="1036"/>
      <c r="AJ31" s="1037"/>
      <c r="AK31" s="980">
        <v>49</v>
      </c>
      <c r="AL31" s="971"/>
      <c r="AM31" s="971"/>
      <c r="AN31" s="971"/>
      <c r="AO31" s="971"/>
      <c r="AP31" s="971">
        <v>1949</v>
      </c>
      <c r="AQ31" s="971"/>
      <c r="AR31" s="971"/>
      <c r="AS31" s="971"/>
      <c r="AT31" s="971"/>
      <c r="AU31" s="971">
        <v>643</v>
      </c>
      <c r="AV31" s="971"/>
      <c r="AW31" s="971"/>
      <c r="AX31" s="971"/>
      <c r="AY31" s="971"/>
      <c r="AZ31" s="1041" t="s">
        <v>490</v>
      </c>
      <c r="BA31" s="1041"/>
      <c r="BB31" s="1041"/>
      <c r="BC31" s="1041"/>
      <c r="BD31" s="104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1537</v>
      </c>
      <c r="R32" s="1039"/>
      <c r="S32" s="1039"/>
      <c r="T32" s="1039"/>
      <c r="U32" s="1039"/>
      <c r="V32" s="1039">
        <v>1477</v>
      </c>
      <c r="W32" s="1039"/>
      <c r="X32" s="1039"/>
      <c r="Y32" s="1039"/>
      <c r="Z32" s="1039"/>
      <c r="AA32" s="1039">
        <v>60</v>
      </c>
      <c r="AB32" s="1039"/>
      <c r="AC32" s="1039"/>
      <c r="AD32" s="1039"/>
      <c r="AE32" s="1040"/>
      <c r="AF32" s="1035" t="s">
        <v>122</v>
      </c>
      <c r="AG32" s="1036"/>
      <c r="AH32" s="1036"/>
      <c r="AI32" s="1036"/>
      <c r="AJ32" s="1037"/>
      <c r="AK32" s="980">
        <v>788</v>
      </c>
      <c r="AL32" s="971"/>
      <c r="AM32" s="971"/>
      <c r="AN32" s="971"/>
      <c r="AO32" s="971"/>
      <c r="AP32" s="971">
        <v>1325</v>
      </c>
      <c r="AQ32" s="971"/>
      <c r="AR32" s="971"/>
      <c r="AS32" s="971"/>
      <c r="AT32" s="971"/>
      <c r="AU32" s="971">
        <v>1165</v>
      </c>
      <c r="AV32" s="971"/>
      <c r="AW32" s="971"/>
      <c r="AX32" s="971"/>
      <c r="AY32" s="971"/>
      <c r="AZ32" s="1041"/>
      <c r="BA32" s="1041"/>
      <c r="BB32" s="1041"/>
      <c r="BC32" s="1041"/>
      <c r="BD32" s="1041"/>
      <c r="BE32" s="972" t="s">
        <v>396</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1381</v>
      </c>
      <c r="AG63" s="959"/>
      <c r="AH63" s="959"/>
      <c r="AI63" s="959"/>
      <c r="AJ63" s="1022"/>
      <c r="AK63" s="1023"/>
      <c r="AL63" s="963"/>
      <c r="AM63" s="963"/>
      <c r="AN63" s="963"/>
      <c r="AO63" s="963"/>
      <c r="AP63" s="959">
        <v>3274</v>
      </c>
      <c r="AQ63" s="959"/>
      <c r="AR63" s="959"/>
      <c r="AS63" s="959"/>
      <c r="AT63" s="959"/>
      <c r="AU63" s="959">
        <v>1808</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401</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551</v>
      </c>
      <c r="C68" s="986"/>
      <c r="D68" s="986"/>
      <c r="E68" s="986"/>
      <c r="F68" s="986"/>
      <c r="G68" s="986"/>
      <c r="H68" s="986"/>
      <c r="I68" s="986"/>
      <c r="J68" s="986"/>
      <c r="K68" s="986"/>
      <c r="L68" s="986"/>
      <c r="M68" s="986"/>
      <c r="N68" s="986"/>
      <c r="O68" s="986"/>
      <c r="P68" s="987"/>
      <c r="Q68" s="988">
        <v>11048</v>
      </c>
      <c r="R68" s="982">
        <v>6933</v>
      </c>
      <c r="S68" s="982">
        <v>6933</v>
      </c>
      <c r="T68" s="982">
        <v>6933</v>
      </c>
      <c r="U68" s="982">
        <v>6933</v>
      </c>
      <c r="V68" s="982">
        <v>10962</v>
      </c>
      <c r="W68" s="982">
        <v>6850</v>
      </c>
      <c r="X68" s="982">
        <v>6850</v>
      </c>
      <c r="Y68" s="982">
        <v>6850</v>
      </c>
      <c r="Z68" s="982">
        <v>6850</v>
      </c>
      <c r="AA68" s="982">
        <v>86</v>
      </c>
      <c r="AB68" s="982">
        <v>82</v>
      </c>
      <c r="AC68" s="982">
        <v>82</v>
      </c>
      <c r="AD68" s="982">
        <v>82</v>
      </c>
      <c r="AE68" s="982">
        <v>82</v>
      </c>
      <c r="AF68" s="982">
        <v>86</v>
      </c>
      <c r="AG68" s="982">
        <v>82</v>
      </c>
      <c r="AH68" s="982">
        <v>82</v>
      </c>
      <c r="AI68" s="982">
        <v>82</v>
      </c>
      <c r="AJ68" s="982">
        <v>82</v>
      </c>
      <c r="AK68" s="982">
        <v>4624</v>
      </c>
      <c r="AL68" s="982">
        <v>2485</v>
      </c>
      <c r="AM68" s="982">
        <v>2485</v>
      </c>
      <c r="AN68" s="982">
        <v>2485</v>
      </c>
      <c r="AO68" s="982">
        <v>2485</v>
      </c>
      <c r="AP68" s="982" t="s">
        <v>490</v>
      </c>
      <c r="AQ68" s="982"/>
      <c r="AR68" s="982"/>
      <c r="AS68" s="982"/>
      <c r="AT68" s="982"/>
      <c r="AU68" s="982" t="s">
        <v>490</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552</v>
      </c>
      <c r="C69" s="975"/>
      <c r="D69" s="975"/>
      <c r="E69" s="975"/>
      <c r="F69" s="975"/>
      <c r="G69" s="975"/>
      <c r="H69" s="975"/>
      <c r="I69" s="975"/>
      <c r="J69" s="975"/>
      <c r="K69" s="975"/>
      <c r="L69" s="975"/>
      <c r="M69" s="975"/>
      <c r="N69" s="975"/>
      <c r="O69" s="975"/>
      <c r="P69" s="976"/>
      <c r="Q69" s="977">
        <v>1656633</v>
      </c>
      <c r="R69" s="971">
        <v>1385861</v>
      </c>
      <c r="S69" s="971">
        <v>1385861</v>
      </c>
      <c r="T69" s="971">
        <v>1385861</v>
      </c>
      <c r="U69" s="971">
        <v>1385861</v>
      </c>
      <c r="V69" s="971">
        <v>1631442</v>
      </c>
      <c r="W69" s="971">
        <v>1346246</v>
      </c>
      <c r="X69" s="971">
        <v>1346246</v>
      </c>
      <c r="Y69" s="971">
        <v>1346246</v>
      </c>
      <c r="Z69" s="971">
        <v>1346246</v>
      </c>
      <c r="AA69" s="971">
        <v>25191</v>
      </c>
      <c r="AB69" s="971">
        <v>39615</v>
      </c>
      <c r="AC69" s="971">
        <v>39615</v>
      </c>
      <c r="AD69" s="971">
        <v>39615</v>
      </c>
      <c r="AE69" s="971">
        <v>39615</v>
      </c>
      <c r="AF69" s="971">
        <v>25191</v>
      </c>
      <c r="AG69" s="971">
        <v>39615</v>
      </c>
      <c r="AH69" s="971">
        <v>39615</v>
      </c>
      <c r="AI69" s="971">
        <v>39615</v>
      </c>
      <c r="AJ69" s="971">
        <v>39615</v>
      </c>
      <c r="AK69" s="971">
        <v>23240</v>
      </c>
      <c r="AL69" s="971"/>
      <c r="AM69" s="971"/>
      <c r="AN69" s="971"/>
      <c r="AO69" s="971"/>
      <c r="AP69" s="971" t="s">
        <v>490</v>
      </c>
      <c r="AQ69" s="971"/>
      <c r="AR69" s="971"/>
      <c r="AS69" s="971"/>
      <c r="AT69" s="971"/>
      <c r="AU69" s="971" t="s">
        <v>490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553</v>
      </c>
      <c r="C70" s="975"/>
      <c r="D70" s="975"/>
      <c r="E70" s="975"/>
      <c r="F70" s="975"/>
      <c r="G70" s="975"/>
      <c r="H70" s="975"/>
      <c r="I70" s="975"/>
      <c r="J70" s="975"/>
      <c r="K70" s="975"/>
      <c r="L70" s="975"/>
      <c r="M70" s="975"/>
      <c r="N70" s="975"/>
      <c r="O70" s="975"/>
      <c r="P70" s="976"/>
      <c r="Q70" s="977">
        <v>9388</v>
      </c>
      <c r="R70" s="971"/>
      <c r="S70" s="971"/>
      <c r="T70" s="971"/>
      <c r="U70" s="971"/>
      <c r="V70" s="971">
        <v>9097</v>
      </c>
      <c r="W70" s="971"/>
      <c r="X70" s="971"/>
      <c r="Y70" s="971"/>
      <c r="Z70" s="971"/>
      <c r="AA70" s="971">
        <v>291</v>
      </c>
      <c r="AB70" s="971"/>
      <c r="AC70" s="971"/>
      <c r="AD70" s="971"/>
      <c r="AE70" s="971"/>
      <c r="AF70" s="971">
        <v>291</v>
      </c>
      <c r="AG70" s="971"/>
      <c r="AH70" s="971"/>
      <c r="AI70" s="971"/>
      <c r="AJ70" s="971"/>
      <c r="AK70" s="971" t="s">
        <v>490</v>
      </c>
      <c r="AL70" s="971"/>
      <c r="AM70" s="971"/>
      <c r="AN70" s="971"/>
      <c r="AO70" s="971"/>
      <c r="AP70" s="971">
        <v>125</v>
      </c>
      <c r="AQ70" s="971"/>
      <c r="AR70" s="971"/>
      <c r="AS70" s="971"/>
      <c r="AT70" s="971"/>
      <c r="AU70" s="971">
        <v>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554</v>
      </c>
      <c r="C71" s="975"/>
      <c r="D71" s="975"/>
      <c r="E71" s="975"/>
      <c r="F71" s="975"/>
      <c r="G71" s="975"/>
      <c r="H71" s="975"/>
      <c r="I71" s="975"/>
      <c r="J71" s="975"/>
      <c r="K71" s="975"/>
      <c r="L71" s="975"/>
      <c r="M71" s="975"/>
      <c r="N71" s="975"/>
      <c r="O71" s="975"/>
      <c r="P71" s="976"/>
      <c r="Q71" s="977">
        <v>414</v>
      </c>
      <c r="R71" s="971"/>
      <c r="S71" s="971"/>
      <c r="T71" s="971"/>
      <c r="U71" s="971"/>
      <c r="V71" s="971">
        <v>395</v>
      </c>
      <c r="W71" s="971"/>
      <c r="X71" s="971"/>
      <c r="Y71" s="971"/>
      <c r="Z71" s="971"/>
      <c r="AA71" s="971">
        <v>19</v>
      </c>
      <c r="AB71" s="971"/>
      <c r="AC71" s="971"/>
      <c r="AD71" s="971"/>
      <c r="AE71" s="971"/>
      <c r="AF71" s="971">
        <v>19</v>
      </c>
      <c r="AG71" s="971"/>
      <c r="AH71" s="971"/>
      <c r="AI71" s="971"/>
      <c r="AJ71" s="971"/>
      <c r="AK71" s="971" t="s">
        <v>490</v>
      </c>
      <c r="AL71" s="971"/>
      <c r="AM71" s="971"/>
      <c r="AN71" s="971"/>
      <c r="AO71" s="971"/>
      <c r="AP71" s="971" t="s">
        <v>490</v>
      </c>
      <c r="AQ71" s="971"/>
      <c r="AR71" s="971"/>
      <c r="AS71" s="971"/>
      <c r="AT71" s="971"/>
      <c r="AU71" s="971" t="s">
        <v>490</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555</v>
      </c>
      <c r="C72" s="975"/>
      <c r="D72" s="975"/>
      <c r="E72" s="975"/>
      <c r="F72" s="975"/>
      <c r="G72" s="975"/>
      <c r="H72" s="975"/>
      <c r="I72" s="975"/>
      <c r="J72" s="975"/>
      <c r="K72" s="975"/>
      <c r="L72" s="975"/>
      <c r="M72" s="975"/>
      <c r="N72" s="975"/>
      <c r="O72" s="975"/>
      <c r="P72" s="976"/>
      <c r="Q72" s="977">
        <v>4</v>
      </c>
      <c r="R72" s="971"/>
      <c r="S72" s="971"/>
      <c r="T72" s="971"/>
      <c r="U72" s="971"/>
      <c r="V72" s="971">
        <v>3</v>
      </c>
      <c r="W72" s="971"/>
      <c r="X72" s="971"/>
      <c r="Y72" s="971"/>
      <c r="Z72" s="971"/>
      <c r="AA72" s="971">
        <v>1</v>
      </c>
      <c r="AB72" s="971"/>
      <c r="AC72" s="971"/>
      <c r="AD72" s="971"/>
      <c r="AE72" s="971"/>
      <c r="AF72" s="971">
        <v>1</v>
      </c>
      <c r="AG72" s="971"/>
      <c r="AH72" s="971"/>
      <c r="AI72" s="971"/>
      <c r="AJ72" s="971"/>
      <c r="AK72" s="971" t="s">
        <v>490</v>
      </c>
      <c r="AL72" s="971"/>
      <c r="AM72" s="971"/>
      <c r="AN72" s="971"/>
      <c r="AO72" s="971"/>
      <c r="AP72" s="971" t="s">
        <v>490</v>
      </c>
      <c r="AQ72" s="971"/>
      <c r="AR72" s="971"/>
      <c r="AS72" s="971"/>
      <c r="AT72" s="971"/>
      <c r="AU72" s="971" t="s">
        <v>490</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556</v>
      </c>
      <c r="C73" s="975"/>
      <c r="D73" s="975"/>
      <c r="E73" s="975"/>
      <c r="F73" s="975"/>
      <c r="G73" s="975"/>
      <c r="H73" s="975"/>
      <c r="I73" s="975"/>
      <c r="J73" s="975"/>
      <c r="K73" s="975"/>
      <c r="L73" s="975"/>
      <c r="M73" s="975"/>
      <c r="N73" s="975"/>
      <c r="O73" s="975"/>
      <c r="P73" s="976"/>
      <c r="Q73" s="977">
        <v>141</v>
      </c>
      <c r="R73" s="971"/>
      <c r="S73" s="971"/>
      <c r="T73" s="971"/>
      <c r="U73" s="971"/>
      <c r="V73" s="971">
        <v>123</v>
      </c>
      <c r="W73" s="971"/>
      <c r="X73" s="971"/>
      <c r="Y73" s="971"/>
      <c r="Z73" s="971"/>
      <c r="AA73" s="971">
        <v>18</v>
      </c>
      <c r="AB73" s="971"/>
      <c r="AC73" s="971"/>
      <c r="AD73" s="971"/>
      <c r="AE73" s="971"/>
      <c r="AF73" s="971">
        <v>18</v>
      </c>
      <c r="AG73" s="971"/>
      <c r="AH73" s="971"/>
      <c r="AI73" s="971"/>
      <c r="AJ73" s="971"/>
      <c r="AK73" s="971">
        <v>3</v>
      </c>
      <c r="AL73" s="971"/>
      <c r="AM73" s="971"/>
      <c r="AN73" s="971"/>
      <c r="AO73" s="971"/>
      <c r="AP73" s="971" t="s">
        <v>490</v>
      </c>
      <c r="AQ73" s="971"/>
      <c r="AR73" s="971"/>
      <c r="AS73" s="971"/>
      <c r="AT73" s="971"/>
      <c r="AU73" s="971" t="s">
        <v>490</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557</v>
      </c>
      <c r="C74" s="975"/>
      <c r="D74" s="975"/>
      <c r="E74" s="975"/>
      <c r="F74" s="975"/>
      <c r="G74" s="975"/>
      <c r="H74" s="975"/>
      <c r="I74" s="975"/>
      <c r="J74" s="975"/>
      <c r="K74" s="975"/>
      <c r="L74" s="975"/>
      <c r="M74" s="975"/>
      <c r="N74" s="975"/>
      <c r="O74" s="975"/>
      <c r="P74" s="976"/>
      <c r="Q74" s="977">
        <v>1238</v>
      </c>
      <c r="R74" s="971"/>
      <c r="S74" s="971"/>
      <c r="T74" s="971"/>
      <c r="U74" s="971"/>
      <c r="V74" s="971">
        <v>1207</v>
      </c>
      <c r="W74" s="971"/>
      <c r="X74" s="971"/>
      <c r="Y74" s="971"/>
      <c r="Z74" s="971"/>
      <c r="AA74" s="971">
        <v>31</v>
      </c>
      <c r="AB74" s="971"/>
      <c r="AC74" s="971"/>
      <c r="AD74" s="971"/>
      <c r="AE74" s="971"/>
      <c r="AF74" s="971">
        <v>31</v>
      </c>
      <c r="AG74" s="971"/>
      <c r="AH74" s="971"/>
      <c r="AI74" s="971"/>
      <c r="AJ74" s="971"/>
      <c r="AK74" s="971">
        <v>74</v>
      </c>
      <c r="AL74" s="971"/>
      <c r="AM74" s="971"/>
      <c r="AN74" s="971"/>
      <c r="AO74" s="971"/>
      <c r="AP74" s="971" t="s">
        <v>490</v>
      </c>
      <c r="AQ74" s="971"/>
      <c r="AR74" s="971"/>
      <c r="AS74" s="971"/>
      <c r="AT74" s="971"/>
      <c r="AU74" s="971" t="s">
        <v>490</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558</v>
      </c>
      <c r="C75" s="975"/>
      <c r="D75" s="975"/>
      <c r="E75" s="975"/>
      <c r="F75" s="975"/>
      <c r="G75" s="975"/>
      <c r="H75" s="975"/>
      <c r="I75" s="975"/>
      <c r="J75" s="975"/>
      <c r="K75" s="975"/>
      <c r="L75" s="975"/>
      <c r="M75" s="975"/>
      <c r="N75" s="975"/>
      <c r="O75" s="975"/>
      <c r="P75" s="976"/>
      <c r="Q75" s="978">
        <v>271</v>
      </c>
      <c r="R75" s="979"/>
      <c r="S75" s="979"/>
      <c r="T75" s="979"/>
      <c r="U75" s="980"/>
      <c r="V75" s="981">
        <v>195</v>
      </c>
      <c r="W75" s="979"/>
      <c r="X75" s="979"/>
      <c r="Y75" s="979"/>
      <c r="Z75" s="980"/>
      <c r="AA75" s="981">
        <v>76</v>
      </c>
      <c r="AB75" s="979"/>
      <c r="AC75" s="979"/>
      <c r="AD75" s="979"/>
      <c r="AE75" s="980"/>
      <c r="AF75" s="981">
        <v>76</v>
      </c>
      <c r="AG75" s="979"/>
      <c r="AH75" s="979"/>
      <c r="AI75" s="979"/>
      <c r="AJ75" s="980"/>
      <c r="AK75" s="981">
        <v>70</v>
      </c>
      <c r="AL75" s="979"/>
      <c r="AM75" s="979"/>
      <c r="AN75" s="979"/>
      <c r="AO75" s="980"/>
      <c r="AP75" s="981" t="s">
        <v>490</v>
      </c>
      <c r="AQ75" s="979"/>
      <c r="AR75" s="979"/>
      <c r="AS75" s="979"/>
      <c r="AT75" s="980"/>
      <c r="AU75" s="981" t="s">
        <v>490</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t="s">
        <v>559</v>
      </c>
      <c r="C76" s="975"/>
      <c r="D76" s="975"/>
      <c r="E76" s="975"/>
      <c r="F76" s="975"/>
      <c r="G76" s="975"/>
      <c r="H76" s="975"/>
      <c r="I76" s="975"/>
      <c r="J76" s="975"/>
      <c r="K76" s="975"/>
      <c r="L76" s="975"/>
      <c r="M76" s="975"/>
      <c r="N76" s="975"/>
      <c r="O76" s="975"/>
      <c r="P76" s="976"/>
      <c r="Q76" s="978">
        <v>4788</v>
      </c>
      <c r="R76" s="979"/>
      <c r="S76" s="979"/>
      <c r="T76" s="979"/>
      <c r="U76" s="980"/>
      <c r="V76" s="981">
        <v>4660</v>
      </c>
      <c r="W76" s="979"/>
      <c r="X76" s="979"/>
      <c r="Y76" s="979"/>
      <c r="Z76" s="980"/>
      <c r="AA76" s="981">
        <v>128</v>
      </c>
      <c r="AB76" s="979"/>
      <c r="AC76" s="979"/>
      <c r="AD76" s="979"/>
      <c r="AE76" s="980"/>
      <c r="AF76" s="981">
        <v>128</v>
      </c>
      <c r="AG76" s="979"/>
      <c r="AH76" s="979"/>
      <c r="AI76" s="979"/>
      <c r="AJ76" s="980"/>
      <c r="AK76" s="981" t="s">
        <v>490</v>
      </c>
      <c r="AL76" s="979"/>
      <c r="AM76" s="979"/>
      <c r="AN76" s="979"/>
      <c r="AO76" s="980"/>
      <c r="AP76" s="981" t="s">
        <v>490</v>
      </c>
      <c r="AQ76" s="979"/>
      <c r="AR76" s="979"/>
      <c r="AS76" s="979"/>
      <c r="AT76" s="980"/>
      <c r="AU76" s="981" t="s">
        <v>490</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t="s">
        <v>560</v>
      </c>
      <c r="C77" s="975"/>
      <c r="D77" s="975"/>
      <c r="E77" s="975"/>
      <c r="F77" s="975"/>
      <c r="G77" s="975"/>
      <c r="H77" s="975"/>
      <c r="I77" s="975"/>
      <c r="J77" s="975"/>
      <c r="K77" s="975"/>
      <c r="L77" s="975"/>
      <c r="M77" s="975"/>
      <c r="N77" s="975"/>
      <c r="O77" s="975"/>
      <c r="P77" s="976"/>
      <c r="Q77" s="978">
        <v>16858</v>
      </c>
      <c r="R77" s="979"/>
      <c r="S77" s="979"/>
      <c r="T77" s="979"/>
      <c r="U77" s="980"/>
      <c r="V77" s="981">
        <v>16643</v>
      </c>
      <c r="W77" s="979"/>
      <c r="X77" s="979"/>
      <c r="Y77" s="979"/>
      <c r="Z77" s="980"/>
      <c r="AA77" s="981">
        <v>215</v>
      </c>
      <c r="AB77" s="979"/>
      <c r="AC77" s="979"/>
      <c r="AD77" s="979"/>
      <c r="AE77" s="980"/>
      <c r="AF77" s="981">
        <v>153</v>
      </c>
      <c r="AG77" s="979"/>
      <c r="AH77" s="979"/>
      <c r="AI77" s="979"/>
      <c r="AJ77" s="980"/>
      <c r="AK77" s="981">
        <v>175</v>
      </c>
      <c r="AL77" s="979"/>
      <c r="AM77" s="979"/>
      <c r="AN77" s="979"/>
      <c r="AO77" s="980"/>
      <c r="AP77" s="981">
        <v>15796</v>
      </c>
      <c r="AQ77" s="979"/>
      <c r="AR77" s="979"/>
      <c r="AS77" s="979"/>
      <c r="AT77" s="980"/>
      <c r="AU77" s="981">
        <v>3949</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25994</v>
      </c>
      <c r="AG88" s="959"/>
      <c r="AH88" s="959"/>
      <c r="AI88" s="959"/>
      <c r="AJ88" s="959"/>
      <c r="AK88" s="963"/>
      <c r="AL88" s="963"/>
      <c r="AM88" s="963"/>
      <c r="AN88" s="963"/>
      <c r="AO88" s="963"/>
      <c r="AP88" s="959">
        <v>15921</v>
      </c>
      <c r="AQ88" s="959"/>
      <c r="AR88" s="959"/>
      <c r="AS88" s="959"/>
      <c r="AT88" s="959"/>
      <c r="AU88" s="959">
        <v>3952</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v>
      </c>
      <c r="CS102" s="953"/>
      <c r="CT102" s="953"/>
      <c r="CU102" s="953"/>
      <c r="CV102" s="954"/>
      <c r="CW102" s="952" t="s">
        <v>490</v>
      </c>
      <c r="CX102" s="953"/>
      <c r="CY102" s="953"/>
      <c r="CZ102" s="953"/>
      <c r="DA102" s="954"/>
      <c r="DB102" s="952">
        <v>944</v>
      </c>
      <c r="DC102" s="953"/>
      <c r="DD102" s="953"/>
      <c r="DE102" s="953"/>
      <c r="DF102" s="954"/>
      <c r="DG102" s="952" t="s">
        <v>490</v>
      </c>
      <c r="DH102" s="953"/>
      <c r="DI102" s="953"/>
      <c r="DJ102" s="953"/>
      <c r="DK102" s="954"/>
      <c r="DL102" s="952" t="s">
        <v>490</v>
      </c>
      <c r="DM102" s="953"/>
      <c r="DN102" s="953"/>
      <c r="DO102" s="953"/>
      <c r="DP102" s="954"/>
      <c r="DQ102" s="952" t="s">
        <v>490</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295</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295</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295</v>
      </c>
      <c r="DR109" s="896"/>
      <c r="DS109" s="896"/>
      <c r="DT109" s="896"/>
      <c r="DU109" s="897"/>
      <c r="DV109" s="898" t="s">
        <v>413</v>
      </c>
      <c r="DW109" s="896"/>
      <c r="DX109" s="896"/>
      <c r="DY109" s="896"/>
      <c r="DZ109" s="929"/>
    </row>
    <row r="110" spans="1:131" s="218"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1289961</v>
      </c>
      <c r="AB110" s="889"/>
      <c r="AC110" s="889"/>
      <c r="AD110" s="889"/>
      <c r="AE110" s="890"/>
      <c r="AF110" s="891">
        <v>1273199</v>
      </c>
      <c r="AG110" s="889"/>
      <c r="AH110" s="889"/>
      <c r="AI110" s="889"/>
      <c r="AJ110" s="890"/>
      <c r="AK110" s="891">
        <v>1257436</v>
      </c>
      <c r="AL110" s="889"/>
      <c r="AM110" s="889"/>
      <c r="AN110" s="889"/>
      <c r="AO110" s="890"/>
      <c r="AP110" s="892">
        <v>8.8000000000000007</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13887912</v>
      </c>
      <c r="BR110" s="842"/>
      <c r="BS110" s="842"/>
      <c r="BT110" s="842"/>
      <c r="BU110" s="842"/>
      <c r="BV110" s="842">
        <v>13106831</v>
      </c>
      <c r="BW110" s="842"/>
      <c r="BX110" s="842"/>
      <c r="BY110" s="842"/>
      <c r="BZ110" s="842"/>
      <c r="CA110" s="842">
        <v>12705340</v>
      </c>
      <c r="CB110" s="842"/>
      <c r="CC110" s="842"/>
      <c r="CD110" s="842"/>
      <c r="CE110" s="842"/>
      <c r="CF110" s="866">
        <v>88.8</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v>674657</v>
      </c>
      <c r="BR111" s="817"/>
      <c r="BS111" s="817"/>
      <c r="BT111" s="817"/>
      <c r="BU111" s="817"/>
      <c r="BV111" s="817">
        <v>747745</v>
      </c>
      <c r="BW111" s="817"/>
      <c r="BX111" s="817"/>
      <c r="BY111" s="817"/>
      <c r="BZ111" s="817"/>
      <c r="CA111" s="817">
        <v>1135357</v>
      </c>
      <c r="CB111" s="817"/>
      <c r="CC111" s="817"/>
      <c r="CD111" s="817"/>
      <c r="CE111" s="817"/>
      <c r="CF111" s="875">
        <v>7.9</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1626981</v>
      </c>
      <c r="BR112" s="817"/>
      <c r="BS112" s="817"/>
      <c r="BT112" s="817"/>
      <c r="BU112" s="817"/>
      <c r="BV112" s="817">
        <v>1277020</v>
      </c>
      <c r="BW112" s="817"/>
      <c r="BX112" s="817"/>
      <c r="BY112" s="817"/>
      <c r="BZ112" s="817"/>
      <c r="CA112" s="817">
        <v>1808712</v>
      </c>
      <c r="CB112" s="817"/>
      <c r="CC112" s="817"/>
      <c r="CD112" s="817"/>
      <c r="CE112" s="817"/>
      <c r="CF112" s="875">
        <v>12.6</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228347</v>
      </c>
      <c r="AB113" s="919"/>
      <c r="AC113" s="919"/>
      <c r="AD113" s="919"/>
      <c r="AE113" s="920"/>
      <c r="AF113" s="921">
        <v>252594</v>
      </c>
      <c r="AG113" s="919"/>
      <c r="AH113" s="919"/>
      <c r="AI113" s="919"/>
      <c r="AJ113" s="920"/>
      <c r="AK113" s="921">
        <v>208135</v>
      </c>
      <c r="AL113" s="919"/>
      <c r="AM113" s="919"/>
      <c r="AN113" s="919"/>
      <c r="AO113" s="920"/>
      <c r="AP113" s="922">
        <v>1.5</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1308940</v>
      </c>
      <c r="BR113" s="817"/>
      <c r="BS113" s="817"/>
      <c r="BT113" s="817"/>
      <c r="BU113" s="817"/>
      <c r="BV113" s="817">
        <v>1872384</v>
      </c>
      <c r="BW113" s="817"/>
      <c r="BX113" s="817"/>
      <c r="BY113" s="817"/>
      <c r="BZ113" s="817"/>
      <c r="CA113" s="817">
        <v>3951592</v>
      </c>
      <c r="CB113" s="817"/>
      <c r="CC113" s="817"/>
      <c r="CD113" s="817"/>
      <c r="CE113" s="817"/>
      <c r="CF113" s="875">
        <v>27.6</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40017</v>
      </c>
      <c r="AB114" s="780"/>
      <c r="AC114" s="780"/>
      <c r="AD114" s="780"/>
      <c r="AE114" s="781"/>
      <c r="AF114" s="782">
        <v>25792</v>
      </c>
      <c r="AG114" s="780"/>
      <c r="AH114" s="780"/>
      <c r="AI114" s="780"/>
      <c r="AJ114" s="781"/>
      <c r="AK114" s="782">
        <v>10579</v>
      </c>
      <c r="AL114" s="780"/>
      <c r="AM114" s="780"/>
      <c r="AN114" s="780"/>
      <c r="AO114" s="781"/>
      <c r="AP114" s="824">
        <v>0.1</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3140979</v>
      </c>
      <c r="BR114" s="817"/>
      <c r="BS114" s="817"/>
      <c r="BT114" s="817"/>
      <c r="BU114" s="817"/>
      <c r="BV114" s="817">
        <v>2974304</v>
      </c>
      <c r="BW114" s="817"/>
      <c r="BX114" s="817"/>
      <c r="BY114" s="817"/>
      <c r="BZ114" s="817"/>
      <c r="CA114" s="817">
        <v>3011211</v>
      </c>
      <c r="CB114" s="817"/>
      <c r="CC114" s="817"/>
      <c r="CD114" s="817"/>
      <c r="CE114" s="817"/>
      <c r="CF114" s="875">
        <v>21</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62726</v>
      </c>
      <c r="AB115" s="919"/>
      <c r="AC115" s="919"/>
      <c r="AD115" s="919"/>
      <c r="AE115" s="920"/>
      <c r="AF115" s="921">
        <v>62726</v>
      </c>
      <c r="AG115" s="919"/>
      <c r="AH115" s="919"/>
      <c r="AI115" s="919"/>
      <c r="AJ115" s="920"/>
      <c r="AK115" s="921">
        <v>55621</v>
      </c>
      <c r="AL115" s="919"/>
      <c r="AM115" s="919"/>
      <c r="AN115" s="919"/>
      <c r="AO115" s="920"/>
      <c r="AP115" s="922">
        <v>0.4</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402339</v>
      </c>
      <c r="DH115" s="780"/>
      <c r="DI115" s="780"/>
      <c r="DJ115" s="780"/>
      <c r="DK115" s="781"/>
      <c r="DL115" s="782">
        <v>538147</v>
      </c>
      <c r="DM115" s="780"/>
      <c r="DN115" s="780"/>
      <c r="DO115" s="780"/>
      <c r="DP115" s="781"/>
      <c r="DQ115" s="782">
        <v>944152</v>
      </c>
      <c r="DR115" s="780"/>
      <c r="DS115" s="780"/>
      <c r="DT115" s="780"/>
      <c r="DU115" s="781"/>
      <c r="DV115" s="824">
        <v>6.6</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85977</v>
      </c>
      <c r="DH116" s="780"/>
      <c r="DI116" s="780"/>
      <c r="DJ116" s="780"/>
      <c r="DK116" s="781"/>
      <c r="DL116" s="782">
        <v>76424</v>
      </c>
      <c r="DM116" s="780"/>
      <c r="DN116" s="780"/>
      <c r="DO116" s="780"/>
      <c r="DP116" s="781"/>
      <c r="DQ116" s="782">
        <v>104126</v>
      </c>
      <c r="DR116" s="780"/>
      <c r="DS116" s="780"/>
      <c r="DT116" s="780"/>
      <c r="DU116" s="781"/>
      <c r="DV116" s="824">
        <v>0.7</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1621051</v>
      </c>
      <c r="AB117" s="903"/>
      <c r="AC117" s="903"/>
      <c r="AD117" s="903"/>
      <c r="AE117" s="904"/>
      <c r="AF117" s="905">
        <v>1614311</v>
      </c>
      <c r="AG117" s="903"/>
      <c r="AH117" s="903"/>
      <c r="AI117" s="903"/>
      <c r="AJ117" s="904"/>
      <c r="AK117" s="905">
        <v>1531771</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295</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443</v>
      </c>
      <c r="BP119" s="878"/>
      <c r="BQ119" s="879">
        <v>20639469</v>
      </c>
      <c r="BR119" s="845"/>
      <c r="BS119" s="845"/>
      <c r="BT119" s="845"/>
      <c r="BU119" s="845"/>
      <c r="BV119" s="845">
        <v>19978284</v>
      </c>
      <c r="BW119" s="845"/>
      <c r="BX119" s="845"/>
      <c r="BY119" s="845"/>
      <c r="BZ119" s="845"/>
      <c r="CA119" s="845">
        <v>22612212</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186341</v>
      </c>
      <c r="DH119" s="764"/>
      <c r="DI119" s="764"/>
      <c r="DJ119" s="764"/>
      <c r="DK119" s="765"/>
      <c r="DL119" s="766">
        <v>133174</v>
      </c>
      <c r="DM119" s="764"/>
      <c r="DN119" s="764"/>
      <c r="DO119" s="764"/>
      <c r="DP119" s="765"/>
      <c r="DQ119" s="766">
        <v>87079</v>
      </c>
      <c r="DR119" s="764"/>
      <c r="DS119" s="764"/>
      <c r="DT119" s="764"/>
      <c r="DU119" s="765"/>
      <c r="DV119" s="848">
        <v>0.6</v>
      </c>
      <c r="DW119" s="849"/>
      <c r="DX119" s="849"/>
      <c r="DY119" s="849"/>
      <c r="DZ119" s="850"/>
    </row>
    <row r="120" spans="1:130" s="218"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7211250</v>
      </c>
      <c r="BR120" s="842"/>
      <c r="BS120" s="842"/>
      <c r="BT120" s="842"/>
      <c r="BU120" s="842"/>
      <c r="BV120" s="842">
        <v>6514544</v>
      </c>
      <c r="BW120" s="842"/>
      <c r="BX120" s="842"/>
      <c r="BY120" s="842"/>
      <c r="BZ120" s="842"/>
      <c r="CA120" s="842">
        <v>5234340</v>
      </c>
      <c r="CB120" s="842"/>
      <c r="CC120" s="842"/>
      <c r="CD120" s="842"/>
      <c r="CE120" s="842"/>
      <c r="CF120" s="866">
        <v>36.6</v>
      </c>
      <c r="CG120" s="867"/>
      <c r="CH120" s="867"/>
      <c r="CI120" s="867"/>
      <c r="CJ120" s="867"/>
      <c r="CK120" s="868" t="s">
        <v>447</v>
      </c>
      <c r="CL120" s="852"/>
      <c r="CM120" s="852"/>
      <c r="CN120" s="852"/>
      <c r="CO120" s="853"/>
      <c r="CP120" s="872" t="s">
        <v>448</v>
      </c>
      <c r="CQ120" s="873"/>
      <c r="CR120" s="873"/>
      <c r="CS120" s="873"/>
      <c r="CT120" s="873"/>
      <c r="CU120" s="873"/>
      <c r="CV120" s="873"/>
      <c r="CW120" s="873"/>
      <c r="CX120" s="873"/>
      <c r="CY120" s="873"/>
      <c r="CZ120" s="873"/>
      <c r="DA120" s="873"/>
      <c r="DB120" s="873"/>
      <c r="DC120" s="873"/>
      <c r="DD120" s="873"/>
      <c r="DE120" s="873"/>
      <c r="DF120" s="874"/>
      <c r="DG120" s="861">
        <v>1366136</v>
      </c>
      <c r="DH120" s="842"/>
      <c r="DI120" s="842"/>
      <c r="DJ120" s="842"/>
      <c r="DK120" s="842"/>
      <c r="DL120" s="842">
        <v>886959</v>
      </c>
      <c r="DM120" s="842"/>
      <c r="DN120" s="842"/>
      <c r="DO120" s="842"/>
      <c r="DP120" s="842"/>
      <c r="DQ120" s="842">
        <v>1165404</v>
      </c>
      <c r="DR120" s="842"/>
      <c r="DS120" s="842"/>
      <c r="DT120" s="842"/>
      <c r="DU120" s="842"/>
      <c r="DV120" s="843">
        <v>8.1</v>
      </c>
      <c r="DW120" s="843"/>
      <c r="DX120" s="843"/>
      <c r="DY120" s="843"/>
      <c r="DZ120" s="844"/>
    </row>
    <row r="121" spans="1:130" s="218" customFormat="1" ht="26.25" customHeight="1" x14ac:dyDescent="0.15">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2910522</v>
      </c>
      <c r="BR121" s="817"/>
      <c r="BS121" s="817"/>
      <c r="BT121" s="817"/>
      <c r="BU121" s="817"/>
      <c r="BV121" s="817">
        <v>2921793</v>
      </c>
      <c r="BW121" s="817"/>
      <c r="BX121" s="817"/>
      <c r="BY121" s="817"/>
      <c r="BZ121" s="817"/>
      <c r="CA121" s="817">
        <v>4917873</v>
      </c>
      <c r="CB121" s="817"/>
      <c r="CC121" s="817"/>
      <c r="CD121" s="817"/>
      <c r="CE121" s="817"/>
      <c r="CF121" s="875">
        <v>34.4</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260845</v>
      </c>
      <c r="DH121" s="817"/>
      <c r="DI121" s="817"/>
      <c r="DJ121" s="817"/>
      <c r="DK121" s="817"/>
      <c r="DL121" s="817">
        <v>390061</v>
      </c>
      <c r="DM121" s="817"/>
      <c r="DN121" s="817"/>
      <c r="DO121" s="817"/>
      <c r="DP121" s="817"/>
      <c r="DQ121" s="817">
        <v>643308</v>
      </c>
      <c r="DR121" s="817"/>
      <c r="DS121" s="817"/>
      <c r="DT121" s="817"/>
      <c r="DU121" s="817"/>
      <c r="DV121" s="794">
        <v>4.5</v>
      </c>
      <c r="DW121" s="794"/>
      <c r="DX121" s="794"/>
      <c r="DY121" s="794"/>
      <c r="DZ121" s="795"/>
    </row>
    <row r="122" spans="1:130" s="218"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13982788</v>
      </c>
      <c r="BR122" s="845"/>
      <c r="BS122" s="845"/>
      <c r="BT122" s="845"/>
      <c r="BU122" s="845"/>
      <c r="BV122" s="845">
        <v>14185058</v>
      </c>
      <c r="BW122" s="845"/>
      <c r="BX122" s="845"/>
      <c r="BY122" s="845"/>
      <c r="BZ122" s="845"/>
      <c r="CA122" s="845">
        <v>14187692</v>
      </c>
      <c r="CB122" s="845"/>
      <c r="CC122" s="845"/>
      <c r="CD122" s="845"/>
      <c r="CE122" s="845"/>
      <c r="CF122" s="846">
        <v>99.2</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9553</v>
      </c>
      <c r="AB123" s="780"/>
      <c r="AC123" s="780"/>
      <c r="AD123" s="780"/>
      <c r="AE123" s="781"/>
      <c r="AF123" s="782">
        <v>9553</v>
      </c>
      <c r="AG123" s="780"/>
      <c r="AH123" s="780"/>
      <c r="AI123" s="780"/>
      <c r="AJ123" s="781"/>
      <c r="AK123" s="782">
        <v>9553</v>
      </c>
      <c r="AL123" s="780"/>
      <c r="AM123" s="780"/>
      <c r="AN123" s="780"/>
      <c r="AO123" s="781"/>
      <c r="AP123" s="824">
        <v>0.1</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452</v>
      </c>
      <c r="BP123" s="878"/>
      <c r="BQ123" s="832">
        <v>24104560</v>
      </c>
      <c r="BR123" s="833"/>
      <c r="BS123" s="833"/>
      <c r="BT123" s="833"/>
      <c r="BU123" s="833"/>
      <c r="BV123" s="833">
        <v>23621395</v>
      </c>
      <c r="BW123" s="833"/>
      <c r="BX123" s="833"/>
      <c r="BY123" s="833"/>
      <c r="BZ123" s="833"/>
      <c r="CA123" s="833">
        <v>24339905</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53170</v>
      </c>
      <c r="AB126" s="780"/>
      <c r="AC126" s="780"/>
      <c r="AD126" s="780"/>
      <c r="AE126" s="781"/>
      <c r="AF126" s="782">
        <v>53170</v>
      </c>
      <c r="AG126" s="780"/>
      <c r="AH126" s="780"/>
      <c r="AI126" s="780"/>
      <c r="AJ126" s="781"/>
      <c r="AK126" s="782">
        <v>46067</v>
      </c>
      <c r="AL126" s="780"/>
      <c r="AM126" s="780"/>
      <c r="AN126" s="780"/>
      <c r="AO126" s="781"/>
      <c r="AP126" s="824">
        <v>0.3</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3</v>
      </c>
      <c r="AB127" s="780"/>
      <c r="AC127" s="780"/>
      <c r="AD127" s="780"/>
      <c r="AE127" s="781"/>
      <c r="AF127" s="782">
        <v>3</v>
      </c>
      <c r="AG127" s="780"/>
      <c r="AH127" s="780"/>
      <c r="AI127" s="780"/>
      <c r="AJ127" s="781"/>
      <c r="AK127" s="782">
        <v>1</v>
      </c>
      <c r="AL127" s="780"/>
      <c r="AM127" s="780"/>
      <c r="AN127" s="780"/>
      <c r="AO127" s="781"/>
      <c r="AP127" s="824">
        <v>0</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211321</v>
      </c>
      <c r="AB128" s="801"/>
      <c r="AC128" s="801"/>
      <c r="AD128" s="801"/>
      <c r="AE128" s="802"/>
      <c r="AF128" s="803">
        <v>203771</v>
      </c>
      <c r="AG128" s="801"/>
      <c r="AH128" s="801"/>
      <c r="AI128" s="801"/>
      <c r="AJ128" s="802"/>
      <c r="AK128" s="803">
        <v>284728</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12.75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14614916</v>
      </c>
      <c r="AB129" s="780"/>
      <c r="AC129" s="780"/>
      <c r="AD129" s="780"/>
      <c r="AE129" s="781"/>
      <c r="AF129" s="782">
        <v>14976794</v>
      </c>
      <c r="AG129" s="780"/>
      <c r="AH129" s="780"/>
      <c r="AI129" s="780"/>
      <c r="AJ129" s="781"/>
      <c r="AK129" s="782">
        <v>15425506</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17.75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1146956</v>
      </c>
      <c r="AB130" s="780"/>
      <c r="AC130" s="780"/>
      <c r="AD130" s="780"/>
      <c r="AE130" s="781"/>
      <c r="AF130" s="782">
        <v>1154993</v>
      </c>
      <c r="AG130" s="780"/>
      <c r="AH130" s="780"/>
      <c r="AI130" s="780"/>
      <c r="AJ130" s="781"/>
      <c r="AK130" s="782">
        <v>1119875</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1.5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13467960</v>
      </c>
      <c r="AB131" s="764"/>
      <c r="AC131" s="764"/>
      <c r="AD131" s="764"/>
      <c r="AE131" s="765"/>
      <c r="AF131" s="766">
        <v>13821801</v>
      </c>
      <c r="AG131" s="764"/>
      <c r="AH131" s="764"/>
      <c r="AI131" s="764"/>
      <c r="AJ131" s="765"/>
      <c r="AK131" s="766">
        <v>14305631</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1.951104696</v>
      </c>
      <c r="AB132" s="745"/>
      <c r="AC132" s="745"/>
      <c r="AD132" s="745"/>
      <c r="AE132" s="746"/>
      <c r="AF132" s="747">
        <v>1.848869044</v>
      </c>
      <c r="AG132" s="745"/>
      <c r="AH132" s="745"/>
      <c r="AI132" s="745"/>
      <c r="AJ132" s="746"/>
      <c r="AK132" s="747">
        <v>0.88893667099999996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1.4</v>
      </c>
      <c r="AB133" s="724"/>
      <c r="AC133" s="724"/>
      <c r="AD133" s="724"/>
      <c r="AE133" s="725"/>
      <c r="AF133" s="723">
        <v>1.7</v>
      </c>
      <c r="AG133" s="724"/>
      <c r="AH133" s="724"/>
      <c r="AI133" s="724"/>
      <c r="AJ133" s="725"/>
      <c r="AK133" s="723">
        <v>1.5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6UGQjq7fDsDgUiNswgtwfN5U4Afrvuv1ILBBn7mJ6ECk6XkkqhjTE1aKFvQj/SkszfGNGRQYzp9Jnt3YlUZag==" saltValue="twebn/xt2yOmxu1nKIhwM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CioH4eJCcKYjknos90RxXXMVqsQ8MRTLyMKTKdy5jl36YXeMlZop+SxjEf4BgGkUjsJPXi7Hzafg7qeq/CS+gA==" saltValue="d0Ciw3KIyMqlL9Ym4q6hF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TI5MA5cwlN7O4Fll4e09m3aNlTa2RVFaYB5rBXDf4B853Rsxmily9KcDtUDyDAfoama5jNdP4d6JTe/xxEbg==" saltValue="FT+H8yL3X+33J7SPNmNY7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4347493</v>
      </c>
      <c r="AP9" s="269">
        <v>61496</v>
      </c>
      <c r="AQ9" s="270">
        <v>72348</v>
      </c>
      <c r="AR9" s="271">
        <v>-15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27298</v>
      </c>
      <c r="AP10" s="272">
        <v>386</v>
      </c>
      <c r="AQ10" s="273">
        <v>6364</v>
      </c>
      <c r="AR10" s="274">
        <v>-93.9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v>2342</v>
      </c>
      <c r="AP11" s="272">
        <v>33</v>
      </c>
      <c r="AQ11" s="273">
        <v>1262</v>
      </c>
      <c r="AR11" s="274">
        <v>-97.4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489</v>
      </c>
      <c r="AL12" s="1131"/>
      <c r="AM12" s="1131"/>
      <c r="AN12" s="1132"/>
      <c r="AO12" s="272" t="s">
        <v>490</v>
      </c>
      <c r="AP12" s="272" t="s">
        <v>490</v>
      </c>
      <c r="AQ12" s="273">
        <v>10</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v>231827</v>
      </c>
      <c r="AP13" s="272">
        <v>3279</v>
      </c>
      <c r="AQ13" s="273">
        <v>3257</v>
      </c>
      <c r="AR13" s="274">
        <v>0.7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77291</v>
      </c>
      <c r="AP14" s="272">
        <v>1093</v>
      </c>
      <c r="AQ14" s="273">
        <v>1617</v>
      </c>
      <c r="AR14" s="274">
        <v>-32.4</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-241754</v>
      </c>
      <c r="AP15" s="272">
        <v>-3420</v>
      </c>
      <c r="AQ15" s="273">
        <v>-3947</v>
      </c>
      <c r="AR15" s="274">
        <v>-13.4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4444497</v>
      </c>
      <c r="AP16" s="272">
        <v>62868</v>
      </c>
      <c r="AQ16" s="273">
        <v>80912</v>
      </c>
      <c r="AR16" s="274">
        <v>-22.3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5.12</v>
      </c>
      <c r="AP21" s="286">
        <v>6.71</v>
      </c>
      <c r="AQ21" s="287">
        <v>-1.59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99.8</v>
      </c>
      <c r="AP22" s="291">
        <v>98.3</v>
      </c>
      <c r="AQ22" s="292">
        <v>1.5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1257436</v>
      </c>
      <c r="AP32" s="300">
        <v>17787</v>
      </c>
      <c r="AQ32" s="301">
        <v>34344</v>
      </c>
      <c r="AR32" s="302">
        <v>-48.2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t="s">
        <v>490</v>
      </c>
      <c r="AP34" s="300" t="s">
        <v>490</v>
      </c>
      <c r="AQ34" s="301">
        <v>3</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208135</v>
      </c>
      <c r="AP35" s="300">
        <v>2944</v>
      </c>
      <c r="AQ35" s="301">
        <v>7806</v>
      </c>
      <c r="AR35" s="302">
        <v>-62.3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v>10579</v>
      </c>
      <c r="AP36" s="300">
        <v>150</v>
      </c>
      <c r="AQ36" s="301">
        <v>1690</v>
      </c>
      <c r="AR36" s="302">
        <v>-91.1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v>55621</v>
      </c>
      <c r="AP37" s="300">
        <v>787</v>
      </c>
      <c r="AQ37" s="301">
        <v>666</v>
      </c>
      <c r="AR37" s="302">
        <v>18.2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t="s">
        <v>490</v>
      </c>
      <c r="AP38" s="303" t="s">
        <v>490</v>
      </c>
      <c r="AQ38" s="304">
        <v>3</v>
      </c>
      <c r="AR38" s="292" t="s">
        <v>490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-284728</v>
      </c>
      <c r="AP39" s="300">
        <v>-4027</v>
      </c>
      <c r="AQ39" s="301">
        <v>-5822</v>
      </c>
      <c r="AR39" s="302">
        <v>-30.8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-1119875</v>
      </c>
      <c r="AP40" s="300">
        <v>-15841</v>
      </c>
      <c r="AQ40" s="301">
        <v>-26710</v>
      </c>
      <c r="AR40" s="302">
        <v>-40.700000000000003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127168</v>
      </c>
      <c r="AP41" s="300">
        <v>1799</v>
      </c>
      <c r="AQ41" s="301">
        <v>11979</v>
      </c>
      <c r="AR41" s="302">
        <v>-85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2338862</v>
      </c>
      <c r="AN51" s="322">
        <v>32474</v>
      </c>
      <c r="AO51" s="323">
        <v>49.5</v>
      </c>
      <c r="AP51" s="324">
        <v>70329</v>
      </c>
      <c r="AQ51" s="325">
        <v>0.2</v>
      </c>
      <c r="AR51" s="326">
        <v>49.3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1046484</v>
      </c>
      <c r="AN52" s="330">
        <v>14530</v>
      </c>
      <c r="AO52" s="331">
        <v>35.4</v>
      </c>
      <c r="AP52" s="332">
        <v>39403</v>
      </c>
      <c r="AQ52" s="333">
        <v>9.1</v>
      </c>
      <c r="AR52" s="334">
        <v>26.3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1964249</v>
      </c>
      <c r="AN53" s="322">
        <v>27330</v>
      </c>
      <c r="AO53" s="323">
        <v>-15.8</v>
      </c>
      <c r="AP53" s="324">
        <v>45945</v>
      </c>
      <c r="AQ53" s="325">
        <v>-34.700000000000003</v>
      </c>
      <c r="AR53" s="326">
        <v>18.899999999999999</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724510</v>
      </c>
      <c r="AN54" s="330">
        <v>10081</v>
      </c>
      <c r="AO54" s="331">
        <v>-30.6</v>
      </c>
      <c r="AP54" s="332">
        <v>25180</v>
      </c>
      <c r="AQ54" s="333">
        <v>-36.1</v>
      </c>
      <c r="AR54" s="334">
        <v>5.5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1505252</v>
      </c>
      <c r="AN55" s="322">
        <v>21113</v>
      </c>
      <c r="AO55" s="323">
        <v>-22.7</v>
      </c>
      <c r="AP55" s="324">
        <v>44475</v>
      </c>
      <c r="AQ55" s="325">
        <v>-3.2</v>
      </c>
      <c r="AR55" s="326">
        <v>-19.5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791555</v>
      </c>
      <c r="AN56" s="330">
        <v>11102</v>
      </c>
      <c r="AO56" s="331">
        <v>10.1</v>
      </c>
      <c r="AP56" s="332">
        <v>24780</v>
      </c>
      <c r="AQ56" s="333">
        <v>-1.6</v>
      </c>
      <c r="AR56" s="334">
        <v>11.7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1679100</v>
      </c>
      <c r="AN57" s="322">
        <v>23643</v>
      </c>
      <c r="AO57" s="323">
        <v>12</v>
      </c>
      <c r="AP57" s="324">
        <v>45982</v>
      </c>
      <c r="AQ57" s="325">
        <v>3.4</v>
      </c>
      <c r="AR57" s="326">
        <v>8.6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985023</v>
      </c>
      <c r="AN58" s="330">
        <v>13870</v>
      </c>
      <c r="AO58" s="331">
        <v>24.9</v>
      </c>
      <c r="AP58" s="332">
        <v>25583</v>
      </c>
      <c r="AQ58" s="333">
        <v>3.2</v>
      </c>
      <c r="AR58" s="334">
        <v>21.7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4884957</v>
      </c>
      <c r="AN59" s="322">
        <v>69098</v>
      </c>
      <c r="AO59" s="323">
        <v>192.3</v>
      </c>
      <c r="AP59" s="324">
        <v>50538</v>
      </c>
      <c r="AQ59" s="325">
        <v>9.9</v>
      </c>
      <c r="AR59" s="326">
        <v>182.4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997108</v>
      </c>
      <c r="AN60" s="330">
        <v>14104</v>
      </c>
      <c r="AO60" s="331">
        <v>1.7</v>
      </c>
      <c r="AP60" s="332">
        <v>29053</v>
      </c>
      <c r="AQ60" s="333">
        <v>13.6</v>
      </c>
      <c r="AR60" s="334">
        <v>-11.9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2474484</v>
      </c>
      <c r="AN61" s="337">
        <v>34732</v>
      </c>
      <c r="AO61" s="338">
        <v>43.1</v>
      </c>
      <c r="AP61" s="339">
        <v>51454</v>
      </c>
      <c r="AQ61" s="340">
        <v>-4.9000000000000004</v>
      </c>
      <c r="AR61" s="326">
        <v>48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908936</v>
      </c>
      <c r="AN62" s="330">
        <v>12737</v>
      </c>
      <c r="AO62" s="331">
        <v>8.3000000000000007</v>
      </c>
      <c r="AP62" s="332">
        <v>28800</v>
      </c>
      <c r="AQ62" s="333">
        <v>-2.4</v>
      </c>
      <c r="AR62" s="334">
        <v>10.7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KTBG7MCmnpLHkoB/KDO8Rl0SD5MeI+z4e0n9JIz4XiM1CzjtXplSdPnwOt9I2u+XKaw5CRZimmKhnLOvnUMeHw==" saltValue="l1qyceR2gr8ijm4Jf95Q3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1" spans="125:125" ht="13.5" hidden="1" customHeight="1" x14ac:dyDescent="0.15">
      <c r="DU121" s="247"/>
    </row>
  </sheetData>
  <sheetProtection algorithmName="SHA-512" hashValue="sVs6VSRjpcFvB+0wkzjAinp+HB4f2PdXtWL7i706oAUEZWODU3UZFeY3Lb6xqq4H8WAgQfvb4RMCeovc1WCMww==" saltValue="eaNjSzC/v9xbleh0+Zt86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RQtet2fKrR0gD2/w3BGBKvT+w0vvwxadPaQ5Cq8nexD/BwyqZaIIdLGGCuPUHy8bN44uVXhNQb45whQRRtXTog==" saltValue="QHhf9WkbjS5IVR/mgLHjR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11.43</v>
      </c>
      <c r="G47" s="12">
        <v>14.36</v>
      </c>
      <c r="H47" s="12">
        <v>19.23</v>
      </c>
      <c r="I47" s="12">
        <v>15.62</v>
      </c>
      <c r="J47" s="13">
        <v>9.4499999999999993</v>
      </c>
    </row>
    <row r="48" spans="2:10" ht="57.75" customHeight="1" x14ac:dyDescent="0.15">
      <c r="B48" s="14"/>
      <c r="C48" s="1141" t="s">
        <v>4</v>
      </c>
      <c r="D48" s="1141"/>
      <c r="E48" s="1142"/>
      <c r="F48" s="15">
        <v>7.52</v>
      </c>
      <c r="G48" s="16">
        <v>8.64</v>
      </c>
      <c r="H48" s="16">
        <v>5.7</v>
      </c>
      <c r="I48" s="16">
        <v>5.91</v>
      </c>
      <c r="J48" s="17">
        <v>8.9600000000000009</v>
      </c>
    </row>
    <row r="49" spans="2:10" ht="57.75" customHeight="1" thickBot="1" x14ac:dyDescent="0.2">
      <c r="B49" s="18"/>
      <c r="C49" s="1143" t="s">
        <v>5</v>
      </c>
      <c r="D49" s="1143"/>
      <c r="E49" s="1144"/>
      <c r="F49" s="19">
        <v>2.4900000000000002</v>
      </c>
      <c r="G49" s="20">
        <v>5.03</v>
      </c>
      <c r="H49" s="20">
        <v>1.26</v>
      </c>
      <c r="I49" s="20" t="s">
        <v>533</v>
      </c>
      <c r="J49" s="21" t="s">
        <v>534</v>
      </c>
    </row>
    <row r="50" spans="2:10" x14ac:dyDescent="0.15"/>
  </sheetData>
  <sheetProtection algorithmName="SHA-512" hashValue="YDmiuPoKm/q9vAOxS4fuoxjsFzj4Ctblw8i1S7o281IT4pWnRl5lyat/xLvEruR+OvkBUGvnPFH1Wo7LDiTeiw==" saltValue="O0YNbrxx9zcN+OCwQDgp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2026-03-17T04:21:32Z</cp:lastPrinted>
  <dcterms:created xsi:type="dcterms:W3CDTF">2026-02-23T05:56:41Z</dcterms:created>
  <dcterms:modified xsi:type="dcterms:W3CDTF">2026-03-17T04:22:03Z</dcterms:modified>
  <cp:category/>
</cp:coreProperties>
</file>