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C026E5E8-4CA6-4391-8A6F-D2CF5B269959}"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W40" i="10" s="1"/>
  <c r="BW41" i="10" s="1"/>
  <c r="BW42" i="10" s="1"/>
  <c r="BW43" i="10" s="1"/>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<sst xmlns="http://schemas.openxmlformats.org/spreadsheetml/2006/main" count="1116" uniqueCount="562">
  <si>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</si>
  <si>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</si>
  <si>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</si>
  <si>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</si>
  <si>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</si>
  <si>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</si>
  <si>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</si>
  <si>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</si>
  <si>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</si>
  <si>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</si>
  <si>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</si>
  <si>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</si>
  <si>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</si>
  <si>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</si>
  <si>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</si>
  <si>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</si>
  <si>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</si>
  <si>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</si>
  <si>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</si>
  <si>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</si>
  <si>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</si>
  <si>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</si>
  <si>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</si>
  <si>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</si>
  <si>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</si>
  <si>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</si>
  <si>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</si>
  <si>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</si>
  <si>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</si>
  <si>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</si>
  <si>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</si>
  <si>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</si>
  <si>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</si>
  <si>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</si>
  <si>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</si>
  <si>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</si>
  <si>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</si>
  <si>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</si>
  <si>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</si>
  <si>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</si>
  <si>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</si>
  <si>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</si>
  <si>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</si>
  <si>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</si>
  <si>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</si>
  <si>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</si>
  <si>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</si>
  <si>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</si>
  <si>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</si>
  <si>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</si>
  <si>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</si>
  <si>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</si>
  <si>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</si>
  <si>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</si>
  <si>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</si>
  <si>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</si>
  <si>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</si>
  <si>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</si>
  <si>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</si>
  <si>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</si>
  <si>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</si>
  <si>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</si>
  <si>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</si>
  <si>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</si>
  <si>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</si>
  <si>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</si>
  <si>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</si>
  <si>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</si>
  <si>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</si>
  <si>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</si>
  <si>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</si>
  <si>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</si>
  <si>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</si>
  <si>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</si>
  <si>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</si>
  <si>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</si>
  <si>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</si>
  <si>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</si>
  <si>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</si>
  <si>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</si>
  <si>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</si>
  <si>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</si>
  <si>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</si>
  <si>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</si>
  <si>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</si>
  <si>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</si>
  <si>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</si>
  <si>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</si>
  <si>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</si>
  <si>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</si>
  <si>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</si>
  <si>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</si>
  <si>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</si>
  <si>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</si>
  <si>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東久留米市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</si>
  <si>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</si>
  <si>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</si>
  <si>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</si>
  <si>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</si>
  <si>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</si>
  <si>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</si>
  <si>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</si>
  <si>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</si>
  <si>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</si>
  <si>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</si>
  <si>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</si>
  <si>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</si>
  <si>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</si>
  <si>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</si>
  <si>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</si>
  <si>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</si>
  <si>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</si>
  <si>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</si>
  <si>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</si>
  <si>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</si>
  <si>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</si>
  <si>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</si>
  <si>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</si>
  <si>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</si>
  <si>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</si>
  <si>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</si>
  <si>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</si>
  <si>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</si>
  <si>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</si>
  <si>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</si>
  <si>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</si>
  <si>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</si>
  <si>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</si>
  <si>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</si>
  <si>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</si>
  <si>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</si>
  <si>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</si>
  <si>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</si>
  <si>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</si>
  <si>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</si>
  <si>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</si>
  <si>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</si>
  <si>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</si>
  <si>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</si>
  <si>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</si>
  <si>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</si>
  <si>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</si>
  <si>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</si>
  <si>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</si>
  <si>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</si>
  <si>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</si>
  <si>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</si>
  <si>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</si>
  <si>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</si>
  <si>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</si>
  <si>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</si>
  <si>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</si>
  <si>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</si>
  <si>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</si>
  <si>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</si>
  <si>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</si>
  <si>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</si>
  <si>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</si>
  <si>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</si>
  <si>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</si>
  <si>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</si>
  <si>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</si>
  <si>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</si>
  <si>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</si>
  <si>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</si>
  <si>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</si>
  <si>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</si>
  <si>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</si>
  <si>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</si>
  <si>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</si>
  <si>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</si>
  <si>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</si>
  <si>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</si>
  <si>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</si>
  <si>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</si>
  <si>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</si>
  <si>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</si>
  <si>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</si>
  <si>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</si>
  <si>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</si>
  <si>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</si>
  <si>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</si>
  <si>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</si>
  <si>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</si>
  <si>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</si>
  <si>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</si>
  <si>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</si>
  <si>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</si>
  <si>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</si>
  <si>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</si>
  <si>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</si>
  <si>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</si>
  <si>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</si>
  <si>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</si>
  <si>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</si>
  <si>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</si>
  <si>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</si>
  <si>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</si>
  <si>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</si>
  <si>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</si>
  <si>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</si>
  <si>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</si>
  <si>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</si>
  <si>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</si>
  <si>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東京都東久留米市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</si>
  <si>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</si>
  <si>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</si>
  <si>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</si>
  <si>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</si>
  <si>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</si>
  <si>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</si>
  <si>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</si>
  <si>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</si>
  <si>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</si>
  <si>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</si>
  <si>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</si>
  <si>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</si>
  <si>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</si>
  <si>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</si>
  <si>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</si>
  <si>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</si>
  <si>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</si>
  <si>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</si>
  <si>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</si>
  <si>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</si>
  <si>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</si>
  <si>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</si>
  <si>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</si>
  <si>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</si>
  <si>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</si>
  <si>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</si>
  <si>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</si>
  <si>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</si>
  <si>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</si>
  <si>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</si>
  <si>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</si>
  <si>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</si>
  <si>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</si>
  <si>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</si>
  <si>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</si>
  <si>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</si>
  <si>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</si>
  <si>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</si>
  <si>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</si>
  <si>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</si>
  <si>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</si>
  <si>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</si>
  <si>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</si>
  <si>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</si>
  <si>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</si>
  <si>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</si>
  <si>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</si>
  <si>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</si>
  <si>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</si>
  <si>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</si>
  <si>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</si>
  <si>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</si>
  <si>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</si>
  <si>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</si>
  <si>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</si>
  <si>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</si>
  <si>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</si>
  <si>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</si>
  <si>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</si>
  <si>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</si>
  <si>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</si>
  <si>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</si>
  <si>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</si>
  <si>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</si>
  <si>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</si>
  <si>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</si>
  <si>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</si>
  <si>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</si>
  <si>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</si>
  <si>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</si>
  <si>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</si>
  <si>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</si>
  <si>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</si>
  <si>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</si>
  <si>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</si>
  <si>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</si>
  <si>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</si>
  <si>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</si>
  <si>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</si>
  <si>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</si>
  <si>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</si>
  <si>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</si>
  <si>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</si>
  <si>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</si>
  <si>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</si>
  <si>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</si>
  <si>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</si>
  <si>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</si>
  <si>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</si>
  <si>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</si>
  <si>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</si>
  <si>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</si>
  <si>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</si>
  <si>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</si>
  <si>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</si>
  <si>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</si>
  <si>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</si>
  <si>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</si>
  <si>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</si>
  <si>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</si>
  <si>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</si>
  <si>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</si>
  <si>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</si>
  <si>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</si>
  <si>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</si>
  <si>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</si>
  <si>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</si>
  <si>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</si>
  <si>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</si>
  <si>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</si>
  <si>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</si>
  <si>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</si>
  <si>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</si>
  <si>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</si>
  <si>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</si>
  <si>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</si>
  <si>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</si>
  <si>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</si>
  <si>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</si>
  <si>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</si>
  <si>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</si>
  <si>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</si>
  <si>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</si>
  <si>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</si>
  <si>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</si>
  <si>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</si>
  <si>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</si>
  <si>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</si>
  <si>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</si>
  <si>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</si>
  <si>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</si>
  <si>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</si>
  <si>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</si>
  <si>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</si>
  <si>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</si>
  <si>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</si>
  <si>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</si>
  <si>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</si>
  <si>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</si>
  <si>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</si>
  <si>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</si>
  <si>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</si>
  <si>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</si>
  <si>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</si>
  <si>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</si>
  <si>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</si>
  <si>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</si>
  <si>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</si>
  <si>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</si>
  <si>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</si>
  <si>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東京都東久留米市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</si>
  <si>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</si>
  <si>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</si>
  <si>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</si>
  <si>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</si>
  <si>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</si>
  <si>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</si>
  <si>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</si>
  <si>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</si>
  <si>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</si>
  <si>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</si>
  <si>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</si>
  <si>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</si>
  <si>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</si>
  <si>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</si>
  <si>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</si>
  <si>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</si>
  <si>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</si>
  <si>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</si>
  <si>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</si>
  <si>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</si>
  <si>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</si>
  <si>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</si>
  <si>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</si>
  <si>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</si>
  <si>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</si>
  <si>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</si>
  <si>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</si>
  <si>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</si>
  <si>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</si>
  <si>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</si>
  <si>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</si>
  <si>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</si>
  <si>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</si>
  <si>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国民健康保健特別会計</t>
    <phoneticPr fontId="5"/>
  </si>
  <si>
    <t>介護保険事業会計</t>
    <phoneticPr fontId="5"/>
  </si>
  <si>
    <t>後期高齢者医療事業会計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</si>
  <si>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</si>
  <si>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</si>
  <si>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</si>
  <si>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</si>
  <si>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</si>
  <si>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</si>
  <si>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</si>
  <si>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</si>
  <si>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</si>
  <si>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</si>
  <si>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</si>
  <si>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</si>
  <si>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</si>
  <si>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</si>
  <si>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</si>
  <si>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</si>
  <si>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</si>
  <si>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</si>
  <si>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</si>
  <si>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</si>
  <si>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</si>
  <si>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</si>
  <si>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</si>
  <si>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</si>
  <si>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</si>
  <si>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</si>
  <si>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</si>
  <si>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</si>
  <si>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</si>
  <si>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</si>
  <si>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</si>
  <si>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</si>
  <si>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</si>
  <si>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</si>
  <si>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</si>
  <si>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</si>
  <si>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</si>
  <si>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</si>
  <si>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</si>
  <si>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</si>
  <si>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</si>
  <si>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</si>
  <si>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</si>
  <si>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</si>
  <si>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</si>
  <si>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</si>
  <si>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</si>
  <si>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</si>
  <si>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</si>
  <si>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</si>
  <si>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</si>
  <si>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</si>
  <si>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</si>
  <si>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</si>
  <si>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</si>
  <si>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</si>
  <si>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</si>
  <si>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</si>
  <si>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</si>
  <si>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</si>
  <si>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</si>
  <si>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</si>
  <si>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</si>
  <si>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</si>
  <si>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</si>
  <si>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</si>
  <si>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</si>
  <si>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</si>
  <si>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</si>
  <si>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</si>
  <si>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</si>
  <si>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</si>
  <si>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</si>
  <si>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</si>
  <si>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</si>
  <si>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</si>
  <si>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</si>
  <si>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</si>
  <si>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</si>
  <si>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</si>
  <si>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</si>
  <si>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</si>
  <si>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</si>
  <si>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</si>
  <si>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</si>
  <si>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</si>
  <si>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</si>
  <si>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</si>
  <si>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</si>
  <si>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</si>
  <si>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</si>
  <si>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</si>
  <si>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</si>
  <si>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</si>
  <si>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</si>
  <si>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</si>
  <si>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</si>
  <si>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</si>
  <si>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</si>
  <si>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</si>
  <si>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</si>
  <si>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</si>
  <si>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</si>
  <si>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</si>
  <si>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</si>
  <si>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</si>
  <si>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</si>
  <si>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</si>
  <si>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</si>
  <si>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</si>
  <si>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</si>
  <si>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</si>
  <si>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</si>
  <si>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</si>
  <si>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</si>
  <si>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</si>
  <si>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</si>
  <si>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</si>
  <si>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</si>
  <si>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</si>
  <si>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</si>
  <si>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</si>
  <si>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</si>
  <si>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</si>
  <si>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</si>
  <si>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</si>
  <si>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</si>
  <si>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</si>
  <si>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</si>
  <si>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</si>
  <si>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</si>
  <si>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</si>
  <si>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</si>
  <si>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</si>
  <si>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</si>
  <si>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</si>
  <si>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</si>
  <si>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</si>
  <si>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3.28</t>
  </si>
  <si>
    <t>▲ 6.23</t>
  </si>
  <si>
    <t>▲ 0.40</t>
  </si>
  <si>
    <t>下水道事業会計</t>
  </si>
  <si>
    <t>一般会計</t>
  </si>
  <si>
    <t>介護保険事業会計</t>
  </si>
  <si>
    <t>後期高齢者医療事業会計</t>
  </si>
  <si>
    <t>国民健康保健特別会計</t>
  </si>
  <si>
    <t>その他会計（赤字）</t>
  </si>
  <si>
    <t>その他会計（黒字）</t>
  </si>
  <si>
    <t>R02</t>
    <phoneticPr fontId="5"/>
  </si>
  <si>
    <t>R03</t>
    <phoneticPr fontId="5"/>
  </si>
  <si>
    <t>R04</t>
    <phoneticPr fontId="5"/>
  </si>
  <si>
    <t>R05</t>
    <phoneticPr fontId="5"/>
  </si>
  <si>
    <t>R06</t>
    <phoneticPr fontId="5"/>
  </si>
  <si>
    <t>柳泉園組合</t>
    <phoneticPr fontId="2"/>
  </si>
  <si>
    <t>東京たま広域資源循環組合</t>
    <phoneticPr fontId="2"/>
  </si>
  <si>
    <t>昭和病院企業団</t>
    <phoneticPr fontId="2"/>
  </si>
  <si>
    <t>多摩六都科学館組合</t>
    <phoneticPr fontId="2"/>
  </si>
  <si>
    <t>東京市町村総合事務組合（一般会計）</t>
    <phoneticPr fontId="2"/>
  </si>
  <si>
    <t>東京市町村総合事務組合（東京都市町村民交通災害共済事業特別会計）</t>
    <phoneticPr fontId="2"/>
  </si>
  <si>
    <t>東京都市町村職員退職手当組合</t>
    <phoneticPr fontId="2"/>
  </si>
  <si>
    <t>東京都市町村議会議員公務災害補償等組合</t>
    <phoneticPr fontId="2"/>
  </si>
  <si>
    <t>東京都後期高齢者医療広域連合（一般会計）</t>
    <phoneticPr fontId="2"/>
  </si>
  <si>
    <t>東京都後期高齢者医療広域連合（東京都後期高齢者医療事業会計）</t>
    <phoneticPr fontId="2"/>
  </si>
  <si>
    <t>-</t>
    <phoneticPr fontId="2"/>
  </si>
  <si>
    <t>東久留米市土地開発公社</t>
    <rPh sb="0" eb="5">
      <t>ヒガシクルメシ</t>
    </rPh>
    <rPh sb="5" eb="11">
      <t>トチカイハツコウシャ</t>
    </rPh>
    <phoneticPr fontId="2"/>
  </si>
  <si>
    <t>公共施設等整備基金</t>
    <phoneticPr fontId="5"/>
  </si>
  <si>
    <t>都市計画事業基金</t>
    <phoneticPr fontId="5"/>
  </si>
  <si>
    <t>みどりの基金</t>
    <phoneticPr fontId="5"/>
  </si>
  <si>
    <t>郷土美術館建設基金</t>
    <phoneticPr fontId="5"/>
  </si>
  <si>
    <t>自転車等駐車場整備基金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</si>
</sst>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EAF9-4B4E-8EE1-5517347C31B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31906</c:v>
                </c:pt>
                <c:pt idx="1">
                  <c:v>23750</c:v>
                </c:pt>
                <c:pt idx="2">
                  <c:v>36947</c:v>
                </c:pt>
                <c:pt idx="3">
                  <c:v>25586</c:v>
                </c:pt>
                <c:pt idx="4">
                  <c:v>22285</c:v>
                </c:pt>
              </c:numCache>
            </c:numRef>
          </c:val>
          <c:smooth val="0"/>
          <c:extLst>
            <c:ext xmlns:c16="http://schemas.microsoft.com/office/drawing/2014/chart" uri="{C3380CC4-5D6E-409C-BE32-E72D297353CC}">
              <c16:uniqueId val="{00000001-EAF9-4B4E-8EE1-5517347C31B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4.5599999999999996</c:v>
                </c:pt>
                <c:pt idx="1">
                  <c:v>11.89</c:v>
                </c:pt>
                <c:pt idx="2">
                  <c:v>2.8</c:v>
                </c:pt>
                <c:pt idx="3">
                  <c:v>7.93</c:v>
                </c:pt>
                <c:pt idx="4">
                  <c:v>1.74</c:v>
                </c:pt>
              </c:numCache>
            </c:numRef>
          </c:val>
          <c:extLst>
            <c:ext xmlns:c16="http://schemas.microsoft.com/office/drawing/2014/chart" uri="{C3380CC4-5D6E-409C-BE32-E72D297353CC}">
              <c16:uniqueId val="{00000000-6F57-4013-B5B9-12714AD0214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18.95</c:v>
                </c:pt>
                <c:pt idx="1">
                  <c:v>20.309999999999999</c:v>
                </c:pt>
                <c:pt idx="2">
                  <c:v>26.66</c:v>
                </c:pt>
                <c:pt idx="3">
                  <c:v>14.73</c:v>
                </c:pt>
                <c:pt idx="4">
                  <c:v>20.010000000000002</c:v>
                </c:pt>
              </c:numCache>
            </c:numRef>
          </c:val>
          <c:extLst>
            <c:ext xmlns:c16="http://schemas.microsoft.com/office/drawing/2014/chart" uri="{C3380CC4-5D6E-409C-BE32-E72D297353CC}">
              <c16:uniqueId val="{00000001-6F57-4013-B5B9-12714AD0214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3.06</c:v>
                </c:pt>
                <c:pt idx="1">
                  <c:v>9.94</c:v>
                </c:pt>
                <c:pt idx="2">
                  <c:v>-3.28</c:v>
                </c:pt>
                <c:pt idx="3">
                  <c:v>-6.23</c:v>
                </c:pt>
                <c:pt idx="4">
                  <c:v>-0.4</c:v>
                </c:pt>
              </c:numCache>
            </c:numRef>
          </c:val>
          <c:smooth val="0"/>
          <c:extLst>
            <c:ext xmlns:c16="http://schemas.microsoft.com/office/drawing/2014/chart" uri="{C3380CC4-5D6E-409C-BE32-E72D297353CC}">
              <c16:uniqueId val="{00000002-6F57-4013-B5B9-12714AD0214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0DE-4B95-B72A-5DD7FE3343C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0DE-4B95-B72A-5DD7FE3343C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0DE-4B95-B72A-5DD7FE3343C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0DE-4B95-B72A-5DD7FE3343C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0DE-4B95-B72A-5DD7FE3343CF}"/>
            </c:ext>
          </c:extLst>
        </c:ser>
        <c:ser>
          <c:idx val="5"/>
          <c:order val="5"/>
          <c:tx>
            <c:strRef>
              <c:f>データシート!$A$32</c:f>
              <c:strCache>
                <c:ptCount val="1"/>
                <c:pt idx="0">
                  <c:v>国民健康保健特別会計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0.79</c:v>
                </c:pt>
                <c:pt idx="2">
                  <c:v>#N/A</c:v>
                </c:pt>
                <c:pt idx="3">
                  <c:v>0.81</c:v>
                </c:pt>
                <c:pt idx="4">
                  <c:v>#N/A</c:v>
                </c:pt>
                <c:pt idx="5">
                  <c:v>0.08</c:v>
                </c:pt>
                <c:pt idx="6">
                  <c:v>#N/A</c:v>
                </c:pt>
                <c:pt idx="7">
                  <c:v>0.04</c:v>
                </c:pt>
                <c:pt idx="8">
                  <c:v>#N/A</c:v>
                </c:pt>
                <c:pt idx="9">
                  <c:v>0.06</c:v>
                </c:pt>
              </c:numCache>
            </c:numRef>
          </c:val>
          <c:extLst>
            <c:ext xmlns:c16="http://schemas.microsoft.com/office/drawing/2014/chart" uri="{C3380CC4-5D6E-409C-BE32-E72D297353CC}">
              <c16:uniqueId val="{00000005-E0DE-4B95-B72A-5DD7FE3343CF}"/>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0.18</c:v>
                </c:pt>
                <c:pt idx="2">
                  <c:v>#N/A</c:v>
                </c:pt>
                <c:pt idx="3">
                  <c:v>0.14000000000000001</c:v>
                </c:pt>
                <c:pt idx="4">
                  <c:v>#N/A</c:v>
                </c:pt>
                <c:pt idx="5">
                  <c:v>0.16</c:v>
                </c:pt>
                <c:pt idx="6">
                  <c:v>#N/A</c:v>
                </c:pt>
                <c:pt idx="7">
                  <c:v>0.16</c:v>
                </c:pt>
                <c:pt idx="8">
                  <c:v>#N/A</c:v>
                </c:pt>
                <c:pt idx="9">
                  <c:v>0.16</c:v>
                </c:pt>
              </c:numCache>
            </c:numRef>
          </c:val>
          <c:extLst>
            <c:ext xmlns:c16="http://schemas.microsoft.com/office/drawing/2014/chart" uri="{C3380CC4-5D6E-409C-BE32-E72D297353CC}">
              <c16:uniqueId val="{00000006-E0DE-4B95-B72A-5DD7FE3343CF}"/>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0.55000000000000004</c:v>
                </c:pt>
                <c:pt idx="2">
                  <c:v>#N/A</c:v>
                </c:pt>
                <c:pt idx="3">
                  <c:v>0.62</c:v>
                </c:pt>
                <c:pt idx="4">
                  <c:v>#N/A</c:v>
                </c:pt>
                <c:pt idx="5">
                  <c:v>0.42</c:v>
                </c:pt>
                <c:pt idx="6">
                  <c:v>#N/A</c:v>
                </c:pt>
                <c:pt idx="7">
                  <c:v>0.21</c:v>
                </c:pt>
                <c:pt idx="8">
                  <c:v>#N/A</c:v>
                </c:pt>
                <c:pt idx="9">
                  <c:v>0.84</c:v>
                </c:pt>
              </c:numCache>
            </c:numRef>
          </c:val>
          <c:extLst>
            <c:ext xmlns:c16="http://schemas.microsoft.com/office/drawing/2014/chart" uri="{C3380CC4-5D6E-409C-BE32-E72D297353CC}">
              <c16:uniqueId val="{00000007-E0DE-4B95-B72A-5DD7FE3343C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4.55</c:v>
                </c:pt>
                <c:pt idx="2">
                  <c:v>#N/A</c:v>
                </c:pt>
                <c:pt idx="3">
                  <c:v>11.89</c:v>
                </c:pt>
                <c:pt idx="4">
                  <c:v>#N/A</c:v>
                </c:pt>
                <c:pt idx="5">
                  <c:v>2.8</c:v>
                </c:pt>
                <c:pt idx="6">
                  <c:v>#N/A</c:v>
                </c:pt>
                <c:pt idx="7">
                  <c:v>7.93</c:v>
                </c:pt>
                <c:pt idx="8">
                  <c:v>#N/A</c:v>
                </c:pt>
                <c:pt idx="9">
                  <c:v>1.74</c:v>
                </c:pt>
              </c:numCache>
            </c:numRef>
          </c:val>
          <c:extLst>
            <c:ext xmlns:c16="http://schemas.microsoft.com/office/drawing/2014/chart" uri="{C3380CC4-5D6E-409C-BE32-E72D297353CC}">
              <c16:uniqueId val="{00000008-E0DE-4B95-B72A-5DD7FE3343CF}"/>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1.49</c:v>
                </c:pt>
                <c:pt idx="2">
                  <c:v>#N/A</c:v>
                </c:pt>
                <c:pt idx="3">
                  <c:v>1.26</c:v>
                </c:pt>
                <c:pt idx="4">
                  <c:v>#N/A</c:v>
                </c:pt>
                <c:pt idx="5">
                  <c:v>0.71</c:v>
                </c:pt>
                <c:pt idx="6">
                  <c:v>#N/A</c:v>
                </c:pt>
                <c:pt idx="7">
                  <c:v>1.21</c:v>
                </c:pt>
                <c:pt idx="8">
                  <c:v>#N/A</c:v>
                </c:pt>
                <c:pt idx="9">
                  <c:v>2.31</c:v>
                </c:pt>
              </c:numCache>
            </c:numRef>
          </c:val>
          <c:extLst>
            <c:ext xmlns:c16="http://schemas.microsoft.com/office/drawing/2014/chart" uri="{C3380CC4-5D6E-409C-BE32-E72D297353CC}">
              <c16:uniqueId val="{00000009-E0DE-4B95-B72A-5DD7FE3343C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2409</c:v>
                </c:pt>
                <c:pt idx="5">
                  <c:v>2394</c:v>
                </c:pt>
                <c:pt idx="8">
                  <c:v>2327</c:v>
                </c:pt>
                <c:pt idx="11">
                  <c:v>2251</c:v>
                </c:pt>
                <c:pt idx="14">
                  <c:v>2133</c:v>
                </c:pt>
              </c:numCache>
            </c:numRef>
          </c:val>
          <c:extLst>
            <c:ext xmlns:c16="http://schemas.microsoft.com/office/drawing/2014/chart" uri="{C3380CC4-5D6E-409C-BE32-E72D297353CC}">
              <c16:uniqueId val="{00000000-CBED-4F4A-B1B0-3E2491ED343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BED-4F4A-B1B0-3E2491ED343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CBED-4F4A-B1B0-3E2491ED343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63</c:v>
                </c:pt>
                <c:pt idx="3">
                  <c:v>37</c:v>
                </c:pt>
                <c:pt idx="6">
                  <c:v>27</c:v>
                </c:pt>
                <c:pt idx="9">
                  <c:v>23</c:v>
                </c:pt>
                <c:pt idx="12">
                  <c:v>22</c:v>
                </c:pt>
              </c:numCache>
            </c:numRef>
          </c:val>
          <c:extLst>
            <c:ext xmlns:c16="http://schemas.microsoft.com/office/drawing/2014/chart" uri="{C3380CC4-5D6E-409C-BE32-E72D297353CC}">
              <c16:uniqueId val="{00000003-CBED-4F4A-B1B0-3E2491ED343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222</c:v>
                </c:pt>
                <c:pt idx="3">
                  <c:v>204</c:v>
                </c:pt>
                <c:pt idx="6">
                  <c:v>199</c:v>
                </c:pt>
                <c:pt idx="9">
                  <c:v>184</c:v>
                </c:pt>
                <c:pt idx="12">
                  <c:v>173</c:v>
                </c:pt>
              </c:numCache>
            </c:numRef>
          </c:val>
          <c:extLst>
            <c:ext xmlns:c16="http://schemas.microsoft.com/office/drawing/2014/chart" uri="{C3380CC4-5D6E-409C-BE32-E72D297353CC}">
              <c16:uniqueId val="{00000004-CBED-4F4A-B1B0-3E2491ED343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BED-4F4A-B1B0-3E2491ED343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BED-4F4A-B1B0-3E2491ED343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2068</c:v>
                </c:pt>
                <c:pt idx="3">
                  <c:v>2109</c:v>
                </c:pt>
                <c:pt idx="6">
                  <c:v>2133</c:v>
                </c:pt>
                <c:pt idx="9">
                  <c:v>2168</c:v>
                </c:pt>
                <c:pt idx="12">
                  <c:v>2309</c:v>
                </c:pt>
              </c:numCache>
            </c:numRef>
          </c:val>
          <c:extLst>
            <c:ext xmlns:c16="http://schemas.microsoft.com/office/drawing/2014/chart" uri="{C3380CC4-5D6E-409C-BE32-E72D297353CC}">
              <c16:uniqueId val="{00000007-CBED-4F4A-B1B0-3E2491ED343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-56</c:v>
                </c:pt>
                <c:pt idx="2">
                  <c:v>#N/A</c:v>
                </c:pt>
                <c:pt idx="3">
                  <c:v>#N/A</c:v>
                </c:pt>
                <c:pt idx="4">
                  <c:v>-44</c:v>
                </c:pt>
                <c:pt idx="5">
                  <c:v>#N/A</c:v>
                </c:pt>
                <c:pt idx="6">
                  <c:v>#N/A</c:v>
                </c:pt>
                <c:pt idx="7">
                  <c:v>32</c:v>
                </c:pt>
                <c:pt idx="8">
                  <c:v>#N/A</c:v>
                </c:pt>
                <c:pt idx="9">
                  <c:v>#N/A</c:v>
                </c:pt>
                <c:pt idx="10">
                  <c:v>124</c:v>
                </c:pt>
                <c:pt idx="11">
                  <c:v>#N/A</c:v>
                </c:pt>
                <c:pt idx="12">
                  <c:v>#N/A</c:v>
                </c:pt>
                <c:pt idx="13">
                  <c:v>371</c:v>
                </c:pt>
                <c:pt idx="14">
                  <c:v>#N/A</c:v>
                </c:pt>
              </c:numCache>
            </c:numRef>
          </c:val>
          <c:smooth val="0"/>
          <c:extLst>
            <c:ext xmlns:c16="http://schemas.microsoft.com/office/drawing/2014/chart" uri="{C3380CC4-5D6E-409C-BE32-E72D297353CC}">
              <c16:uniqueId val="{00000008-CBED-4F4A-B1B0-3E2491ED343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24190</c:v>
                </c:pt>
                <c:pt idx="5">
                  <c:v>23903</c:v>
                </c:pt>
                <c:pt idx="8">
                  <c:v>22626</c:v>
                </c:pt>
                <c:pt idx="11">
                  <c:v>21487</c:v>
                </c:pt>
                <c:pt idx="14">
                  <c:v>19689</c:v>
                </c:pt>
              </c:numCache>
            </c:numRef>
          </c:val>
          <c:extLst>
            <c:ext xmlns:c16="http://schemas.microsoft.com/office/drawing/2014/chart" uri="{C3380CC4-5D6E-409C-BE32-E72D297353CC}">
              <c16:uniqueId val="{00000000-CF7D-4934-A741-5FCE556B175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2561</c:v>
                </c:pt>
                <c:pt idx="5">
                  <c:v>1880</c:v>
                </c:pt>
                <c:pt idx="8">
                  <c:v>1378</c:v>
                </c:pt>
                <c:pt idx="11">
                  <c:v>1506</c:v>
                </c:pt>
                <c:pt idx="14">
                  <c:v>1672</c:v>
                </c:pt>
              </c:numCache>
            </c:numRef>
          </c:val>
          <c:extLst>
            <c:ext xmlns:c16="http://schemas.microsoft.com/office/drawing/2014/chart" uri="{C3380CC4-5D6E-409C-BE32-E72D297353CC}">
              <c16:uniqueId val="{00000001-CF7D-4934-A741-5FCE556B175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7833</c:v>
                </c:pt>
                <c:pt idx="5">
                  <c:v>8907</c:v>
                </c:pt>
                <c:pt idx="8">
                  <c:v>11483</c:v>
                </c:pt>
                <c:pt idx="11">
                  <c:v>10579</c:v>
                </c:pt>
                <c:pt idx="14">
                  <c:v>12250</c:v>
                </c:pt>
              </c:numCache>
            </c:numRef>
          </c:val>
          <c:extLst>
            <c:ext xmlns:c16="http://schemas.microsoft.com/office/drawing/2014/chart" uri="{C3380CC4-5D6E-409C-BE32-E72D297353CC}">
              <c16:uniqueId val="{00000002-CF7D-4934-A741-5FCE556B175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F7D-4934-A741-5FCE556B175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F7D-4934-A741-5FCE556B175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F7D-4934-A741-5FCE556B175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5690</c:v>
                </c:pt>
                <c:pt idx="3">
                  <c:v>5612</c:v>
                </c:pt>
                <c:pt idx="6">
                  <c:v>5542</c:v>
                </c:pt>
                <c:pt idx="9">
                  <c:v>5468</c:v>
                </c:pt>
                <c:pt idx="12">
                  <c:v>5625</c:v>
                </c:pt>
              </c:numCache>
            </c:numRef>
          </c:val>
          <c:extLst>
            <c:ext xmlns:c16="http://schemas.microsoft.com/office/drawing/2014/chart" uri="{C3380CC4-5D6E-409C-BE32-E72D297353CC}">
              <c16:uniqueId val="{00000006-CF7D-4934-A741-5FCE556B175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316</c:v>
                </c:pt>
                <c:pt idx="3">
                  <c:v>276</c:v>
                </c:pt>
                <c:pt idx="6">
                  <c:v>244</c:v>
                </c:pt>
                <c:pt idx="9">
                  <c:v>218</c:v>
                </c:pt>
                <c:pt idx="12">
                  <c:v>192</c:v>
                </c:pt>
              </c:numCache>
            </c:numRef>
          </c:val>
          <c:extLst>
            <c:ext xmlns:c16="http://schemas.microsoft.com/office/drawing/2014/chart" uri="{C3380CC4-5D6E-409C-BE32-E72D297353CC}">
              <c16:uniqueId val="{00000007-CF7D-4934-A741-5FCE556B175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2459</c:v>
                </c:pt>
                <c:pt idx="3">
                  <c:v>1830</c:v>
                </c:pt>
                <c:pt idx="6">
                  <c:v>1271</c:v>
                </c:pt>
                <c:pt idx="9">
                  <c:v>1372</c:v>
                </c:pt>
                <c:pt idx="12">
                  <c:v>1569</c:v>
                </c:pt>
              </c:numCache>
            </c:numRef>
          </c:val>
          <c:extLst>
            <c:ext xmlns:c16="http://schemas.microsoft.com/office/drawing/2014/chart" uri="{C3380CC4-5D6E-409C-BE32-E72D297353CC}">
              <c16:uniqueId val="{00000008-CF7D-4934-A741-5FCE556B175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F7D-4934-A741-5FCE556B175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25172</c:v>
                </c:pt>
                <c:pt idx="3">
                  <c:v>25275</c:v>
                </c:pt>
                <c:pt idx="6">
                  <c:v>24409</c:v>
                </c:pt>
                <c:pt idx="9">
                  <c:v>22834</c:v>
                </c:pt>
                <c:pt idx="12">
                  <c:v>21536</c:v>
                </c:pt>
              </c:numCache>
            </c:numRef>
          </c:val>
          <c:extLst>
            <c:ext xmlns:c16="http://schemas.microsoft.com/office/drawing/2014/chart" uri="{C3380CC4-5D6E-409C-BE32-E72D297353CC}">
              <c16:uniqueId val="{0000000A-CF7D-4934-A741-5FCE556B175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F7D-4934-A741-5FCE556B175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6427</c:v>
                </c:pt>
                <c:pt idx="1">
                  <c:v>3621</c:v>
                </c:pt>
                <c:pt idx="2">
                  <c:v>5033</c:v>
                </c:pt>
              </c:numCache>
            </c:numRef>
          </c:val>
          <c:extLst>
            <c:ext xmlns:c16="http://schemas.microsoft.com/office/drawing/2014/chart" uri="{C3380CC4-5D6E-409C-BE32-E72D297353CC}">
              <c16:uniqueId val="{00000000-10DC-4CCD-99DF-C30B75C8B20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167</c:v>
                </c:pt>
              </c:numCache>
            </c:numRef>
          </c:val>
          <c:extLst>
            <c:ext xmlns:c16="http://schemas.microsoft.com/office/drawing/2014/chart" uri="{C3380CC4-5D6E-409C-BE32-E72D297353CC}">
              <c16:uniqueId val="{00000001-10DC-4CCD-99DF-C30B75C8B20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3651</c:v>
                </c:pt>
                <c:pt idx="1">
                  <c:v>5665</c:v>
                </c:pt>
                <c:pt idx="2">
                  <c:v>6085</c:v>
                </c:pt>
              </c:numCache>
            </c:numRef>
          </c:val>
          <c:extLst>
            <c:ext xmlns:c16="http://schemas.microsoft.com/office/drawing/2014/chart" uri="{C3380CC4-5D6E-409C-BE32-E72D297353CC}">
              <c16:uniqueId val="{00000002-10DC-4CCD-99DF-C30B75C8B20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年度と比較して、都市計画事業に係る地方債償還に充てた都市計画税などの特定財源や、基準財政需要額に算入された公債費の減少などにより、分子が増加した。</a:t>
          </a:r>
          <a:endParaRPr lang="ja-JP" altLang="ja-JP" sz="1400">
            <a:effectLst/>
          </a:endParaRPr>
        </a:p>
        <a:p>
          <a:r>
            <a:rPr kumimoji="1" lang="ja-JP" altLang="ja-JP" sz="1100">
              <a:solidFill>
                <a:schemeClr val="dk1"/>
              </a:solidFill>
              <a:effectLst/>
              <a:latin typeface="+mn-lt"/>
              <a:ea typeface="+mn-ea"/>
              <a:cs typeface="+mn-cs"/>
            </a:rPr>
            <a:t>　一般会計の元利償還金は、過年度の起債の償還開始や終了の推移により年度間で比較すると上昇している年度もあり、令和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年度においても増加しているが、償還元金以上の借入を行わない地方債管理に伴い、長期的には減少傾向にある。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将来負担額について、一般会計等において地方債現在高が減少した一方、下水道事業会計の地方債償還に充てるための繰出金見込額は増加したものの、将来負担額全体としては減少している。</a:t>
          </a:r>
          <a:endParaRPr lang="ja-JP" altLang="ja-JP" sz="1400">
            <a:effectLst/>
          </a:endParaRPr>
        </a:p>
        <a:p>
          <a:r>
            <a:rPr kumimoji="1" lang="ja-JP" altLang="ja-JP" sz="1100">
              <a:solidFill>
                <a:schemeClr val="dk1"/>
              </a:solidFill>
              <a:effectLst/>
              <a:latin typeface="+mn-lt"/>
              <a:ea typeface="+mn-ea"/>
              <a:cs typeface="+mn-cs"/>
            </a:rPr>
            <a:t>　将来負担額が大きく増加しないよう、地方債については事業内容の精査や補助金の活用を図るなど、可能な限り抑制に努めていく。</a:t>
          </a:r>
          <a:endParaRPr lang="ja-JP" altLang="ja-JP" sz="1400">
            <a:effectLst/>
          </a:endParaRPr>
        </a:p>
        <a:p>
          <a:r>
            <a:rPr kumimoji="1" lang="ja-JP" altLang="ja-JP" sz="1100">
              <a:solidFill>
                <a:schemeClr val="dk1"/>
              </a:solidFill>
              <a:effectLst/>
              <a:latin typeface="+mn-lt"/>
              <a:ea typeface="+mn-ea"/>
              <a:cs typeface="+mn-cs"/>
            </a:rPr>
            <a:t>　充当可能特定歳入が都市計画事業に係る地方債の現在高等の増により増加し、充当可能基金が財政調整基金の繰り入れを行わなかったことにより</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となったことなどにより、充当可能財源等は</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東京都東久留米市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財政調整基金の繰り入れを行わなかったなどにより前年度比約</a:t>
          </a:r>
          <a:r>
            <a:rPr kumimoji="1" lang="en-US" altLang="ja-JP" sz="1100">
              <a:solidFill>
                <a:schemeClr val="dk1"/>
              </a:solidFill>
              <a:effectLst/>
              <a:latin typeface="+mn-lt"/>
              <a:ea typeface="+mn-ea"/>
              <a:cs typeface="+mn-cs"/>
            </a:rPr>
            <a:t>19.9</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各会計年度において決算剰余金を生じた場合は、当該剰余金のうち</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に相当する額を財政調整基金に積み立て、その残りの額から繰越金等（翌年度予算に計上した前年度繰越金のほか、使途を特定した寄附金、目的税や各種交付金の事業未充当分等）を差し引いた額を公共施設等整備基金に積み立てることとしている。なお、財政調整基金残高が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％を下回る見込みの場合は、公共施設等整備基金への積み立てより財政調整基金残高の維持を優先することとしているが、当該剰余金が生じた決算年度末時点での財政調整基金残高が標準財政規模の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％を超えている場合は、当該</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％を超えている額と同額程度を翌年度の歳入一般財源から公共施設等整備基金へ積み立てることとしている。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公共施設等整備基金：公共施設の整備及び維持補修、庁舎整備</a:t>
          </a:r>
          <a:endParaRPr kumimoji="0" lang="en-US" altLang="ja-JP" sz="14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都市計画事業基金：都市計画事業の推進</a:t>
          </a:r>
          <a:endParaRPr kumimoji="0" lang="en-US" altLang="ja-JP" sz="14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みどりの基金：環境保全</a:t>
          </a:r>
          <a:endParaRPr kumimoji="0" lang="en-US" altLang="ja-JP" sz="14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郷土美術館建設基金：郷土美術館建設</a:t>
          </a:r>
          <a:endParaRPr kumimoji="0" lang="en-US" altLang="ja-JP" sz="1400">
            <a:solidFill>
              <a:schemeClr val="dk1"/>
            </a:solidFill>
            <a:effectLst/>
            <a:latin typeface="+mn-lt"/>
            <a:ea typeface="+mn-ea"/>
            <a:cs typeface="+mn-cs"/>
          </a:endParaRPr>
        </a:p>
        <a:p>
          <a:r>
            <a:rPr lang="ja-JP" altLang="ja-JP" sz="1100" b="0" i="0">
              <a:solidFill>
                <a:schemeClr val="dk1"/>
              </a:solidFill>
              <a:effectLst/>
              <a:latin typeface="+mn-lt"/>
              <a:ea typeface="+mn-ea"/>
              <a:cs typeface="+mn-cs"/>
            </a:rPr>
            <a:t>自転車等駐車場</a:t>
          </a:r>
          <a:r>
            <a:rPr lang="ja-JP" altLang="en-US" sz="1100" b="0" i="0">
              <a:solidFill>
                <a:schemeClr val="dk1"/>
              </a:solidFill>
              <a:effectLst/>
              <a:latin typeface="+mn-lt"/>
              <a:ea typeface="+mn-ea"/>
              <a:cs typeface="+mn-cs"/>
            </a:rPr>
            <a:t>整備</a:t>
          </a:r>
          <a:r>
            <a:rPr kumimoji="1" lang="ja-JP" altLang="ja-JP" sz="1100">
              <a:solidFill>
                <a:schemeClr val="dk1"/>
              </a:solidFill>
              <a:effectLst/>
              <a:latin typeface="+mn-lt"/>
              <a:ea typeface="+mn-ea"/>
              <a:cs typeface="+mn-cs"/>
            </a:rPr>
            <a:t>基金：</a:t>
          </a:r>
          <a:r>
            <a:rPr lang="ja-JP" altLang="en-US" sz="1100" b="0" i="0">
              <a:solidFill>
                <a:schemeClr val="dk1"/>
              </a:solidFill>
              <a:effectLst/>
              <a:latin typeface="+mn-lt"/>
              <a:ea typeface="+mn-ea"/>
              <a:cs typeface="+mn-cs"/>
            </a:rPr>
            <a:t>自転車等駐車場の整備</a:t>
          </a:r>
          <a:endParaRPr lang="en-US" altLang="ja-JP" sz="1100" b="0" i="0">
            <a:solidFill>
              <a:schemeClr val="dk1"/>
            </a:solidFill>
            <a:effectLst/>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公共施設等整備基金</a:t>
          </a:r>
          <a:endParaRPr lang="ja-JP" altLang="ja-JP" sz="1400">
            <a:effectLst/>
          </a:endParaRPr>
        </a:p>
        <a:p>
          <a:r>
            <a:rPr lang="ja-JP" altLang="en-US" sz="1100">
              <a:solidFill>
                <a:schemeClr val="dk1"/>
              </a:solidFill>
              <a:effectLst/>
              <a:latin typeface="+mn-lt"/>
              <a:ea typeface="+mn-ea"/>
              <a:cs typeface="+mn-cs"/>
            </a:rPr>
            <a:t>事業費充当により、取り崩し</a:t>
          </a:r>
          <a:r>
            <a:rPr kumimoji="1" lang="ja-JP" altLang="ja-JP" sz="1100">
              <a:solidFill>
                <a:schemeClr val="dk1"/>
              </a:solidFill>
              <a:effectLst/>
              <a:latin typeface="+mn-lt"/>
              <a:ea typeface="+mn-ea"/>
              <a:cs typeface="+mn-cs"/>
            </a:rPr>
            <a:t>を行ったことなどによる</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都市計画事業基金</a:t>
          </a:r>
          <a:endParaRPr lang="ja-JP" altLang="ja-JP">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年度に収入した都市計画税のうち、都市計画事業の決算額を上回り、翌年度へ繰越した分約</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億円を積み立てたことなどによる増。</a:t>
          </a:r>
          <a:r>
            <a:rPr kumimoji="1" lang="ja-JP" altLang="en-US"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みどりの基金</a:t>
          </a:r>
          <a:endParaRPr lang="ja-JP" altLang="ja-JP" sz="1400">
            <a:effectLst/>
          </a:endParaRPr>
        </a:p>
        <a:p>
          <a:r>
            <a:rPr kumimoji="1" lang="ja-JP" altLang="ja-JP" sz="1100" baseline="0">
              <a:solidFill>
                <a:schemeClr val="dk1"/>
              </a:solidFill>
              <a:effectLst/>
              <a:latin typeface="+mn-lt"/>
              <a:ea typeface="+mn-ea"/>
              <a:cs typeface="+mn-cs"/>
            </a:rPr>
            <a:t>寄附金の積み立てを行ったことなどによる増</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公共施設の老朽化に伴う改修が続くことから、特に公共施設等整備基金や教育振興基金の運用について留意する必要がある。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決算剰余金に加え、取り崩しを行わなかったことによる増などにより約</a:t>
          </a:r>
          <a:r>
            <a:rPr kumimoji="1" lang="en-US" altLang="ja-JP" sz="1100">
              <a:solidFill>
                <a:schemeClr val="dk1"/>
              </a:solidFill>
              <a:effectLst/>
              <a:latin typeface="+mn-lt"/>
              <a:ea typeface="+mn-ea"/>
              <a:cs typeface="+mn-cs"/>
            </a:rPr>
            <a:t>14.1</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％相当を基準とし、災害等に備えて</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億円確保することとしている。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en-US" altLang="ja-JP" sz="1300" b="0" i="0" u="none" strike="noStrike" baseline="0">
              <a:solidFill>
                <a:schemeClr val="dk1"/>
              </a:solidFill>
              <a:effectLst/>
              <a:latin typeface="ＭＳ ゴシック" panose="020B0609070205080204" pitchFamily="49" charset="-128"/>
              <a:ea typeface="ＭＳ ゴシック" panose="020B0609070205080204" pitchFamily="49" charset="-128"/>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0" i="0" u="none" strike="noStrike" baseline="0">
              <a:solidFill>
                <a:schemeClr val="dk1"/>
              </a:solidFill>
              <a:latin typeface="+mn-lt"/>
              <a:ea typeface="+mn-ea"/>
              <a:cs typeface="+mn-cs"/>
            </a:rPr>
            <a:t>再算定により交付された普通交付税のうち、臨時財政対策債償還基金費分を積み立てた</a:t>
          </a:r>
          <a:r>
            <a:rPr kumimoji="1" lang="ja-JP" altLang="ja-JP" sz="1100">
              <a:solidFill>
                <a:schemeClr val="dk1"/>
              </a:solidFill>
              <a:effectLst/>
              <a:latin typeface="+mn-lt"/>
              <a:ea typeface="+mn-ea"/>
              <a:cs typeface="+mn-cs"/>
            </a:rPr>
            <a:t>ことによる増。　</a:t>
          </a:r>
          <a:r>
            <a:rPr lang="ja-JP" altLang="en-US" sz="1100" b="0" i="0" u="none" strike="noStrike" baseline="0">
              <a:solidFill>
                <a:schemeClr val="dk1"/>
              </a:solidFill>
              <a:latin typeface="+mn-lt"/>
              <a:ea typeface="+mn-ea"/>
              <a:cs typeface="+mn-cs"/>
            </a:rPr>
            <a:t>。</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特になし。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116,325
113,475
12.88
51,654,026
51,014,587
438,246
25,155,553
21,536,187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年度の基準財政需要額は、</a:t>
          </a:r>
          <a:r>
            <a:rPr kumimoji="0" lang="ja-JP" altLang="en-US" sz="1100" b="0" i="0" baseline="0">
              <a:solidFill>
                <a:schemeClr val="dk1"/>
              </a:solidFill>
              <a:effectLst/>
              <a:latin typeface="+mn-lt"/>
              <a:ea typeface="+mn-ea"/>
              <a:cs typeface="+mn-cs"/>
            </a:rPr>
            <a:t>こども子育て費</a:t>
          </a:r>
          <a:r>
            <a:rPr lang="ja-JP" altLang="ja-JP" sz="1100" b="0" i="0" baseline="0">
              <a:solidFill>
                <a:schemeClr val="dk1"/>
              </a:solidFill>
              <a:effectLst/>
              <a:latin typeface="+mn-lt"/>
              <a:ea typeface="+mn-ea"/>
              <a:cs typeface="+mn-cs"/>
            </a:rPr>
            <a:t>、</a:t>
          </a:r>
          <a:r>
            <a:rPr lang="ja-JP" altLang="en-US" sz="1100" b="0" i="0" baseline="0">
              <a:solidFill>
                <a:schemeClr val="dk1"/>
              </a:solidFill>
              <a:effectLst/>
              <a:latin typeface="+mn-lt"/>
              <a:ea typeface="+mn-ea"/>
              <a:cs typeface="+mn-cs"/>
            </a:rPr>
            <a:t>給与改定</a:t>
          </a:r>
          <a:r>
            <a:rPr lang="ja-JP" altLang="ja-JP" sz="1100" b="0" i="0" baseline="0">
              <a:solidFill>
                <a:schemeClr val="dk1"/>
              </a:solidFill>
              <a:effectLst/>
              <a:latin typeface="+mn-lt"/>
              <a:ea typeface="+mn-ea"/>
              <a:cs typeface="+mn-cs"/>
            </a:rPr>
            <a:t>費の増などにより約</a:t>
          </a:r>
          <a:r>
            <a:rPr lang="en-US" altLang="ja-JP" sz="1100" b="0" i="0" baseline="0">
              <a:solidFill>
                <a:schemeClr val="dk1"/>
              </a:solidFill>
              <a:effectLst/>
              <a:latin typeface="+mn-lt"/>
              <a:ea typeface="+mn-ea"/>
              <a:cs typeface="+mn-cs"/>
            </a:rPr>
            <a:t>7.3 </a:t>
          </a:r>
          <a:r>
            <a:rPr lang="ja-JP" altLang="ja-JP" sz="1100" b="0" i="0" baseline="0">
              <a:solidFill>
                <a:schemeClr val="dk1"/>
              </a:solidFill>
              <a:effectLst/>
              <a:latin typeface="+mn-lt"/>
              <a:ea typeface="+mn-ea"/>
              <a:cs typeface="+mn-cs"/>
            </a:rPr>
            <a:t>億円の増加となった。</a:t>
          </a:r>
          <a:r>
            <a:rPr kumimoji="1" lang="ja-JP" altLang="ja-JP" sz="1100">
              <a:solidFill>
                <a:schemeClr val="dk1"/>
              </a:solidFill>
              <a:effectLst/>
              <a:latin typeface="+mn-lt"/>
              <a:ea typeface="+mn-ea"/>
              <a:cs typeface="+mn-cs"/>
            </a:rPr>
            <a:t>また、基準財政収入額も、</a:t>
          </a:r>
          <a:r>
            <a:rPr lang="ja-JP" altLang="ja-JP" sz="1100" b="0" i="0" baseline="0">
              <a:solidFill>
                <a:schemeClr val="dk1"/>
              </a:solidFill>
              <a:effectLst/>
              <a:latin typeface="+mn-lt"/>
              <a:ea typeface="+mn-ea"/>
              <a:cs typeface="+mn-cs"/>
            </a:rPr>
            <a:t>地方消費税交付金、市町村民税所得割、法人事業税交付金の増などにより約</a:t>
          </a:r>
          <a:r>
            <a:rPr lang="en-US" altLang="ja-JP" sz="1100" b="0" i="0" baseline="0">
              <a:solidFill>
                <a:schemeClr val="dk1"/>
              </a:solidFill>
              <a:effectLst/>
              <a:latin typeface="+mn-lt"/>
              <a:ea typeface="+mn-ea"/>
              <a:cs typeface="+mn-cs"/>
            </a:rPr>
            <a:t>5</a:t>
          </a:r>
          <a:r>
            <a:rPr lang="ja-JP" altLang="ja-JP" sz="1100" b="0" i="0" baseline="0">
              <a:solidFill>
                <a:schemeClr val="dk1"/>
              </a:solidFill>
              <a:effectLst/>
              <a:latin typeface="+mn-lt"/>
              <a:ea typeface="+mn-ea"/>
              <a:cs typeface="+mn-cs"/>
            </a:rPr>
            <a:t>億円の増加となったが</a:t>
          </a:r>
          <a:r>
            <a:rPr kumimoji="1" lang="ja-JP" altLang="ja-JP" sz="1100">
              <a:solidFill>
                <a:schemeClr val="dk1"/>
              </a:solidFill>
              <a:effectLst/>
              <a:latin typeface="+mn-lt"/>
              <a:ea typeface="+mn-ea"/>
              <a:cs typeface="+mn-cs"/>
            </a:rPr>
            <a:t>、基準財政需要額の増加が基準財政収入額の増加を上回ったため、財政力指数は単年度で前年度比</a:t>
          </a:r>
          <a:r>
            <a:rPr kumimoji="1" lang="en-US" altLang="ja-JP" sz="1100">
              <a:solidFill>
                <a:schemeClr val="dk1"/>
              </a:solidFill>
              <a:effectLst/>
              <a:latin typeface="+mn-lt"/>
              <a:ea typeface="+mn-ea"/>
              <a:cs typeface="+mn-cs"/>
            </a:rPr>
            <a:t>0.01</a:t>
          </a:r>
          <a:r>
            <a:rPr kumimoji="1" lang="ja-JP" altLang="ja-JP" sz="1100">
              <a:solidFill>
                <a:schemeClr val="dk1"/>
              </a:solidFill>
              <a:effectLst/>
              <a:latin typeface="+mn-lt"/>
              <a:ea typeface="+mn-ea"/>
              <a:cs typeface="+mn-cs"/>
            </a:rPr>
            <a:t>ポイント下降し</a:t>
          </a:r>
          <a:r>
            <a:rPr kumimoji="1" lang="en-US" altLang="ja-JP" sz="1100">
              <a:solidFill>
                <a:schemeClr val="dk1"/>
              </a:solidFill>
              <a:effectLst/>
              <a:latin typeface="+mn-lt"/>
              <a:ea typeface="+mn-ea"/>
              <a:cs typeface="+mn-cs"/>
            </a:rPr>
            <a:t>0.78</a:t>
          </a:r>
          <a:r>
            <a:rPr kumimoji="1" lang="ja-JP" altLang="ja-JP" sz="1100">
              <a:solidFill>
                <a:schemeClr val="dk1"/>
              </a:solidFill>
              <a:effectLst/>
              <a:latin typeface="+mn-lt"/>
              <a:ea typeface="+mn-ea"/>
              <a:cs typeface="+mn-cs"/>
            </a:rPr>
            <a:t>となった。</a:t>
          </a:r>
          <a:endPar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145143</xdr:rowOff>
    </xdr:from>
    <xdr:to>
      <xdr:col>23</xdr:col>
      <xdr:colOff>133350</xdr:colOff>
      <xdr:row>41</xdr:row>
      <xdr:rowOff>162378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745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110672</xdr:rowOff>
    </xdr:from>
    <xdr:to>
      <xdr:col>19</xdr:col>
      <xdr:colOff>133350</xdr:colOff>
      <xdr:row>41</xdr:row>
      <xdr:rowOff>145143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110672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93435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884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128105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94343</xdr:rowOff>
    </xdr:from>
    <xdr:to>
      <xdr:col>19</xdr:col>
      <xdr:colOff>184150</xdr:colOff>
      <xdr:row>42</xdr:row>
      <xdr:rowOff>24493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34670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92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59872</xdr:rowOff>
    </xdr:from>
    <xdr:to>
      <xdr:col>15</xdr:col>
      <xdr:colOff>133350</xdr:colOff>
      <xdr:row>41</xdr:row>
      <xdr:rowOff>161472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人件費が</a:t>
          </a:r>
          <a:r>
            <a:rPr kumimoji="1" lang="ja-JP" altLang="en-US" sz="1100">
              <a:solidFill>
                <a:schemeClr val="dk1"/>
              </a:solidFill>
              <a:effectLst/>
              <a:latin typeface="+mn-lt"/>
              <a:ea typeface="+mn-ea"/>
              <a:cs typeface="+mn-cs"/>
            </a:rPr>
            <a:t>一般職</a:t>
          </a:r>
          <a:r>
            <a:rPr kumimoji="1" lang="ja-JP" altLang="ja-JP" sz="1100">
              <a:solidFill>
                <a:schemeClr val="dk1"/>
              </a:solidFill>
              <a:effectLst/>
              <a:latin typeface="+mn-lt"/>
              <a:ea typeface="+mn-ea"/>
              <a:cs typeface="+mn-cs"/>
            </a:rPr>
            <a:t>給や会計年度任用職員</a:t>
          </a:r>
          <a:r>
            <a:rPr kumimoji="1" lang="ja-JP" altLang="en-US" sz="1100">
              <a:solidFill>
                <a:schemeClr val="dk1"/>
              </a:solidFill>
              <a:effectLst/>
              <a:latin typeface="+mn-lt"/>
              <a:ea typeface="+mn-ea"/>
              <a:cs typeface="+mn-cs"/>
            </a:rPr>
            <a:t>（アシスタント職）</a:t>
          </a:r>
          <a:r>
            <a:rPr kumimoji="1" lang="ja-JP" altLang="ja-JP" sz="1100">
              <a:solidFill>
                <a:schemeClr val="dk1"/>
              </a:solidFill>
              <a:effectLst/>
              <a:latin typeface="+mn-lt"/>
              <a:ea typeface="+mn-ea"/>
              <a:cs typeface="+mn-cs"/>
            </a:rPr>
            <a:t>期末</a:t>
          </a:r>
          <a:r>
            <a:rPr kumimoji="1" lang="ja-JP" altLang="en-US" sz="1100">
              <a:solidFill>
                <a:schemeClr val="dk1"/>
              </a:solidFill>
              <a:effectLst/>
              <a:latin typeface="+mn-lt"/>
              <a:ea typeface="+mn-ea"/>
              <a:cs typeface="+mn-cs"/>
            </a:rPr>
            <a:t>勤勉</a:t>
          </a:r>
          <a:r>
            <a:rPr kumimoji="1" lang="ja-JP" altLang="ja-JP" sz="1100">
              <a:solidFill>
                <a:schemeClr val="dk1"/>
              </a:solidFill>
              <a:effectLst/>
              <a:latin typeface="+mn-lt"/>
              <a:ea typeface="+mn-ea"/>
              <a:cs typeface="+mn-cs"/>
            </a:rPr>
            <a:t>手当の増などにより約</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億円増加したこと</a:t>
          </a:r>
          <a:r>
            <a:rPr kumimoji="1" lang="ja-JP" altLang="en-US" sz="1100">
              <a:solidFill>
                <a:schemeClr val="dk1"/>
              </a:solidFill>
              <a:effectLst/>
              <a:latin typeface="+mn-lt"/>
              <a:ea typeface="+mn-ea"/>
              <a:cs typeface="+mn-cs"/>
            </a:rPr>
            <a:t>や、物件</a:t>
          </a:r>
          <a:r>
            <a:rPr kumimoji="1" lang="ja-JP" altLang="ja-JP" sz="1100">
              <a:solidFill>
                <a:schemeClr val="dk1"/>
              </a:solidFill>
              <a:effectLst/>
              <a:latin typeface="+mn-lt"/>
              <a:ea typeface="+mn-ea"/>
              <a:cs typeface="+mn-cs"/>
            </a:rPr>
            <a:t>費が</a:t>
          </a:r>
          <a:r>
            <a:rPr kumimoji="1" lang="ja-JP" altLang="en-US" sz="1100">
              <a:solidFill>
                <a:schemeClr val="dk1"/>
              </a:solidFill>
              <a:effectLst/>
              <a:latin typeface="+mn-lt"/>
              <a:ea typeface="+mn-ea"/>
              <a:cs typeface="+mn-cs"/>
            </a:rPr>
            <a:t>予防接種委託</a:t>
          </a:r>
          <a:r>
            <a:rPr kumimoji="1" lang="ja-JP" altLang="ja-JP" sz="1100">
              <a:solidFill>
                <a:schemeClr val="dk1"/>
              </a:solidFill>
              <a:effectLst/>
              <a:latin typeface="+mn-lt"/>
              <a:ea typeface="+mn-ea"/>
              <a:cs typeface="+mn-cs"/>
            </a:rPr>
            <a:t>の増などにより約</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億円増加したことなどから、経常的経費充当一般財源が前年度比約</a:t>
          </a:r>
          <a:r>
            <a:rPr kumimoji="1" lang="en-US" altLang="ja-JP" sz="1100">
              <a:solidFill>
                <a:schemeClr val="dk1"/>
              </a:solidFill>
              <a:effectLst/>
              <a:latin typeface="+mn-lt"/>
              <a:ea typeface="+mn-ea"/>
              <a:cs typeface="+mn-cs"/>
            </a:rPr>
            <a:t>11.7</a:t>
          </a:r>
          <a:r>
            <a:rPr kumimoji="1" lang="ja-JP" altLang="ja-JP" sz="1100">
              <a:solidFill>
                <a:schemeClr val="dk1"/>
              </a:solidFill>
              <a:effectLst/>
              <a:latin typeface="+mn-lt"/>
              <a:ea typeface="+mn-ea"/>
              <a:cs typeface="+mn-cs"/>
            </a:rPr>
            <a:t>億円増加したため、経常収支比率は前年度に比べ上昇した。</a:t>
          </a:r>
          <a:r>
            <a:rPr kumimoji="1" lang="ja-JP" altLang="en-US" sz="1100">
              <a:solidFill>
                <a:schemeClr val="dk1"/>
              </a:solidFill>
              <a:effectLst/>
              <a:latin typeface="+mn-lt"/>
              <a:ea typeface="+mn-ea"/>
              <a:cs typeface="+mn-cs"/>
            </a:rPr>
            <a:t>人件</a:t>
          </a:r>
          <a:r>
            <a:rPr kumimoji="1" lang="ja-JP" altLang="ja-JP" sz="1100">
              <a:solidFill>
                <a:schemeClr val="dk1"/>
              </a:solidFill>
              <a:effectLst/>
              <a:latin typeface="+mn-lt"/>
              <a:ea typeface="+mn-ea"/>
              <a:cs typeface="+mn-cs"/>
            </a:rPr>
            <a:t>費のほか、</a:t>
          </a:r>
          <a:r>
            <a:rPr kumimoji="1" lang="ja-JP" altLang="en-US" sz="1100">
              <a:solidFill>
                <a:schemeClr val="dk1"/>
              </a:solidFill>
              <a:effectLst/>
              <a:latin typeface="+mn-lt"/>
              <a:ea typeface="+mn-ea"/>
              <a:cs typeface="+mn-cs"/>
            </a:rPr>
            <a:t>公債</a:t>
          </a:r>
          <a:r>
            <a:rPr kumimoji="1" lang="ja-JP" altLang="ja-JP" sz="1100">
              <a:solidFill>
                <a:schemeClr val="dk1"/>
              </a:solidFill>
              <a:effectLst/>
              <a:latin typeface="+mn-lt"/>
              <a:ea typeface="+mn-ea"/>
              <a:cs typeface="+mn-cs"/>
            </a:rPr>
            <a:t>費の増加</a:t>
          </a:r>
          <a:r>
            <a:rPr kumimoji="1" lang="ja-JP" altLang="en-US" sz="1100">
              <a:solidFill>
                <a:schemeClr val="dk1"/>
              </a:solidFill>
              <a:effectLst/>
              <a:latin typeface="+mn-lt"/>
              <a:ea typeface="+mn-ea"/>
              <a:cs typeface="+mn-cs"/>
            </a:rPr>
            <a:t>す</a:t>
          </a:r>
          <a:r>
            <a:rPr kumimoji="1" lang="ja-JP" altLang="ja-JP" sz="1100">
              <a:solidFill>
                <a:schemeClr val="dk1"/>
              </a:solidFill>
              <a:effectLst/>
              <a:latin typeface="+mn-lt"/>
              <a:ea typeface="+mn-ea"/>
              <a:cs typeface="+mn-cs"/>
            </a:rPr>
            <a:t>る状況のなか、今後も様々な課題に取り組むため、市税徴収率向上や受益者負担の適正化など歳入確保に努めていく。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84667</xdr:rowOff>
    </xdr:from>
    <xdr:to>
      <xdr:col>23</xdr:col>
      <xdr:colOff>133350</xdr:colOff>
      <xdr:row>63</xdr:row>
      <xdr:rowOff>17780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714567"/>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119380</xdr:rowOff>
    </xdr:from>
    <xdr:to>
      <xdr:col>19</xdr:col>
      <xdr:colOff>133350</xdr:colOff>
      <xdr:row>62</xdr:row>
      <xdr:rowOff>84667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577830"/>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25400</xdr:rowOff>
    </xdr:from>
    <xdr:to>
      <xdr:col>15</xdr:col>
      <xdr:colOff>82550</xdr:colOff>
      <xdr:row>61</xdr:row>
      <xdr:rowOff>119380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312400"/>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25400</xdr:rowOff>
    </xdr:from>
    <xdr:to>
      <xdr:col>11</xdr:col>
      <xdr:colOff>31750</xdr:colOff>
      <xdr:row>61</xdr:row>
      <xdr:rowOff>167640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312400"/>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138430</xdr:rowOff>
    </xdr:from>
    <xdr:to>
      <xdr:col>23</xdr:col>
      <xdr:colOff>184150</xdr:colOff>
      <xdr:row>63</xdr:row>
      <xdr:rowOff>68580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110507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4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33867</xdr:rowOff>
    </xdr:from>
    <xdr:to>
      <xdr:col>19</xdr:col>
      <xdr:colOff>184150</xdr:colOff>
      <xdr:row>62</xdr:row>
      <xdr:rowOff>135467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68580</xdr:rowOff>
    </xdr:from>
    <xdr:to>
      <xdr:col>15</xdr:col>
      <xdr:colOff>133350</xdr:colOff>
      <xdr:row>61</xdr:row>
      <xdr:rowOff>170180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8907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29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146050</xdr:rowOff>
    </xdr:from>
    <xdr:to>
      <xdr:col>11</xdr:col>
      <xdr:colOff>82550</xdr:colOff>
      <xdr:row>60</xdr:row>
      <xdr:rowOff>76200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86377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116840</xdr:rowOff>
    </xdr:from>
    <xdr:to>
      <xdr:col>7</xdr:col>
      <xdr:colOff>31750</xdr:colOff>
      <xdr:row>62</xdr:row>
      <xdr:rowOff>46990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57167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[132,545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人当たり人件費・物件費等決算額は、</a:t>
          </a:r>
          <a:r>
            <a:rPr kumimoji="1" lang="ja-JP" altLang="en-US" sz="1100">
              <a:solidFill>
                <a:schemeClr val="dk1"/>
              </a:solidFill>
              <a:effectLst/>
              <a:latin typeface="+mn-lt"/>
              <a:ea typeface="+mn-ea"/>
              <a:cs typeface="+mn-cs"/>
            </a:rPr>
            <a:t>システム修正等委託</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したことなどにより前年度比</a:t>
          </a:r>
          <a:r>
            <a:rPr kumimoji="1" lang="en-US" altLang="ja-JP" sz="1100">
              <a:solidFill>
                <a:schemeClr val="dk1"/>
              </a:solidFill>
              <a:effectLst/>
              <a:latin typeface="+mn-lt"/>
              <a:ea typeface="+mn-ea"/>
              <a:cs typeface="+mn-cs"/>
            </a:rPr>
            <a:t>12,300</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132,545</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物価高騰等の影響により、物件費が上昇することが予想される。光熱水費の節減や委託業務の仕様の見直しなど、歳出抑制に努めていく。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147217</xdr:rowOff>
    </xdr:from>
    <xdr:to>
      <xdr:col>23</xdr:col>
      <xdr:colOff>133350</xdr:colOff>
      <xdr:row>83</xdr:row>
      <xdr:rowOff>140657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06117"/>
          <a:ext cx="838200" cy="16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147217</xdr:rowOff>
    </xdr:from>
    <xdr:to>
      <xdr:col>19</xdr:col>
      <xdr:colOff>133350</xdr:colOff>
      <xdr:row>82</xdr:row>
      <xdr:rowOff>162674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06117"/>
          <a:ext cx="889000" cy="15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104587</xdr:rowOff>
    </xdr:from>
    <xdr:to>
      <xdr:col>15</xdr:col>
      <xdr:colOff>82550</xdr:colOff>
      <xdr:row>82</xdr:row>
      <xdr:rowOff>162674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63487"/>
          <a:ext cx="889000" cy="5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72951</xdr:rowOff>
    </xdr:from>
    <xdr:to>
      <xdr:col>11</xdr:col>
      <xdr:colOff>31750</xdr:colOff>
      <xdr:row>82</xdr:row>
      <xdr:rowOff>104587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31851"/>
          <a:ext cx="889000" cy="3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89857</xdr:rowOff>
    </xdr:from>
    <xdr:to>
      <xdr:col>23</xdr:col>
      <xdr:colOff>184150</xdr:colOff>
      <xdr:row>84</xdr:row>
      <xdr:rowOff>20007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2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106384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65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96417</xdr:rowOff>
    </xdr:from>
    <xdr:to>
      <xdr:col>19</xdr:col>
      <xdr:colOff>184150</xdr:colOff>
      <xdr:row>83</xdr:row>
      <xdr:rowOff>26567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5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36744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241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111874</xdr:rowOff>
    </xdr:from>
    <xdr:to>
      <xdr:col>15</xdr:col>
      <xdr:colOff>133350</xdr:colOff>
      <xdr:row>83</xdr:row>
      <xdr:rowOff>42024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7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52201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39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53787</xdr:rowOff>
    </xdr:from>
    <xdr:to>
      <xdr:col>11</xdr:col>
      <xdr:colOff>82550</xdr:colOff>
      <xdr:row>82</xdr:row>
      <xdr:rowOff>155387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1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165564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881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22151</xdr:rowOff>
    </xdr:from>
    <xdr:to>
      <xdr:col>7</xdr:col>
      <xdr:colOff>31750</xdr:colOff>
      <xdr:row>82</xdr:row>
      <xdr:rowOff>123751</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8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133928</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49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東久留米市は、ラスパイレス指数を算出する際に使用する学歴別の経験年数ごとに算出される平均給料額の区分において、人数の少ない区分が多く、一人の影響を受けやすい構造となっている。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令和３年度は前年より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ポイント下降しているが、これは退職等による職員構成の変動による影響が大きい。令和６年度は経験者採用等に伴う職員構成の変動による影響が大きく、前年より</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ポイント上昇した。</a:t>
          </a:r>
          <a:endParaRPr lang="ja-JP" altLang="ja-JP">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11641</xdr:rowOff>
    </xdr:from>
    <xdr:to>
      <xdr:col>81</xdr:col>
      <xdr:colOff>44450</xdr:colOff>
      <xdr:row>86</xdr:row>
      <xdr:rowOff>21166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584891"/>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11641</xdr:rowOff>
    </xdr:from>
    <xdr:to>
      <xdr:col>77</xdr:col>
      <xdr:colOff>44450</xdr:colOff>
      <xdr:row>85</xdr:row>
      <xdr:rowOff>132291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84891"/>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132291</xdr:rowOff>
    </xdr:from>
    <xdr:to>
      <xdr:col>72</xdr:col>
      <xdr:colOff>203200</xdr:colOff>
      <xdr:row>87</xdr:row>
      <xdr:rowOff>10584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05541"/>
          <a:ext cx="889000" cy="22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151341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26734"/>
          <a:ext cx="889000" cy="14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132291</xdr:rowOff>
    </xdr:from>
    <xdr:to>
      <xdr:col>77</xdr:col>
      <xdr:colOff>95250</xdr:colOff>
      <xdr:row>85</xdr:row>
      <xdr:rowOff>62441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72618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3029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81491</xdr:rowOff>
    </xdr:from>
    <xdr:to>
      <xdr:col>73</xdr:col>
      <xdr:colOff>44450</xdr:colOff>
      <xdr:row>86</xdr:row>
      <xdr:rowOff>11641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21818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100541</xdr:rowOff>
    </xdr:from>
    <xdr:to>
      <xdr:col>64</xdr:col>
      <xdr:colOff>152400</xdr:colOff>
      <xdr:row>88</xdr:row>
      <xdr:rowOff>30691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1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15468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103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ea"/>
              <a:ea typeface="+mn-ea"/>
              <a:cs typeface="+mn-cs"/>
            </a:rPr>
            <a:t>人口千人当たり職員数は、類似団体平均がこの</a:t>
          </a:r>
          <a:r>
            <a:rPr kumimoji="1" lang="en-US" altLang="ja-JP" sz="1100">
              <a:solidFill>
                <a:schemeClr val="dk1"/>
              </a:solidFill>
              <a:effectLst/>
              <a:latin typeface="+mn-ea"/>
              <a:ea typeface="+mn-ea"/>
              <a:cs typeface="+mn-cs"/>
            </a:rPr>
            <a:t>5</a:t>
          </a:r>
          <a:r>
            <a:rPr kumimoji="1" lang="ja-JP" altLang="ja-JP" sz="1100">
              <a:solidFill>
                <a:schemeClr val="dk1"/>
              </a:solidFill>
              <a:effectLst/>
              <a:latin typeface="+mn-ea"/>
              <a:ea typeface="+mn-ea"/>
              <a:cs typeface="+mn-cs"/>
            </a:rPr>
            <a:t>年間で</a:t>
          </a:r>
          <a:r>
            <a:rPr kumimoji="1" lang="en-US" altLang="ja-JP" sz="1100">
              <a:solidFill>
                <a:schemeClr val="dk1"/>
              </a:solidFill>
              <a:effectLst/>
              <a:latin typeface="+mn-ea"/>
              <a:ea typeface="+mn-ea"/>
              <a:cs typeface="+mn-cs"/>
            </a:rPr>
            <a:t>0.22</a:t>
          </a:r>
          <a:r>
            <a:rPr kumimoji="1" lang="ja-JP" altLang="ja-JP" sz="1100">
              <a:solidFill>
                <a:schemeClr val="dk1"/>
              </a:solidFill>
              <a:effectLst/>
              <a:latin typeface="+mn-ea"/>
              <a:ea typeface="+mn-ea"/>
              <a:cs typeface="+mn-cs"/>
            </a:rPr>
            <a:t>人増員となった一方で、当市は</a:t>
          </a:r>
          <a:r>
            <a:rPr kumimoji="1" lang="en-US" altLang="ja-JP" sz="1100">
              <a:solidFill>
                <a:schemeClr val="dk1"/>
              </a:solidFill>
              <a:effectLst/>
              <a:latin typeface="+mn-ea"/>
              <a:ea typeface="+mn-ea"/>
              <a:cs typeface="+mn-cs"/>
            </a:rPr>
            <a:t>R02</a:t>
          </a:r>
          <a:r>
            <a:rPr kumimoji="1" lang="ja-JP" altLang="ja-JP" sz="1100">
              <a:solidFill>
                <a:schemeClr val="dk1"/>
              </a:solidFill>
              <a:effectLst/>
              <a:latin typeface="+mn-ea"/>
              <a:ea typeface="+mn-ea"/>
              <a:cs typeface="+mn-cs"/>
            </a:rPr>
            <a:t>年度からほぼ横ばいを維持しており、令和</a:t>
          </a:r>
          <a:r>
            <a:rPr kumimoji="1" lang="en-US" altLang="ja-JP" sz="1100">
              <a:solidFill>
                <a:schemeClr val="dk1"/>
              </a:solidFill>
              <a:effectLst/>
              <a:latin typeface="+mn-ea"/>
              <a:ea typeface="+mn-ea"/>
              <a:cs typeface="+mn-cs"/>
            </a:rPr>
            <a:t>6</a:t>
          </a:r>
          <a:r>
            <a:rPr kumimoji="1" lang="ja-JP" altLang="ja-JP" sz="1100">
              <a:solidFill>
                <a:schemeClr val="dk1"/>
              </a:solidFill>
              <a:effectLst/>
              <a:latin typeface="+mn-ea"/>
              <a:ea typeface="+mn-ea"/>
              <a:cs typeface="+mn-cs"/>
            </a:rPr>
            <a:t>年度は</a:t>
          </a:r>
          <a:r>
            <a:rPr kumimoji="1" lang="en-US" altLang="ja-JP" sz="1100">
              <a:solidFill>
                <a:schemeClr val="dk1"/>
              </a:solidFill>
              <a:effectLst/>
              <a:latin typeface="+mn-ea"/>
              <a:ea typeface="+mn-ea"/>
              <a:cs typeface="+mn-cs"/>
            </a:rPr>
            <a:t>4.69</a:t>
          </a:r>
          <a:r>
            <a:rPr kumimoji="1" lang="ja-JP" altLang="ja-JP" sz="1100">
              <a:solidFill>
                <a:schemeClr val="dk1"/>
              </a:solidFill>
              <a:effectLst/>
              <a:latin typeface="+mn-ea"/>
              <a:ea typeface="+mn-ea"/>
              <a:cs typeface="+mn-cs"/>
            </a:rPr>
            <a:t>人と、全国平均、類似団体平均及び東京都平均を大きく下回っている。市ではこれまで民間活力の導入や多様な雇用形態の活用等により、最小の職員数で最大の効果を挙げる職員体制を目指してきたが、国の要請の変化（削減から人材の確保へ）や定年引上げ、病気休暇等による欠員といった課題を踏まえ、定員管理の適正化に努めていく。</a:t>
          </a:r>
          <a:endParaRPr lang="ja-JP" altLang="ja-JP" sz="1100">
            <a:effectLst/>
            <a:latin typeface="+mn-ea"/>
            <a:ea typeface="+mn-ea"/>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61066</xdr:rowOff>
    </xdr:from>
    <xdr:to>
      <xdr:col>81</xdr:col>
      <xdr:colOff>44450</xdr:colOff>
      <xdr:row>61</xdr:row>
      <xdr:rowOff>73131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19516"/>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57044</xdr:rowOff>
    </xdr:from>
    <xdr:to>
      <xdr:col>77</xdr:col>
      <xdr:colOff>44450</xdr:colOff>
      <xdr:row>61</xdr:row>
      <xdr:rowOff>61066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1549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53022</xdr:rowOff>
    </xdr:from>
    <xdr:to>
      <xdr:col>72</xdr:col>
      <xdr:colOff>203200</xdr:colOff>
      <xdr:row>61</xdr:row>
      <xdr:rowOff>57044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11472"/>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53022</xdr:rowOff>
    </xdr:from>
    <xdr:to>
      <xdr:col>68</xdr:col>
      <xdr:colOff>152400</xdr:colOff>
      <xdr:row>61</xdr:row>
      <xdr:rowOff>53022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511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22331</xdr:rowOff>
    </xdr:from>
    <xdr:to>
      <xdr:col>81</xdr:col>
      <xdr:colOff>95250</xdr:colOff>
      <xdr:row>61</xdr:row>
      <xdr:rowOff>123931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8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38858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2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10266</xdr:rowOff>
    </xdr:from>
    <xdr:to>
      <xdr:col>77</xdr:col>
      <xdr:colOff>95250</xdr:colOff>
      <xdr:row>61</xdr:row>
      <xdr:rowOff>111866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122043</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37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6244</xdr:rowOff>
    </xdr:from>
    <xdr:to>
      <xdr:col>73</xdr:col>
      <xdr:colOff>44450</xdr:colOff>
      <xdr:row>61</xdr:row>
      <xdr:rowOff>107844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118021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3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2222</xdr:rowOff>
    </xdr:from>
    <xdr:to>
      <xdr:col>68</xdr:col>
      <xdr:colOff>203200</xdr:colOff>
      <xdr:row>61</xdr:row>
      <xdr:rowOff>103822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113999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2222</xdr:rowOff>
    </xdr:from>
    <xdr:to>
      <xdr:col>64</xdr:col>
      <xdr:colOff>152400</xdr:colOff>
      <xdr:row>61</xdr:row>
      <xdr:rowOff>103822</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113999</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一般会計における元利償還金の額の増加</a:t>
          </a:r>
          <a:r>
            <a:rPr kumimoji="1" lang="ja-JP" altLang="ja-JP" sz="1100">
              <a:solidFill>
                <a:schemeClr val="dk1"/>
              </a:solidFill>
              <a:effectLst/>
              <a:latin typeface="+mn-lt"/>
              <a:ea typeface="+mn-ea"/>
              <a:cs typeface="+mn-cs"/>
            </a:rPr>
            <a:t>や、基準財政需要額に算入された公債費の減少などにより、実質公債費負担比率は</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となった。類似団体平均を下回る状況が続いてはいるものの、東京都平均と比較すると高止まりしているため、今後とも、緊急度・住民ニーズを的確に把握した事業の選択により、地方債に大きく頼ることのない財政運営に努め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135769</xdr:rowOff>
    </xdr:from>
    <xdr:to>
      <xdr:col>81</xdr:col>
      <xdr:colOff>44450</xdr:colOff>
      <xdr:row>38</xdr:row>
      <xdr:rowOff>33262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479419"/>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112788</xdr:rowOff>
    </xdr:from>
    <xdr:to>
      <xdr:col>77</xdr:col>
      <xdr:colOff>44450</xdr:colOff>
      <xdr:row>37</xdr:row>
      <xdr:rowOff>135769</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564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112788</xdr:rowOff>
    </xdr:from>
    <xdr:to>
      <xdr:col>72</xdr:col>
      <xdr:colOff>203200</xdr:colOff>
      <xdr:row>37</xdr:row>
      <xdr:rowOff>112788</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4564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112788</xdr:rowOff>
    </xdr:from>
    <xdr:to>
      <xdr:col>68</xdr:col>
      <xdr:colOff>152400</xdr:colOff>
      <xdr:row>37</xdr:row>
      <xdr:rowOff>135769</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4564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153912</xdr:rowOff>
    </xdr:from>
    <xdr:to>
      <xdr:col>81</xdr:col>
      <xdr:colOff>95250</xdr:colOff>
      <xdr:row>38</xdr:row>
      <xdr:rowOff>84062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170439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34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84969</xdr:rowOff>
    </xdr:from>
    <xdr:to>
      <xdr:col>77</xdr:col>
      <xdr:colOff>95250</xdr:colOff>
      <xdr:row>38</xdr:row>
      <xdr:rowOff>15119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25296</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197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61988</xdr:rowOff>
    </xdr:from>
    <xdr:to>
      <xdr:col>73</xdr:col>
      <xdr:colOff>44450</xdr:colOff>
      <xdr:row>37</xdr:row>
      <xdr:rowOff>163588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2315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7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61988</xdr:rowOff>
    </xdr:from>
    <xdr:to>
      <xdr:col>68</xdr:col>
      <xdr:colOff>203200</xdr:colOff>
      <xdr:row>37</xdr:row>
      <xdr:rowOff>163588</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2315</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7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84969</xdr:rowOff>
    </xdr:from>
    <xdr:to>
      <xdr:col>64</xdr:col>
      <xdr:colOff>152400</xdr:colOff>
      <xdr:row>38</xdr:row>
      <xdr:rowOff>15119</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25296</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9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一般会計等における地方債現在高が約</a:t>
          </a:r>
          <a:r>
            <a:rPr kumimoji="1" lang="en-US" altLang="ja-JP" sz="1100">
              <a:solidFill>
                <a:schemeClr val="dk1"/>
              </a:solidFill>
              <a:effectLst/>
              <a:latin typeface="+mn-lt"/>
              <a:ea typeface="+mn-ea"/>
              <a:cs typeface="+mn-cs"/>
            </a:rPr>
            <a:t>12.9</a:t>
          </a:r>
          <a:r>
            <a:rPr kumimoji="1" lang="ja-JP" altLang="ja-JP" sz="1100">
              <a:solidFill>
                <a:schemeClr val="dk1"/>
              </a:solidFill>
              <a:effectLst/>
              <a:latin typeface="+mn-lt"/>
              <a:ea typeface="+mn-ea"/>
              <a:cs typeface="+mn-cs"/>
            </a:rPr>
            <a:t>億円減少したことや、一部事務組合の地方債残高が減少していることなどにより、昨年同様数値無しとなった。今後も後世への負担を少しでも軽減するよう、財政の健全化に努めていく。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116,325
113,475
12.88
51,654,026
51,014,587
438,246
25,155,553
21,536,187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人件費は、分母である経常一般財源等が増となったものの、一般職給や会計年度任用職員（アシスタント職）期末勤勉手当の増</a:t>
          </a:r>
          <a:r>
            <a:rPr lang="ja-JP" altLang="ja-JP" sz="1100" b="0" i="0" baseline="0">
              <a:solidFill>
                <a:schemeClr val="dk1"/>
              </a:solidFill>
              <a:effectLst/>
              <a:latin typeface="+mn-lt"/>
              <a:ea typeface="+mn-ea"/>
              <a:cs typeface="+mn-cs"/>
            </a:rPr>
            <a:t>などにより</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21.6</a:t>
          </a:r>
          <a:r>
            <a:rPr kumimoji="1" lang="ja-JP" altLang="ja-JP" sz="1100">
              <a:solidFill>
                <a:schemeClr val="dk1"/>
              </a:solidFill>
              <a:effectLst/>
              <a:latin typeface="+mn-lt"/>
              <a:ea typeface="+mn-ea"/>
              <a:cs typeface="+mn-cs"/>
            </a:rPr>
            <a:t>％となった。類似団体に比べ低い状況が続いているが、多様な任用形態の活用、事業の見直しや公民連携の推進などにより、人件費の削減に努めていく。</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123190</xdr:rowOff>
    </xdr:from>
    <xdr:to>
      <xdr:col>24</xdr:col>
      <xdr:colOff>25400</xdr:colOff>
      <xdr:row>35</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239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35</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093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92710</xdr:rowOff>
    </xdr:from>
    <xdr:to>
      <xdr:col>15</xdr:col>
      <xdr:colOff>98425</xdr:colOff>
      <xdr:row>35</xdr:row>
      <xdr:rowOff>100330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93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100330</xdr:rowOff>
    </xdr:from>
    <xdr:to>
      <xdr:col>11</xdr:col>
      <xdr:colOff>9525</xdr:colOff>
      <xdr:row>36</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0108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102870</xdr:rowOff>
    </xdr:from>
    <xdr:to>
      <xdr:col>24</xdr:col>
      <xdr:colOff>76200</xdr:colOff>
      <xdr:row>36</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119397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72390</xdr:rowOff>
    </xdr:from>
    <xdr:to>
      <xdr:col>20</xdr:col>
      <xdr:colOff>38100</xdr:colOff>
      <xdr:row>36</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12717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4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41910</xdr:rowOff>
    </xdr:from>
    <xdr:to>
      <xdr:col>15</xdr:col>
      <xdr:colOff>149225</xdr:colOff>
      <xdr:row>35</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153687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49530</xdr:rowOff>
    </xdr:from>
    <xdr:to>
      <xdr:col>11</xdr:col>
      <xdr:colOff>60325</xdr:colOff>
      <xdr:row>35</xdr:row>
      <xdr:rowOff>151130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161307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物件費は、</a:t>
          </a:r>
          <a:r>
            <a:rPr kumimoji="0" lang="ja-JP" altLang="en-US" sz="1100" b="0" i="0" baseline="0">
              <a:solidFill>
                <a:schemeClr val="dk1"/>
              </a:solidFill>
              <a:effectLst/>
              <a:latin typeface="+mn-lt"/>
              <a:ea typeface="+mn-ea"/>
              <a:cs typeface="+mn-cs"/>
            </a:rPr>
            <a:t>予防接種</a:t>
          </a:r>
          <a:r>
            <a:rPr lang="ja-JP" altLang="ja-JP" sz="1100" b="0" i="0" baseline="0">
              <a:solidFill>
                <a:schemeClr val="dk1"/>
              </a:solidFill>
              <a:effectLst/>
              <a:latin typeface="+mn-lt"/>
              <a:ea typeface="+mn-ea"/>
              <a:cs typeface="+mn-cs"/>
            </a:rPr>
            <a:t>委託が</a:t>
          </a:r>
          <a:r>
            <a:rPr kumimoji="1" lang="ja-JP" altLang="ja-JP" sz="1100">
              <a:solidFill>
                <a:schemeClr val="dk1"/>
              </a:solidFill>
              <a:effectLst/>
              <a:latin typeface="+mn-lt"/>
              <a:ea typeface="+mn-ea"/>
              <a:cs typeface="+mn-cs"/>
            </a:rPr>
            <a:t>増加したことなどにより、前年度より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19.8</a:t>
          </a:r>
          <a:r>
            <a:rPr kumimoji="1" lang="ja-JP" altLang="ja-JP" sz="1100">
              <a:solidFill>
                <a:schemeClr val="dk1"/>
              </a:solidFill>
              <a:effectLst/>
              <a:latin typeface="+mn-lt"/>
              <a:ea typeface="+mn-ea"/>
              <a:cs typeface="+mn-cs"/>
            </a:rPr>
            <a:t>％となった。東久留米市財政健全化計画に基づき、民間活力の導入を推進しているため、今後も人件費から物件費へシフトし、上昇することが予想されるが、委託業務の仕様の見直し、長期継続契約の検討など、歳出抑制に努めていく。</a:t>
          </a:r>
          <a:endParaRPr lang="ja-JP" altLang="ja-JP">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72136</xdr:rowOff>
    </xdr:from>
    <xdr:to>
      <xdr:col>82</xdr:col>
      <xdr:colOff>107950</xdr:colOff>
      <xdr:row>18</xdr:row>
      <xdr:rowOff>108712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582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72136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1216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42418</xdr:rowOff>
    </xdr:from>
    <xdr:to>
      <xdr:col>73</xdr:col>
      <xdr:colOff>180975</xdr:colOff>
      <xdr:row>18</xdr:row>
      <xdr:rowOff>35560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957068"/>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14986</xdr:rowOff>
    </xdr:from>
    <xdr:to>
      <xdr:col>69</xdr:col>
      <xdr:colOff>92075</xdr:colOff>
      <xdr:row>17</xdr:row>
      <xdr:rowOff>42418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9296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57912</xdr:rowOff>
    </xdr:from>
    <xdr:to>
      <xdr:col>82</xdr:col>
      <xdr:colOff>158750</xdr:colOff>
      <xdr:row>18</xdr:row>
      <xdr:rowOff>159512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14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29989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11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21336</xdr:rowOff>
    </xdr:from>
    <xdr:to>
      <xdr:col>78</xdr:col>
      <xdr:colOff>120650</xdr:colOff>
      <xdr:row>18</xdr:row>
      <xdr:rowOff>122936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107713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93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156210</xdr:rowOff>
    </xdr:from>
    <xdr:to>
      <xdr:col>74</xdr:col>
      <xdr:colOff>31750</xdr:colOff>
      <xdr:row>18</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71137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163068</xdr:rowOff>
    </xdr:from>
    <xdr:to>
      <xdr:col>69</xdr:col>
      <xdr:colOff>142875</xdr:colOff>
      <xdr:row>17</xdr:row>
      <xdr:rowOff>93218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77995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9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135636</xdr:rowOff>
    </xdr:from>
    <xdr:to>
      <xdr:col>65</xdr:col>
      <xdr:colOff>53975</xdr:colOff>
      <xdr:row>17</xdr:row>
      <xdr:rowOff>65786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50563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965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扶助費は、分母である経常一般財源等が増となったものの、</a:t>
          </a:r>
          <a:r>
            <a:rPr lang="ja-JP" altLang="ja-JP" sz="1100" b="0" i="0" baseline="0">
              <a:solidFill>
                <a:schemeClr val="dk1"/>
              </a:solidFill>
              <a:effectLst/>
              <a:latin typeface="+mn-lt"/>
              <a:ea typeface="+mn-ea"/>
              <a:cs typeface="+mn-cs"/>
            </a:rPr>
            <a:t>障害福祉サービス費が増加したことなどにより</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20.1</a:t>
          </a:r>
          <a:r>
            <a:rPr kumimoji="1" lang="ja-JP" altLang="ja-JP" sz="1100">
              <a:solidFill>
                <a:schemeClr val="dk1"/>
              </a:solidFill>
              <a:effectLst/>
              <a:latin typeface="+mn-lt"/>
              <a:ea typeface="+mn-ea"/>
              <a:cs typeface="+mn-cs"/>
            </a:rPr>
            <a:t>％となった。今後も高齢化などにより、扶助費の増加傾向は続くと考えられるが、資格審査等の適正化や市の裁量度の高い任意的事業については見直しを進めていく。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107950</xdr:rowOff>
    </xdr:from>
    <xdr:to>
      <xdr:col>24</xdr:col>
      <xdr:colOff>25400</xdr:colOff>
      <xdr:row>59</xdr:row>
      <xdr:rowOff>115570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2235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31750</xdr:rowOff>
    </xdr:from>
    <xdr:to>
      <xdr:col>19</xdr:col>
      <xdr:colOff>187325</xdr:colOff>
      <xdr:row>59</xdr:row>
      <xdr:rowOff>107950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147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157480</xdr:rowOff>
    </xdr:from>
    <xdr:to>
      <xdr:col>15</xdr:col>
      <xdr:colOff>98425</xdr:colOff>
      <xdr:row>59</xdr:row>
      <xdr:rowOff>31750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101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157480</xdr:rowOff>
    </xdr:from>
    <xdr:to>
      <xdr:col>11</xdr:col>
      <xdr:colOff>9525</xdr:colOff>
      <xdr:row>59</xdr:row>
      <xdr:rowOff>46990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10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64770</xdr:rowOff>
    </xdr:from>
    <xdr:to>
      <xdr:col>24</xdr:col>
      <xdr:colOff>76200</xdr:colOff>
      <xdr:row>59</xdr:row>
      <xdr:rowOff>166370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8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36847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57150</xdr:rowOff>
    </xdr:from>
    <xdr:to>
      <xdr:col>20</xdr:col>
      <xdr:colOff>38100</xdr:colOff>
      <xdr:row>59</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143527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5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106680</xdr:rowOff>
    </xdr:from>
    <xdr:to>
      <xdr:col>11</xdr:col>
      <xdr:colOff>60325</xdr:colOff>
      <xdr:row>59</xdr:row>
      <xdr:rowOff>36830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21607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167640</xdr:rowOff>
    </xdr:from>
    <xdr:to>
      <xdr:col>6</xdr:col>
      <xdr:colOff>171450</xdr:colOff>
      <xdr:row>59</xdr:row>
      <xdr:rowOff>97790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82567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その他は、高齢化などに伴い</a:t>
          </a:r>
          <a:r>
            <a:rPr lang="ja-JP" altLang="ja-JP" sz="1100" b="0" i="0" baseline="0">
              <a:solidFill>
                <a:schemeClr val="dk1"/>
              </a:solidFill>
              <a:effectLst/>
              <a:latin typeface="+mn-lt"/>
              <a:ea typeface="+mn-ea"/>
              <a:cs typeface="+mn-cs"/>
            </a:rPr>
            <a:t>介護保険特別会計繰出金が増加</a:t>
          </a:r>
          <a:r>
            <a:rPr kumimoji="1" lang="ja-JP" altLang="ja-JP" sz="1100">
              <a:solidFill>
                <a:schemeClr val="dk1"/>
              </a:solidFill>
              <a:effectLst/>
              <a:latin typeface="+mn-lt"/>
              <a:ea typeface="+mn-ea"/>
              <a:cs typeface="+mn-cs"/>
            </a:rPr>
            <a:t>したことなどにより、前年度より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14.3</a:t>
          </a:r>
          <a:r>
            <a:rPr kumimoji="1" lang="ja-JP" altLang="ja-JP" sz="1100">
              <a:solidFill>
                <a:schemeClr val="dk1"/>
              </a:solidFill>
              <a:effectLst/>
              <a:latin typeface="+mn-lt"/>
              <a:ea typeface="+mn-ea"/>
              <a:cs typeface="+mn-cs"/>
            </a:rPr>
            <a:t>％となった。今後も引き続き給付等の適正化を図り、赤字補てんに係る繰出金が発生しないように努めるとともに、独立採算が原則である各事業会計において事業の見直しや受益者負担の適正化に取り組むなど繰出金の減少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124278</xdr:rowOff>
    </xdr:from>
    <xdr:to>
      <xdr:col>82</xdr:col>
      <xdr:colOff>107950</xdr:colOff>
      <xdr:row>57</xdr:row>
      <xdr:rowOff>156935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8969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35577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113393</xdr:rowOff>
    </xdr:from>
    <xdr:to>
      <xdr:col>78</xdr:col>
      <xdr:colOff>69850</xdr:colOff>
      <xdr:row>57</xdr:row>
      <xdr:rowOff>124278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860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141712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48078</xdr:rowOff>
    </xdr:from>
    <xdr:to>
      <xdr:col>73</xdr:col>
      <xdr:colOff>180975</xdr:colOff>
      <xdr:row>57</xdr:row>
      <xdr:rowOff>113393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98170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48078</xdr:rowOff>
    </xdr:from>
    <xdr:to>
      <xdr:col>69</xdr:col>
      <xdr:colOff>92075</xdr:colOff>
      <xdr:row>57</xdr:row>
      <xdr:rowOff>113393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5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73478</xdr:rowOff>
    </xdr:from>
    <xdr:to>
      <xdr:col>78</xdr:col>
      <xdr:colOff>120650</xdr:colOff>
      <xdr:row>58</xdr:row>
      <xdr:rowOff>3628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159855</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3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62593</xdr:rowOff>
    </xdr:from>
    <xdr:to>
      <xdr:col>74</xdr:col>
      <xdr:colOff>31750</xdr:colOff>
      <xdr:row>57</xdr:row>
      <xdr:rowOff>164193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148970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168728</xdr:rowOff>
    </xdr:from>
    <xdr:to>
      <xdr:col>69</xdr:col>
      <xdr:colOff>142875</xdr:colOff>
      <xdr:row>57</xdr:row>
      <xdr:rowOff>98878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83655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62593</xdr:rowOff>
    </xdr:from>
    <xdr:to>
      <xdr:col>65</xdr:col>
      <xdr:colOff>53975</xdr:colOff>
      <xdr:row>57</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148970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補助費等は、</a:t>
          </a:r>
          <a:r>
            <a:rPr lang="ja-JP" altLang="en-US" sz="1100" b="0" i="0" u="none" strike="noStrike" baseline="0">
              <a:solidFill>
                <a:schemeClr val="dk1"/>
              </a:solidFill>
              <a:latin typeface="+mn-lt"/>
              <a:ea typeface="+mn-ea"/>
              <a:cs typeface="+mn-cs"/>
            </a:rPr>
            <a:t>下水道事業会計負担金</a:t>
          </a:r>
          <a:r>
            <a:rPr lang="ja-JP" altLang="ja-JP" sz="1100" b="0" i="0" baseline="0">
              <a:solidFill>
                <a:schemeClr val="dk1"/>
              </a:solidFill>
              <a:effectLst/>
              <a:latin typeface="+mn-lt"/>
              <a:ea typeface="+mn-ea"/>
              <a:cs typeface="+mn-cs"/>
            </a:rPr>
            <a:t>が減少したことなどにより</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ポイント下降し、</a:t>
          </a:r>
          <a:r>
            <a:rPr kumimoji="1" lang="en-US" altLang="ja-JP" sz="1100">
              <a:solidFill>
                <a:schemeClr val="dk1"/>
              </a:solidFill>
              <a:effectLst/>
              <a:latin typeface="+mn-lt"/>
              <a:ea typeface="+mn-ea"/>
              <a:cs typeface="+mn-cs"/>
            </a:rPr>
            <a:t>10.5</a:t>
          </a:r>
          <a:r>
            <a:rPr kumimoji="1" lang="ja-JP" altLang="ja-JP" sz="1100">
              <a:solidFill>
                <a:schemeClr val="dk1"/>
              </a:solidFill>
              <a:effectLst/>
              <a:latin typeface="+mn-lt"/>
              <a:ea typeface="+mn-ea"/>
              <a:cs typeface="+mn-cs"/>
            </a:rPr>
            <a:t>％となった。今後も引き続き、市の補助制度について目的、公益性、事業効果、成果実績等から必要性の検討を行い、適正化に努めていく。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58420</xdr:rowOff>
    </xdr:from>
    <xdr:to>
      <xdr:col>82</xdr:col>
      <xdr:colOff>107950</xdr:colOff>
      <xdr:row>36</xdr:row>
      <xdr:rowOff>76708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23062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160291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61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104140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248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76708</xdr:rowOff>
    </xdr:from>
    <xdr:to>
      <xdr:col>73</xdr:col>
      <xdr:colOff>180975</xdr:colOff>
      <xdr:row>36</xdr:row>
      <xdr:rowOff>104140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248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76708</xdr:rowOff>
    </xdr:from>
    <xdr:to>
      <xdr:col>69</xdr:col>
      <xdr:colOff>92075</xdr:colOff>
      <xdr:row>36</xdr:row>
      <xdr:rowOff>131572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2489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7620</xdr:rowOff>
    </xdr:from>
    <xdr:to>
      <xdr:col>82</xdr:col>
      <xdr:colOff>158750</xdr:colOff>
      <xdr:row>36</xdr:row>
      <xdr:rowOff>109220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24147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25908</xdr:rowOff>
    </xdr:from>
    <xdr:to>
      <xdr:col>78</xdr:col>
      <xdr:colOff>120650</xdr:colOff>
      <xdr:row>36</xdr:row>
      <xdr:rowOff>127508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112285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28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53340</xdr:rowOff>
    </xdr:from>
    <xdr:to>
      <xdr:col>74</xdr:col>
      <xdr:colOff>31750</xdr:colOff>
      <xdr:row>36</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139717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25908</xdr:rowOff>
    </xdr:from>
    <xdr:to>
      <xdr:col>69</xdr:col>
      <xdr:colOff>142875</xdr:colOff>
      <xdr:row>36</xdr:row>
      <xdr:rowOff>127508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公債費は、分母である経常一般財源等が増となったものの、</a:t>
          </a:r>
          <a:r>
            <a:rPr lang="ja-JP" altLang="ja-JP" sz="1100" b="0" i="0" baseline="0">
              <a:solidFill>
                <a:schemeClr val="dk1"/>
              </a:solidFill>
              <a:effectLst/>
              <a:latin typeface="+mn-lt"/>
              <a:ea typeface="+mn-ea"/>
              <a:cs typeface="+mn-cs"/>
            </a:rPr>
            <a:t>地方債償還元金が</a:t>
          </a:r>
          <a:r>
            <a:rPr kumimoji="1" lang="ja-JP" altLang="ja-JP" sz="1100">
              <a:solidFill>
                <a:schemeClr val="dk1"/>
              </a:solidFill>
              <a:effectLst/>
              <a:latin typeface="+mn-lt"/>
              <a:ea typeface="+mn-ea"/>
              <a:cs typeface="+mn-cs"/>
            </a:rPr>
            <a:t>増加したことなどにより、前年度より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9.0</a:t>
          </a:r>
          <a:r>
            <a:rPr kumimoji="1" lang="ja-JP" altLang="ja-JP" sz="1100">
              <a:solidFill>
                <a:schemeClr val="dk1"/>
              </a:solidFill>
              <a:effectLst/>
              <a:latin typeface="+mn-lt"/>
              <a:ea typeface="+mn-ea"/>
              <a:cs typeface="+mn-cs"/>
            </a:rPr>
            <a:t>％となった。類似団体平均を下回る状況ではあるが、今後とも、緊急度・住民ニーズを的確に把握した事業の選択により、地方債に大きく頼ることのない財政運営に努めていく。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65278</xdr:rowOff>
    </xdr:from>
    <xdr:to>
      <xdr:col>24</xdr:col>
      <xdr:colOff>25400</xdr:colOff>
      <xdr:row>75</xdr:row>
      <xdr:rowOff>92710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3987800" y="1292402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56134</xdr:rowOff>
    </xdr:from>
    <xdr:to>
      <xdr:col>19</xdr:col>
      <xdr:colOff>187325</xdr:colOff>
      <xdr:row>75</xdr:row>
      <xdr:rowOff>65278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29148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46990</xdr:rowOff>
    </xdr:from>
    <xdr:to>
      <xdr:col>15</xdr:col>
      <xdr:colOff>98425</xdr:colOff>
      <xdr:row>75</xdr:row>
      <xdr:rowOff>56134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05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46990</xdr:rowOff>
    </xdr:from>
    <xdr:to>
      <xdr:col>11</xdr:col>
      <xdr:colOff>9525</xdr:colOff>
      <xdr:row>75</xdr:row>
      <xdr:rowOff>74422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057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14478</xdr:rowOff>
    </xdr:from>
    <xdr:to>
      <xdr:col>20</xdr:col>
      <xdr:colOff>38100</xdr:colOff>
      <xdr:row>75</xdr:row>
      <xdr:rowOff>116078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126255</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64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5334</xdr:rowOff>
    </xdr:from>
    <xdr:to>
      <xdr:col>15</xdr:col>
      <xdr:colOff>149225</xdr:colOff>
      <xdr:row>75</xdr:row>
      <xdr:rowOff>106934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117111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23622</xdr:rowOff>
    </xdr:from>
    <xdr:to>
      <xdr:col>6</xdr:col>
      <xdr:colOff>171450</xdr:colOff>
      <xdr:row>75</xdr:row>
      <xdr:rowOff>125222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8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135399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65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公債費以外は、補助費等を除く全ての費目が上昇したため、前年度より</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86.3</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今後も、経常収支比率の改善に向けて経常的な歳出を削減するとともに、今まで以上の歳入の確保を図ることにより改善を進めていく。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130811</xdr:rowOff>
    </xdr:from>
    <xdr:to>
      <xdr:col>82</xdr:col>
      <xdr:colOff>107950</xdr:colOff>
      <xdr:row>80</xdr:row>
      <xdr:rowOff>35561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67536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8889</xdr:rowOff>
    </xdr:from>
    <xdr:to>
      <xdr:col>78</xdr:col>
      <xdr:colOff>69850</xdr:colOff>
      <xdr:row>79</xdr:row>
      <xdr:rowOff>130811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553439"/>
          <a:ext cx="8890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107950</xdr:rowOff>
    </xdr:from>
    <xdr:to>
      <xdr:col>73</xdr:col>
      <xdr:colOff>180975</xdr:colOff>
      <xdr:row>79</xdr:row>
      <xdr:rowOff>8889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309600"/>
          <a:ext cx="8890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107950</xdr:rowOff>
    </xdr:from>
    <xdr:to>
      <xdr:col>69</xdr:col>
      <xdr:colOff>92075</xdr:colOff>
      <xdr:row>79</xdr:row>
      <xdr:rowOff>39370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3096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156211</xdr:rowOff>
    </xdr:from>
    <xdr:to>
      <xdr:col>82</xdr:col>
      <xdr:colOff>158750</xdr:colOff>
      <xdr:row>80</xdr:row>
      <xdr:rowOff>86361</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128288</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80011</xdr:rowOff>
    </xdr:from>
    <xdr:to>
      <xdr:col>78</xdr:col>
      <xdr:colOff>120650</xdr:colOff>
      <xdr:row>80</xdr:row>
      <xdr:rowOff>10161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166388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10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129539</xdr:rowOff>
    </xdr:from>
    <xdr:to>
      <xdr:col>74</xdr:col>
      <xdr:colOff>31750</xdr:colOff>
      <xdr:row>79</xdr:row>
      <xdr:rowOff>59689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44466</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57150</xdr:rowOff>
    </xdr:from>
    <xdr:to>
      <xdr:col>69</xdr:col>
      <xdr:colOff>142875</xdr:colOff>
      <xdr:row>77</xdr:row>
      <xdr:rowOff>158750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143527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160020</xdr:rowOff>
    </xdr:from>
    <xdr:to>
      <xdr:col>65</xdr:col>
      <xdr:colOff>53975</xdr:colOff>
      <xdr:row>79</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153422</xdr:rowOff>
    </xdr:from>
    <xdr:to>
      <xdr:col>29</xdr:col>
      <xdr:colOff>127000</xdr:colOff>
      <xdr:row>18</xdr:row>
      <xdr:rowOff>68478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15697"/>
          <a:ext cx="647700" cy="865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68478</xdr:rowOff>
    </xdr:from>
    <xdr:to>
      <xdr:col>26</xdr:col>
      <xdr:colOff>50800</xdr:colOff>
      <xdr:row>18</xdr:row>
      <xdr:rowOff>113227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02203"/>
          <a:ext cx="698500" cy="447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109341</xdr:rowOff>
    </xdr:from>
    <xdr:to>
      <xdr:col>22</xdr:col>
      <xdr:colOff>114300</xdr:colOff>
      <xdr:row>18</xdr:row>
      <xdr:rowOff>113227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43066"/>
          <a:ext cx="698500" cy="3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108426</xdr:rowOff>
    </xdr:from>
    <xdr:to>
      <xdr:col>18</xdr:col>
      <xdr:colOff>177800</xdr:colOff>
      <xdr:row>18</xdr:row>
      <xdr:rowOff>109341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42151"/>
          <a:ext cx="698500" cy="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102622</xdr:rowOff>
    </xdr:from>
    <xdr:to>
      <xdr:col>29</xdr:col>
      <xdr:colOff>177800</xdr:colOff>
      <xdr:row>18</xdr:row>
      <xdr:rowOff>32772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64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74699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36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17678</xdr:rowOff>
    </xdr:from>
    <xdr:to>
      <xdr:col>26</xdr:col>
      <xdr:colOff>101600</xdr:colOff>
      <xdr:row>18</xdr:row>
      <xdr:rowOff>119278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51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104055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377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62427</xdr:rowOff>
    </xdr:from>
    <xdr:to>
      <xdr:col>22</xdr:col>
      <xdr:colOff>165100</xdr:colOff>
      <xdr:row>18</xdr:row>
      <xdr:rowOff>164027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6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148804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8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58541</xdr:rowOff>
    </xdr:from>
    <xdr:to>
      <xdr:col>19</xdr:col>
      <xdr:colOff>38100</xdr:colOff>
      <xdr:row>18</xdr:row>
      <xdr:rowOff>160141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92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144918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7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57626</xdr:rowOff>
    </xdr:from>
    <xdr:to>
      <xdr:col>15</xdr:col>
      <xdr:colOff>101600</xdr:colOff>
      <xdr:row>18</xdr:row>
      <xdr:rowOff>159226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913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144003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77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100711</xdr:rowOff>
    </xdr:from>
    <xdr:to>
      <xdr:col>29</xdr:col>
      <xdr:colOff>127000</xdr:colOff>
      <xdr:row>37</xdr:row>
      <xdr:rowOff>9995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53961"/>
          <a:ext cx="647700" cy="80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9995</xdr:rowOff>
    </xdr:from>
    <xdr:to>
      <xdr:col>26</xdr:col>
      <xdr:colOff>50800</xdr:colOff>
      <xdr:row>37</xdr:row>
      <xdr:rowOff>40360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34695"/>
          <a:ext cx="698500" cy="30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40360</xdr:rowOff>
    </xdr:from>
    <xdr:to>
      <xdr:col>22</xdr:col>
      <xdr:colOff>114300</xdr:colOff>
      <xdr:row>37</xdr:row>
      <xdr:rowOff>65201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65060"/>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65201</xdr:rowOff>
    </xdr:from>
    <xdr:to>
      <xdr:col>18</xdr:col>
      <xdr:colOff>177800</xdr:colOff>
      <xdr:row>37</xdr:row>
      <xdr:rowOff>69050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89901"/>
          <a:ext cx="698500" cy="3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49911</xdr:rowOff>
    </xdr:from>
    <xdr:to>
      <xdr:col>29</xdr:col>
      <xdr:colOff>177800</xdr:colOff>
      <xdr:row>36</xdr:row>
      <xdr:rowOff>151511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03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21988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7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130645</xdr:rowOff>
    </xdr:from>
    <xdr:to>
      <xdr:col>26</xdr:col>
      <xdr:colOff>101600</xdr:colOff>
      <xdr:row>37</xdr:row>
      <xdr:rowOff>60795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83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45572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70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161010</xdr:rowOff>
    </xdr:from>
    <xdr:to>
      <xdr:col>22</xdr:col>
      <xdr:colOff>165100</xdr:colOff>
      <xdr:row>37</xdr:row>
      <xdr:rowOff>91160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14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75937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0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14401</xdr:rowOff>
    </xdr:from>
    <xdr:to>
      <xdr:col>19</xdr:col>
      <xdr:colOff>38100</xdr:colOff>
      <xdr:row>37</xdr:row>
      <xdr:rowOff>116001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39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100778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2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18250</xdr:rowOff>
    </xdr:from>
    <xdr:to>
      <xdr:col>15</xdr:col>
      <xdr:colOff>101600</xdr:colOff>
      <xdr:row>37</xdr:row>
      <xdr:rowOff>119850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42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104627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2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116,325
113,475
12.88
51,654,026
51,014,587
438,246
25,155,553
21,536,187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50432</xdr:rowOff>
    </xdr:from>
    <xdr:to>
      <xdr:col>24</xdr:col>
      <xdr:colOff>63500</xdr:colOff>
      <xdr:row>36</xdr:row>
      <xdr:rowOff>150559</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22632"/>
          <a:ext cx="8382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150559</xdr:rowOff>
    </xdr:from>
    <xdr:to>
      <xdr:col>19</xdr:col>
      <xdr:colOff>177800</xdr:colOff>
      <xdr:row>37</xdr:row>
      <xdr:rowOff>28006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22759"/>
          <a:ext cx="889000" cy="4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20074</xdr:rowOff>
    </xdr:from>
    <xdr:to>
      <xdr:col>15</xdr:col>
      <xdr:colOff>50800</xdr:colOff>
      <xdr:row>37</xdr:row>
      <xdr:rowOff>28006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63724"/>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5169</xdr:rowOff>
    </xdr:from>
    <xdr:to>
      <xdr:col>10</xdr:col>
      <xdr:colOff>114300</xdr:colOff>
      <xdr:row>37</xdr:row>
      <xdr:rowOff>20074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348819"/>
          <a:ext cx="889000" cy="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171082</xdr:rowOff>
    </xdr:from>
    <xdr:to>
      <xdr:col>24</xdr:col>
      <xdr:colOff>114300</xdr:colOff>
      <xdr:row>36</xdr:row>
      <xdr:rowOff>101232</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7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149509</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5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99759</xdr:rowOff>
    </xdr:from>
    <xdr:to>
      <xdr:col>20</xdr:col>
      <xdr:colOff>38100</xdr:colOff>
      <xdr:row>37</xdr:row>
      <xdr:rowOff>29909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7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21036</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6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148656</xdr:rowOff>
    </xdr:from>
    <xdr:to>
      <xdr:col>15</xdr:col>
      <xdr:colOff>101600</xdr:colOff>
      <xdr:row>37</xdr:row>
      <xdr:rowOff>78806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2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69933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1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140724</xdr:rowOff>
    </xdr:from>
    <xdr:to>
      <xdr:col>10</xdr:col>
      <xdr:colOff>165100</xdr:colOff>
      <xdr:row>37</xdr:row>
      <xdr:rowOff>70874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1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62001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125819</xdr:rowOff>
    </xdr:from>
    <xdr:to>
      <xdr:col>6</xdr:col>
      <xdr:colOff>38100</xdr:colOff>
      <xdr:row>37</xdr:row>
      <xdr:rowOff>55969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9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47096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42856</xdr:rowOff>
    </xdr:from>
    <xdr:to>
      <xdr:col>24</xdr:col>
      <xdr:colOff>63500</xdr:colOff>
      <xdr:row>57</xdr:row>
      <xdr:rowOff>3177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44056"/>
          <a:ext cx="838200" cy="13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123518</xdr:rowOff>
    </xdr:from>
    <xdr:to>
      <xdr:col>19</xdr:col>
      <xdr:colOff>177800</xdr:colOff>
      <xdr:row>57</xdr:row>
      <xdr:rowOff>3177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24718"/>
          <a:ext cx="889000" cy="5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123518</xdr:rowOff>
    </xdr:from>
    <xdr:to>
      <xdr:col>15</xdr:col>
      <xdr:colOff>50800</xdr:colOff>
      <xdr:row>57</xdr:row>
      <xdr:rowOff>20746</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24718"/>
          <a:ext cx="889000" cy="6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20746</xdr:rowOff>
    </xdr:from>
    <xdr:to>
      <xdr:col>10</xdr:col>
      <xdr:colOff>114300</xdr:colOff>
      <xdr:row>57</xdr:row>
      <xdr:rowOff>66173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93396"/>
          <a:ext cx="889000" cy="4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163506</xdr:rowOff>
    </xdr:from>
    <xdr:to>
      <xdr:col>24</xdr:col>
      <xdr:colOff>114300</xdr:colOff>
      <xdr:row>56</xdr:row>
      <xdr:rowOff>93656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9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14933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4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123827</xdr:rowOff>
    </xdr:from>
    <xdr:to>
      <xdr:col>20</xdr:col>
      <xdr:colOff>38100</xdr:colOff>
      <xdr:row>57</xdr:row>
      <xdr:rowOff>53977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2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70504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0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72718</xdr:rowOff>
    </xdr:from>
    <xdr:to>
      <xdr:col>15</xdr:col>
      <xdr:colOff>101600</xdr:colOff>
      <xdr:row>57</xdr:row>
      <xdr:rowOff>2868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19395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44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141396</xdr:rowOff>
    </xdr:from>
    <xdr:to>
      <xdr:col>10</xdr:col>
      <xdr:colOff>165100</xdr:colOff>
      <xdr:row>57</xdr:row>
      <xdr:rowOff>71546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4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88073</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1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15373</xdr:rowOff>
    </xdr:from>
    <xdr:to>
      <xdr:col>6</xdr:col>
      <xdr:colOff>38100</xdr:colOff>
      <xdr:row>57</xdr:row>
      <xdr:rowOff>116973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133500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131871</xdr:rowOff>
    </xdr:from>
    <xdr:to>
      <xdr:col>24</xdr:col>
      <xdr:colOff>63500</xdr:colOff>
      <xdr:row>77</xdr:row>
      <xdr:rowOff>133586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33521"/>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133414</xdr:rowOff>
    </xdr:from>
    <xdr:to>
      <xdr:col>19</xdr:col>
      <xdr:colOff>177800</xdr:colOff>
      <xdr:row>77</xdr:row>
      <xdr:rowOff>133586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35064"/>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130614</xdr:rowOff>
    </xdr:from>
    <xdr:to>
      <xdr:col>15</xdr:col>
      <xdr:colOff>50800</xdr:colOff>
      <xdr:row>77</xdr:row>
      <xdr:rowOff>133414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32264"/>
          <a:ext cx="889000" cy="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127642</xdr:rowOff>
    </xdr:from>
    <xdr:to>
      <xdr:col>10</xdr:col>
      <xdr:colOff>114300</xdr:colOff>
      <xdr:row>77</xdr:row>
      <xdr:rowOff>130614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29292"/>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81071</xdr:rowOff>
    </xdr:from>
    <xdr:to>
      <xdr:col>24</xdr:col>
      <xdr:colOff>114300</xdr:colOff>
      <xdr:row>78</xdr:row>
      <xdr:rowOff>11221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167448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9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82786</xdr:rowOff>
    </xdr:from>
    <xdr:to>
      <xdr:col>20</xdr:col>
      <xdr:colOff>38100</xdr:colOff>
      <xdr:row>78</xdr:row>
      <xdr:rowOff>12936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4063</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7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82614</xdr:rowOff>
    </xdr:from>
    <xdr:to>
      <xdr:col>15</xdr:col>
      <xdr:colOff>101600</xdr:colOff>
      <xdr:row>78</xdr:row>
      <xdr:rowOff>12764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3891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7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79814</xdr:rowOff>
    </xdr:from>
    <xdr:to>
      <xdr:col>10</xdr:col>
      <xdr:colOff>165100</xdr:colOff>
      <xdr:row>78</xdr:row>
      <xdr:rowOff>9964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1091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74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76842</xdr:rowOff>
    </xdr:from>
    <xdr:to>
      <xdr:col>6</xdr:col>
      <xdr:colOff>38100</xdr:colOff>
      <xdr:row>78</xdr:row>
      <xdr:rowOff>6992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169569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124758</xdr:rowOff>
    </xdr:from>
    <xdr:to>
      <xdr:col>24</xdr:col>
      <xdr:colOff>63500</xdr:colOff>
      <xdr:row>96</xdr:row>
      <xdr:rowOff>42911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412508"/>
          <a:ext cx="838200" cy="8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165789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453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42911</xdr:rowOff>
    </xdr:from>
    <xdr:to>
      <xdr:col>19</xdr:col>
      <xdr:colOff>177800</xdr:colOff>
      <xdr:row>96</xdr:row>
      <xdr:rowOff>133263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502111"/>
          <a:ext cx="889000" cy="9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10479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641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23270</xdr:rowOff>
    </xdr:from>
    <xdr:to>
      <xdr:col>15</xdr:col>
      <xdr:colOff>50800</xdr:colOff>
      <xdr:row>96</xdr:row>
      <xdr:rowOff>133263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482470"/>
          <a:ext cx="889000" cy="10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94786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725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23270</xdr:rowOff>
    </xdr:from>
    <xdr:to>
      <xdr:col>10</xdr:col>
      <xdr:colOff>114300</xdr:colOff>
      <xdr:row>97</xdr:row>
      <xdr:rowOff>61821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482470"/>
          <a:ext cx="889000" cy="21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170142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62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73958</xdr:rowOff>
    </xdr:from>
    <xdr:to>
      <xdr:col>24</xdr:col>
      <xdr:colOff>114300</xdr:colOff>
      <xdr:row>96</xdr:row>
      <xdr:rowOff>4108</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36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96835</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213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163561</xdr:rowOff>
    </xdr:from>
    <xdr:to>
      <xdr:col>20</xdr:col>
      <xdr:colOff>38100</xdr:colOff>
      <xdr:row>96</xdr:row>
      <xdr:rowOff>93711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45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110238</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226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82463</xdr:rowOff>
    </xdr:from>
    <xdr:to>
      <xdr:col>15</xdr:col>
      <xdr:colOff>101600</xdr:colOff>
      <xdr:row>97</xdr:row>
      <xdr:rowOff>12613</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54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29140</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31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143920</xdr:rowOff>
    </xdr:from>
    <xdr:to>
      <xdr:col>10</xdr:col>
      <xdr:colOff>165100</xdr:colOff>
      <xdr:row>96</xdr:row>
      <xdr:rowOff>74070</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43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90597</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206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11021</xdr:rowOff>
    </xdr:from>
    <xdr:to>
      <xdr:col>6</xdr:col>
      <xdr:colOff>38100</xdr:colOff>
      <xdr:row>97</xdr:row>
      <xdr:rowOff>112621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64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129148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416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169505</xdr:rowOff>
    </xdr:from>
    <xdr:to>
      <xdr:col>55</xdr:col>
      <xdr:colOff>0</xdr:colOff>
      <xdr:row>37</xdr:row>
      <xdr:rowOff>11456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341705"/>
          <a:ext cx="838200" cy="1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82875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083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114206</xdr:rowOff>
    </xdr:from>
    <xdr:to>
      <xdr:col>50</xdr:col>
      <xdr:colOff>114300</xdr:colOff>
      <xdr:row>36</xdr:row>
      <xdr:rowOff>169505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86406"/>
          <a:ext cx="889000" cy="5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171387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00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114206</xdr:rowOff>
    </xdr:from>
    <xdr:to>
      <xdr:col>45</xdr:col>
      <xdr:colOff>177800</xdr:colOff>
      <xdr:row>37</xdr:row>
      <xdr:rowOff>69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86406"/>
          <a:ext cx="889000" cy="5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84945</xdr:rowOff>
    </xdr:from>
    <xdr:to>
      <xdr:col>41</xdr:col>
      <xdr:colOff>50800</xdr:colOff>
      <xdr:row>37</xdr:row>
      <xdr:rowOff>69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28445"/>
          <a:ext cx="889000" cy="1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132106</xdr:rowOff>
    </xdr:from>
    <xdr:to>
      <xdr:col>55</xdr:col>
      <xdr:colOff>50800</xdr:colOff>
      <xdr:row>37</xdr:row>
      <xdr:rowOff>62256</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0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110533</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282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118705</xdr:rowOff>
    </xdr:from>
    <xdr:to>
      <xdr:col>50</xdr:col>
      <xdr:colOff>165100</xdr:colOff>
      <xdr:row>37</xdr:row>
      <xdr:rowOff>48855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39982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38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63406</xdr:rowOff>
    </xdr:from>
    <xdr:to>
      <xdr:col>46</xdr:col>
      <xdr:colOff>38100</xdr:colOff>
      <xdr:row>36</xdr:row>
      <xdr:rowOff>165006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3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156133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2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120719</xdr:rowOff>
    </xdr:from>
    <xdr:to>
      <xdr:col>41</xdr:col>
      <xdr:colOff>101600</xdr:colOff>
      <xdr:row>37</xdr:row>
      <xdr:rowOff>50869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2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41996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38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34145</xdr:rowOff>
    </xdr:from>
    <xdr:to>
      <xdr:col>36</xdr:col>
      <xdr:colOff>165100</xdr:colOff>
      <xdr:row>30</xdr:row>
      <xdr:rowOff>135745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126872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27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163257</xdr:rowOff>
    </xdr:from>
    <xdr:to>
      <xdr:col>55</xdr:col>
      <xdr:colOff>0</xdr:colOff>
      <xdr:row>58</xdr:row>
      <xdr:rowOff>27740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935907"/>
          <a:ext cx="838200" cy="35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39584</xdr:rowOff>
    </xdr:from>
    <xdr:to>
      <xdr:col>50</xdr:col>
      <xdr:colOff>114300</xdr:colOff>
      <xdr:row>57</xdr:row>
      <xdr:rowOff>163257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12234"/>
          <a:ext cx="8890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39584</xdr:rowOff>
    </xdr:from>
    <xdr:to>
      <xdr:col>45</xdr:col>
      <xdr:colOff>177800</xdr:colOff>
      <xdr:row>58</xdr:row>
      <xdr:rowOff>11793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12234"/>
          <a:ext cx="889000" cy="143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94459</xdr:rowOff>
    </xdr:from>
    <xdr:to>
      <xdr:col>41</xdr:col>
      <xdr:colOff>50800</xdr:colOff>
      <xdr:row>58</xdr:row>
      <xdr:rowOff>11793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67109"/>
          <a:ext cx="889000" cy="8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148390</xdr:rowOff>
    </xdr:from>
    <xdr:to>
      <xdr:col>55</xdr:col>
      <xdr:colOff>50800</xdr:colOff>
      <xdr:row>58</xdr:row>
      <xdr:rowOff>78540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2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63317</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3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112457</xdr:rowOff>
    </xdr:from>
    <xdr:to>
      <xdr:col>50</xdr:col>
      <xdr:colOff>165100</xdr:colOff>
      <xdr:row>58</xdr:row>
      <xdr:rowOff>42607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88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33734</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7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160234</xdr:rowOff>
    </xdr:from>
    <xdr:to>
      <xdr:col>46</xdr:col>
      <xdr:colOff>38100</xdr:colOff>
      <xdr:row>57</xdr:row>
      <xdr:rowOff>90384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61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81511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54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132443</xdr:rowOff>
    </xdr:from>
    <xdr:to>
      <xdr:col>41</xdr:col>
      <xdr:colOff>101600</xdr:colOff>
      <xdr:row>58</xdr:row>
      <xdr:rowOff>62593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0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53720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9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43659</xdr:rowOff>
    </xdr:from>
    <xdr:to>
      <xdr:col>36</xdr:col>
      <xdr:colOff>165100</xdr:colOff>
      <xdr:row>57</xdr:row>
      <xdr:rowOff>145259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1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136386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0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127950</xdr:rowOff>
    </xdr:from>
    <xdr:to>
      <xdr:col>55</xdr:col>
      <xdr:colOff>0</xdr:colOff>
      <xdr:row>78</xdr:row>
      <xdr:rowOff>128567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501050"/>
          <a:ext cx="8382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123264</xdr:rowOff>
    </xdr:from>
    <xdr:to>
      <xdr:col>50</xdr:col>
      <xdr:colOff>114300</xdr:colOff>
      <xdr:row>78</xdr:row>
      <xdr:rowOff>128567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96364"/>
          <a:ext cx="8890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123264</xdr:rowOff>
    </xdr:from>
    <xdr:to>
      <xdr:col>45</xdr:col>
      <xdr:colOff>177800</xdr:colOff>
      <xdr:row>78</xdr:row>
      <xdr:rowOff>130716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96364"/>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127561</xdr:rowOff>
    </xdr:from>
    <xdr:to>
      <xdr:col>41</xdr:col>
      <xdr:colOff>50800</xdr:colOff>
      <xdr:row>78</xdr:row>
      <xdr:rowOff>130716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500661"/>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77150</xdr:rowOff>
    </xdr:from>
    <xdr:to>
      <xdr:col>55</xdr:col>
      <xdr:colOff>50800</xdr:colOff>
      <xdr:row>79</xdr:row>
      <xdr:rowOff>7300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5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163527</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651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77767</xdr:rowOff>
    </xdr:from>
    <xdr:to>
      <xdr:col>50</xdr:col>
      <xdr:colOff>165100</xdr:colOff>
      <xdr:row>79</xdr:row>
      <xdr:rowOff>7917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5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170494</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43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72464</xdr:rowOff>
    </xdr:from>
    <xdr:to>
      <xdr:col>46</xdr:col>
      <xdr:colOff>38100</xdr:colOff>
      <xdr:row>79</xdr:row>
      <xdr:rowOff>2614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4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165191</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38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79916</xdr:rowOff>
    </xdr:from>
    <xdr:to>
      <xdr:col>41</xdr:col>
      <xdr:colOff>101600</xdr:colOff>
      <xdr:row>79</xdr:row>
      <xdr:rowOff>10066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1193</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45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76761</xdr:rowOff>
    </xdr:from>
    <xdr:to>
      <xdr:col>36</xdr:col>
      <xdr:colOff>165100</xdr:colOff>
      <xdr:row>79</xdr:row>
      <xdr:rowOff>6911</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4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169488</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3017" y="13542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139564</xdr:rowOff>
    </xdr:from>
    <xdr:to>
      <xdr:col>55</xdr:col>
      <xdr:colOff>0</xdr:colOff>
      <xdr:row>96</xdr:row>
      <xdr:rowOff>140751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598764"/>
          <a:ext cx="83820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58662</xdr:rowOff>
    </xdr:from>
    <xdr:to>
      <xdr:col>50</xdr:col>
      <xdr:colOff>114300</xdr:colOff>
      <xdr:row>96</xdr:row>
      <xdr:rowOff>140751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517862"/>
          <a:ext cx="889000" cy="82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58662</xdr:rowOff>
    </xdr:from>
    <xdr:to>
      <xdr:col>45</xdr:col>
      <xdr:colOff>177800</xdr:colOff>
      <xdr:row>96</xdr:row>
      <xdr:rowOff>160914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517862"/>
          <a:ext cx="889000" cy="10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18588</xdr:rowOff>
    </xdr:from>
    <xdr:to>
      <xdr:col>41</xdr:col>
      <xdr:colOff>50800</xdr:colOff>
      <xdr:row>96</xdr:row>
      <xdr:rowOff>160914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477788"/>
          <a:ext cx="889000" cy="142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88764</xdr:rowOff>
    </xdr:from>
    <xdr:to>
      <xdr:col>55</xdr:col>
      <xdr:colOff>50800</xdr:colOff>
      <xdr:row>97</xdr:row>
      <xdr:rowOff>18914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54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67191</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526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89951</xdr:rowOff>
    </xdr:from>
    <xdr:to>
      <xdr:col>50</xdr:col>
      <xdr:colOff>165100</xdr:colOff>
      <xdr:row>97</xdr:row>
      <xdr:rowOff>20101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4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11228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4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7862</xdr:rowOff>
    </xdr:from>
    <xdr:to>
      <xdr:col>46</xdr:col>
      <xdr:colOff>38100</xdr:colOff>
      <xdr:row>96</xdr:row>
      <xdr:rowOff>109462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100589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5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110114</xdr:rowOff>
    </xdr:from>
    <xdr:to>
      <xdr:col>41</xdr:col>
      <xdr:colOff>101600</xdr:colOff>
      <xdr:row>97</xdr:row>
      <xdr:rowOff>40264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56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31391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66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139238</xdr:rowOff>
    </xdr:from>
    <xdr:to>
      <xdr:col>36</xdr:col>
      <xdr:colOff>165100</xdr:colOff>
      <xdr:row>96</xdr:row>
      <xdr:rowOff>69388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4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60515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519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9189</xdr:rowOff>
    </xdr:from>
    <xdr:to>
      <xdr:col>85</xdr:col>
      <xdr:colOff>127000</xdr:colOff>
      <xdr:row>77</xdr:row>
      <xdr:rowOff>32829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3210839"/>
          <a:ext cx="838200" cy="2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32829</xdr:rowOff>
    </xdr:from>
    <xdr:to>
      <xdr:col>81</xdr:col>
      <xdr:colOff>50800</xdr:colOff>
      <xdr:row>77</xdr:row>
      <xdr:rowOff>39973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3234479"/>
          <a:ext cx="8890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39973</xdr:rowOff>
    </xdr:from>
    <xdr:to>
      <xdr:col>76</xdr:col>
      <xdr:colOff>114300</xdr:colOff>
      <xdr:row>77</xdr:row>
      <xdr:rowOff>44641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241623"/>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44641</xdr:rowOff>
    </xdr:from>
    <xdr:to>
      <xdr:col>71</xdr:col>
      <xdr:colOff>177800</xdr:colOff>
      <xdr:row>77</xdr:row>
      <xdr:rowOff>51175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246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129839</xdr:rowOff>
    </xdr:from>
    <xdr:to>
      <xdr:col>85</xdr:col>
      <xdr:colOff>177800</xdr:colOff>
      <xdr:row>77</xdr:row>
      <xdr:rowOff>59989</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16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108266</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38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153479</xdr:rowOff>
    </xdr:from>
    <xdr:to>
      <xdr:col>81</xdr:col>
      <xdr:colOff>101600</xdr:colOff>
      <xdr:row>77</xdr:row>
      <xdr:rowOff>83629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18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74756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276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160623</xdr:rowOff>
    </xdr:from>
    <xdr:to>
      <xdr:col>76</xdr:col>
      <xdr:colOff>165100</xdr:colOff>
      <xdr:row>77</xdr:row>
      <xdr:rowOff>90773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81900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8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165291</xdr:rowOff>
    </xdr:from>
    <xdr:to>
      <xdr:col>72</xdr:col>
      <xdr:colOff>38100</xdr:colOff>
      <xdr:row>77</xdr:row>
      <xdr:rowOff>95441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86568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28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375</xdr:rowOff>
    </xdr:from>
    <xdr:to>
      <xdr:col>67</xdr:col>
      <xdr:colOff>101600</xdr:colOff>
      <xdr:row>77</xdr:row>
      <xdr:rowOff>101975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20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93102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9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47410</xdr:rowOff>
    </xdr:from>
    <xdr:to>
      <xdr:col>85</xdr:col>
      <xdr:colOff>127000</xdr:colOff>
      <xdr:row>98</xdr:row>
      <xdr:rowOff>50149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49510"/>
          <a:ext cx="838200" cy="2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24705</xdr:rowOff>
    </xdr:from>
    <xdr:to>
      <xdr:col>81</xdr:col>
      <xdr:colOff>50800</xdr:colOff>
      <xdr:row>98</xdr:row>
      <xdr:rowOff>47410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26805"/>
          <a:ext cx="889000" cy="2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24705</xdr:rowOff>
    </xdr:from>
    <xdr:to>
      <xdr:col>76</xdr:col>
      <xdr:colOff>114300</xdr:colOff>
      <xdr:row>98</xdr:row>
      <xdr:rowOff>92069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26805"/>
          <a:ext cx="889000" cy="67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81852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883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81000</xdr:rowOff>
    </xdr:from>
    <xdr:to>
      <xdr:col>71</xdr:col>
      <xdr:colOff>177800</xdr:colOff>
      <xdr:row>98</xdr:row>
      <xdr:rowOff>92069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814300" y="16883100"/>
          <a:ext cx="889000" cy="1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170799</xdr:rowOff>
    </xdr:from>
    <xdr:to>
      <xdr:col>85</xdr:col>
      <xdr:colOff>177800</xdr:colOff>
      <xdr:row>98</xdr:row>
      <xdr:rowOff>100949</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0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142702</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168060</xdr:rowOff>
    </xdr:from>
    <xdr:to>
      <xdr:col>81</xdr:col>
      <xdr:colOff>101600</xdr:colOff>
      <xdr:row>98</xdr:row>
      <xdr:rowOff>98210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9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89337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9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145355</xdr:rowOff>
    </xdr:from>
    <xdr:to>
      <xdr:col>76</xdr:col>
      <xdr:colOff>165100</xdr:colOff>
      <xdr:row>98</xdr:row>
      <xdr:rowOff>75505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77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92032</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55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41269</xdr:rowOff>
    </xdr:from>
    <xdr:to>
      <xdr:col>72</xdr:col>
      <xdr:colOff>38100</xdr:colOff>
      <xdr:row>98</xdr:row>
      <xdr:rowOff>142869</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4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133996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3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30200</xdr:rowOff>
    </xdr:from>
    <xdr:to>
      <xdr:col>67</xdr:col>
      <xdr:colOff>101600</xdr:colOff>
      <xdr:row>98</xdr:row>
      <xdr:rowOff>131800</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122927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2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157890</xdr:rowOff>
    </xdr:from>
    <xdr:to>
      <xdr:col>116</xdr:col>
      <xdr:colOff>63500</xdr:colOff>
      <xdr:row>75</xdr:row>
      <xdr:rowOff>62106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845190"/>
          <a:ext cx="838200" cy="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62106</xdr:rowOff>
    </xdr:from>
    <xdr:to>
      <xdr:col>111</xdr:col>
      <xdr:colOff>177800</xdr:colOff>
      <xdr:row>75</xdr:row>
      <xdr:rowOff>142215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20856"/>
          <a:ext cx="889000" cy="8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142215</xdr:rowOff>
    </xdr:from>
    <xdr:to>
      <xdr:col>107</xdr:col>
      <xdr:colOff>50800</xdr:colOff>
      <xdr:row>76</xdr:row>
      <xdr:rowOff>36733</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000965"/>
          <a:ext cx="889000" cy="65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90448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12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36733</xdr:rowOff>
    </xdr:from>
    <xdr:to>
      <xdr:col>102</xdr:col>
      <xdr:colOff>114300</xdr:colOff>
      <xdr:row>76</xdr:row>
      <xdr:rowOff>56752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066933"/>
          <a:ext cx="889000" cy="2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130714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132641</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16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107090</xdr:rowOff>
    </xdr:from>
    <xdr:to>
      <xdr:col>116</xdr:col>
      <xdr:colOff>114300</xdr:colOff>
      <xdr:row>75</xdr:row>
      <xdr:rowOff>37240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79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129967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645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11306</xdr:rowOff>
    </xdr:from>
    <xdr:to>
      <xdr:col>112</xdr:col>
      <xdr:colOff>38100</xdr:colOff>
      <xdr:row>75</xdr:row>
      <xdr:rowOff>112906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87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129433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64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91415</xdr:rowOff>
    </xdr:from>
    <xdr:to>
      <xdr:col>107</xdr:col>
      <xdr:colOff>101600</xdr:colOff>
      <xdr:row>76</xdr:row>
      <xdr:rowOff>21565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95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38092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72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157383</xdr:rowOff>
    </xdr:from>
    <xdr:to>
      <xdr:col>102</xdr:col>
      <xdr:colOff>165100</xdr:colOff>
      <xdr:row>76</xdr:row>
      <xdr:rowOff>87533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01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104059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791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5952</xdr:rowOff>
    </xdr:from>
    <xdr:to>
      <xdr:col>98</xdr:col>
      <xdr:colOff>38100</xdr:colOff>
      <xdr:row>76</xdr:row>
      <xdr:rowOff>107552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03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124078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811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人件費は、</a:t>
          </a:r>
          <a:r>
            <a:rPr lang="ja-JP" altLang="en-US" sz="1100" b="0" i="0" u="none" strike="noStrike" baseline="0">
              <a:solidFill>
                <a:schemeClr val="dk1"/>
              </a:solidFill>
              <a:latin typeface="+mn-lt"/>
              <a:ea typeface="+mn-ea"/>
              <a:cs typeface="+mn-cs"/>
            </a:rPr>
            <a:t>一般職給</a:t>
          </a:r>
          <a:r>
            <a:rPr lang="ja-JP" altLang="ja-JP" sz="1100" b="0" i="0" baseline="0">
              <a:solidFill>
                <a:schemeClr val="dk1"/>
              </a:solidFill>
              <a:effectLst/>
              <a:latin typeface="+mn-lt"/>
              <a:ea typeface="+mn-ea"/>
              <a:cs typeface="+mn-cs"/>
            </a:rPr>
            <a:t>や</a:t>
          </a:r>
          <a:r>
            <a:rPr lang="ja-JP" altLang="en-US" sz="1100" b="0" i="0" u="none" strike="noStrike" baseline="0">
              <a:solidFill>
                <a:schemeClr val="dk1"/>
              </a:solidFill>
              <a:latin typeface="+mn-lt"/>
              <a:ea typeface="+mn-ea"/>
              <a:cs typeface="+mn-cs"/>
            </a:rPr>
            <a:t>会計年度任用職員（アシスタント職）期末勤勉手当</a:t>
          </a:r>
          <a:r>
            <a:rPr lang="ja-JP" altLang="ja-JP" sz="1100" b="0" i="0" baseline="0">
              <a:solidFill>
                <a:schemeClr val="dk1"/>
              </a:solidFill>
              <a:effectLst/>
              <a:latin typeface="+mn-lt"/>
              <a:ea typeface="+mn-ea"/>
              <a:cs typeface="+mn-cs"/>
            </a:rPr>
            <a:t>の増などにより</a:t>
          </a:r>
          <a:r>
            <a:rPr kumimoji="1" lang="ja-JP" altLang="ja-JP" sz="1100">
              <a:solidFill>
                <a:schemeClr val="dk1"/>
              </a:solidFill>
              <a:effectLst/>
              <a:latin typeface="+mn-lt"/>
              <a:ea typeface="+mn-ea"/>
              <a:cs typeface="+mn-cs"/>
            </a:rPr>
            <a:t>昨年度に比べ増加した。　</a:t>
          </a:r>
          <a:endParaRPr lang="ja-JP" altLang="ja-JP" sz="1400">
            <a:effectLst/>
          </a:endParaRPr>
        </a:p>
        <a:p>
          <a:r>
            <a:rPr kumimoji="1" lang="ja-JP" altLang="ja-JP" sz="1100">
              <a:solidFill>
                <a:schemeClr val="dk1"/>
              </a:solidFill>
              <a:effectLst/>
              <a:latin typeface="+mn-lt"/>
              <a:ea typeface="+mn-ea"/>
              <a:cs typeface="+mn-cs"/>
            </a:rPr>
            <a:t>補助費等は、</a:t>
          </a:r>
          <a:r>
            <a:rPr lang="ja-JP" altLang="en-US" sz="1100" b="0" i="0" u="none" strike="noStrike" baseline="0">
              <a:solidFill>
                <a:schemeClr val="dk1"/>
              </a:solidFill>
              <a:latin typeface="+mn-lt"/>
              <a:ea typeface="+mn-ea"/>
              <a:cs typeface="+mn-cs"/>
            </a:rPr>
            <a:t>下水道事業会計補助金</a:t>
          </a:r>
          <a:r>
            <a:rPr lang="ja-JP" altLang="ja-JP" sz="1100" b="0" i="0" baseline="0">
              <a:solidFill>
                <a:schemeClr val="dk1"/>
              </a:solidFill>
              <a:effectLst/>
              <a:latin typeface="+mn-lt"/>
              <a:ea typeface="+mn-ea"/>
              <a:cs typeface="+mn-cs"/>
            </a:rPr>
            <a:t>の減などにより</a:t>
          </a:r>
          <a:r>
            <a:rPr kumimoji="1" lang="ja-JP" altLang="ja-JP" sz="1100">
              <a:solidFill>
                <a:schemeClr val="dk1"/>
              </a:solidFill>
              <a:effectLst/>
              <a:latin typeface="+mn-lt"/>
              <a:ea typeface="+mn-ea"/>
              <a:cs typeface="+mn-cs"/>
            </a:rPr>
            <a:t>昨年度に比べ減少した。</a:t>
          </a:r>
          <a:endParaRPr lang="ja-JP" altLang="ja-JP" sz="1400">
            <a:effectLst/>
          </a:endParaRPr>
        </a:p>
        <a:p>
          <a:r>
            <a:rPr kumimoji="1" lang="ja-JP" altLang="ja-JP" sz="1100">
              <a:solidFill>
                <a:schemeClr val="dk1"/>
              </a:solidFill>
              <a:effectLst/>
              <a:latin typeface="+mn-lt"/>
              <a:ea typeface="+mn-ea"/>
              <a:cs typeface="+mn-cs"/>
            </a:rPr>
            <a:t>物件費は、</a:t>
          </a:r>
          <a:r>
            <a:rPr lang="ja-JP" altLang="en-US" sz="1100" b="0" i="0" u="none" strike="noStrike" baseline="0">
              <a:solidFill>
                <a:schemeClr val="dk1"/>
              </a:solidFill>
              <a:latin typeface="+mn-lt"/>
              <a:ea typeface="+mn-ea"/>
              <a:cs typeface="+mn-cs"/>
            </a:rPr>
            <a:t>システム修正等委託</a:t>
          </a:r>
          <a:r>
            <a:rPr lang="ja-JP" altLang="ja-JP" sz="1100" b="0" i="0" baseline="0">
              <a:solidFill>
                <a:schemeClr val="dk1"/>
              </a:solidFill>
              <a:effectLst/>
              <a:latin typeface="+mn-lt"/>
              <a:ea typeface="+mn-ea"/>
              <a:cs typeface="+mn-cs"/>
            </a:rPr>
            <a:t>の</a:t>
          </a:r>
          <a:r>
            <a:rPr lang="ja-JP" altLang="en-US" sz="1100" b="0" i="0" baseline="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などにより昨年度に比</a:t>
          </a:r>
          <a:r>
            <a:rPr kumimoji="1" lang="ja-JP" altLang="en-US" sz="1100">
              <a:solidFill>
                <a:schemeClr val="dk1"/>
              </a:solidFill>
              <a:effectLst/>
              <a:latin typeface="+mn-lt"/>
              <a:ea typeface="+mn-ea"/>
              <a:cs typeface="+mn-cs"/>
            </a:rPr>
            <a:t>べ増加</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扶助費は、</a:t>
          </a:r>
          <a:r>
            <a:rPr lang="ja-JP" altLang="en-US" sz="1100" b="0" i="0" u="none" strike="noStrike" baseline="0">
              <a:solidFill>
                <a:schemeClr val="dk1"/>
              </a:solidFill>
              <a:latin typeface="+mn-lt"/>
              <a:ea typeface="+mn-ea"/>
              <a:cs typeface="+mn-cs"/>
            </a:rPr>
            <a:t>定額減税補足給付金（調整給付）</a:t>
          </a:r>
          <a:r>
            <a:rPr lang="ja-JP" altLang="ja-JP" sz="1100" b="0" i="0" baseline="0">
              <a:solidFill>
                <a:schemeClr val="dk1"/>
              </a:solidFill>
              <a:effectLst/>
              <a:latin typeface="+mn-lt"/>
              <a:ea typeface="+mn-ea"/>
              <a:cs typeface="+mn-cs"/>
            </a:rPr>
            <a:t>の増などにより</a:t>
          </a:r>
          <a:r>
            <a:rPr kumimoji="1" lang="ja-JP" altLang="ja-JP" sz="1100">
              <a:solidFill>
                <a:schemeClr val="dk1"/>
              </a:solidFill>
              <a:effectLst/>
              <a:latin typeface="+mn-lt"/>
              <a:ea typeface="+mn-ea"/>
              <a:cs typeface="+mn-cs"/>
            </a:rPr>
            <a:t>昨年度に比べ増加した。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116,325
113,475
12.88
51,654,026
51,014,587
438,246
25,155,553
21,536,187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99695</xdr:rowOff>
    </xdr:from>
    <xdr:to>
      <xdr:col>24</xdr:col>
      <xdr:colOff>63500</xdr:colOff>
      <xdr:row>36</xdr:row>
      <xdr:rowOff>32258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6100445"/>
          <a:ext cx="838200" cy="10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32258</xdr:rowOff>
    </xdr:from>
    <xdr:to>
      <xdr:col>19</xdr:col>
      <xdr:colOff>177800</xdr:colOff>
      <xdr:row>36</xdr:row>
      <xdr:rowOff>67120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204458"/>
          <a:ext cx="8890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59690</xdr:rowOff>
    </xdr:from>
    <xdr:to>
      <xdr:col>15</xdr:col>
      <xdr:colOff>50800</xdr:colOff>
      <xdr:row>36</xdr:row>
      <xdr:rowOff>67120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23189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19114</xdr:rowOff>
    </xdr:from>
    <xdr:to>
      <xdr:col>10</xdr:col>
      <xdr:colOff>114300</xdr:colOff>
      <xdr:row>36</xdr:row>
      <xdr:rowOff>59690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191314"/>
          <a:ext cx="889000" cy="4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48895</xdr:rowOff>
    </xdr:from>
    <xdr:to>
      <xdr:col>24</xdr:col>
      <xdr:colOff>114300</xdr:colOff>
      <xdr:row>35</xdr:row>
      <xdr:rowOff>150495</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49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71772</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152908</xdr:rowOff>
    </xdr:from>
    <xdr:to>
      <xdr:col>20</xdr:col>
      <xdr:colOff>38100</xdr:colOff>
      <xdr:row>36</xdr:row>
      <xdr:rowOff>83058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99585</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928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16320</xdr:rowOff>
    </xdr:from>
    <xdr:to>
      <xdr:col>15</xdr:col>
      <xdr:colOff>101600</xdr:colOff>
      <xdr:row>36</xdr:row>
      <xdr:rowOff>117920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18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109047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281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8890</xdr:rowOff>
    </xdr:from>
    <xdr:to>
      <xdr:col>10</xdr:col>
      <xdr:colOff>165100</xdr:colOff>
      <xdr:row>36</xdr:row>
      <xdr:rowOff>110490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101617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139764</xdr:rowOff>
    </xdr:from>
    <xdr:to>
      <xdr:col>6</xdr:col>
      <xdr:colOff>38100</xdr:colOff>
      <xdr:row>36</xdr:row>
      <xdr:rowOff>69914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4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86441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91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22889</xdr:rowOff>
    </xdr:from>
    <xdr:to>
      <xdr:col>24</xdr:col>
      <xdr:colOff>63500</xdr:colOff>
      <xdr:row>58</xdr:row>
      <xdr:rowOff>37672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966989"/>
          <a:ext cx="8382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29427</xdr:rowOff>
    </xdr:from>
    <xdr:to>
      <xdr:col>19</xdr:col>
      <xdr:colOff>177800</xdr:colOff>
      <xdr:row>58</xdr:row>
      <xdr:rowOff>37672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73527"/>
          <a:ext cx="889000" cy="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29427</xdr:rowOff>
    </xdr:from>
    <xdr:to>
      <xdr:col>15</xdr:col>
      <xdr:colOff>50800</xdr:colOff>
      <xdr:row>58</xdr:row>
      <xdr:rowOff>82679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973527"/>
          <a:ext cx="889000" cy="53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22146</xdr:rowOff>
    </xdr:from>
    <xdr:to>
      <xdr:col>10</xdr:col>
      <xdr:colOff>114300</xdr:colOff>
      <xdr:row>58</xdr:row>
      <xdr:rowOff>82679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23346"/>
          <a:ext cx="889000" cy="40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143539</xdr:rowOff>
    </xdr:from>
    <xdr:to>
      <xdr:col>24</xdr:col>
      <xdr:colOff>114300</xdr:colOff>
      <xdr:row>58</xdr:row>
      <xdr:rowOff>73689</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1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158322</xdr:rowOff>
    </xdr:from>
    <xdr:to>
      <xdr:col>20</xdr:col>
      <xdr:colOff>38100</xdr:colOff>
      <xdr:row>58</xdr:row>
      <xdr:rowOff>88472</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3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79599</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150077</xdr:rowOff>
    </xdr:from>
    <xdr:to>
      <xdr:col>15</xdr:col>
      <xdr:colOff>101600</xdr:colOff>
      <xdr:row>58</xdr:row>
      <xdr:rowOff>80227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2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71354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1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31879</xdr:rowOff>
    </xdr:from>
    <xdr:to>
      <xdr:col>10</xdr:col>
      <xdr:colOff>165100</xdr:colOff>
      <xdr:row>58</xdr:row>
      <xdr:rowOff>133479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7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124606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68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142796</xdr:rowOff>
    </xdr:from>
    <xdr:to>
      <xdr:col>6</xdr:col>
      <xdr:colOff>38100</xdr:colOff>
      <xdr:row>56</xdr:row>
      <xdr:rowOff>72946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72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64073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65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32083</xdr:rowOff>
    </xdr:from>
    <xdr:to>
      <xdr:col>24</xdr:col>
      <xdr:colOff>63500</xdr:colOff>
      <xdr:row>75</xdr:row>
      <xdr:rowOff>139105</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890833"/>
          <a:ext cx="838200" cy="107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139105</xdr:rowOff>
    </xdr:from>
    <xdr:to>
      <xdr:col>19</xdr:col>
      <xdr:colOff>177800</xdr:colOff>
      <xdr:row>76</xdr:row>
      <xdr:rowOff>21979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997855"/>
          <a:ext cx="8890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15867</xdr:rowOff>
    </xdr:from>
    <xdr:to>
      <xdr:col>15</xdr:col>
      <xdr:colOff>50800</xdr:colOff>
      <xdr:row>76</xdr:row>
      <xdr:rowOff>21979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46067"/>
          <a:ext cx="889000" cy="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15867</xdr:rowOff>
    </xdr:from>
    <xdr:to>
      <xdr:col>10</xdr:col>
      <xdr:colOff>114300</xdr:colOff>
      <xdr:row>77</xdr:row>
      <xdr:rowOff>10358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46067"/>
          <a:ext cx="889000" cy="16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152733</xdr:rowOff>
    </xdr:from>
    <xdr:to>
      <xdr:col>24</xdr:col>
      <xdr:colOff>114300</xdr:colOff>
      <xdr:row>75</xdr:row>
      <xdr:rowOff>82883</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4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4160</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69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88305</xdr:rowOff>
    </xdr:from>
    <xdr:to>
      <xdr:col>20</xdr:col>
      <xdr:colOff>38100</xdr:colOff>
      <xdr:row>76</xdr:row>
      <xdr:rowOff>18455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9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34982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22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142629</xdr:rowOff>
    </xdr:from>
    <xdr:to>
      <xdr:col>15</xdr:col>
      <xdr:colOff>101600</xdr:colOff>
      <xdr:row>76</xdr:row>
      <xdr:rowOff>72779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0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89306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77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136517</xdr:rowOff>
    </xdr:from>
    <xdr:to>
      <xdr:col>10</xdr:col>
      <xdr:colOff>165100</xdr:colOff>
      <xdr:row>76</xdr:row>
      <xdr:rowOff>66667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83194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70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131008</xdr:rowOff>
    </xdr:from>
    <xdr:to>
      <xdr:col>6</xdr:col>
      <xdr:colOff>38100</xdr:colOff>
      <xdr:row>77</xdr:row>
      <xdr:rowOff>61158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16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77685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93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162370</xdr:rowOff>
    </xdr:from>
    <xdr:to>
      <xdr:col>24</xdr:col>
      <xdr:colOff>63500</xdr:colOff>
      <xdr:row>98</xdr:row>
      <xdr:rowOff>15666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793020"/>
          <a:ext cx="838200" cy="2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83617</xdr:rowOff>
    </xdr:from>
    <xdr:to>
      <xdr:col>19</xdr:col>
      <xdr:colOff>177800</xdr:colOff>
      <xdr:row>98</xdr:row>
      <xdr:rowOff>15666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714267"/>
          <a:ext cx="889000" cy="10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83617</xdr:rowOff>
    </xdr:from>
    <xdr:to>
      <xdr:col>15</xdr:col>
      <xdr:colOff>50800</xdr:colOff>
      <xdr:row>97</xdr:row>
      <xdr:rowOff>165894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714267"/>
          <a:ext cx="889000" cy="8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165894</xdr:rowOff>
    </xdr:from>
    <xdr:to>
      <xdr:col>10</xdr:col>
      <xdr:colOff>114300</xdr:colOff>
      <xdr:row>98</xdr:row>
      <xdr:rowOff>84892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96544"/>
          <a:ext cx="889000" cy="90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111570</xdr:rowOff>
    </xdr:from>
    <xdr:to>
      <xdr:col>24</xdr:col>
      <xdr:colOff>114300</xdr:colOff>
      <xdr:row>98</xdr:row>
      <xdr:rowOff>41720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89997</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136316</xdr:rowOff>
    </xdr:from>
    <xdr:to>
      <xdr:col>20</xdr:col>
      <xdr:colOff>38100</xdr:colOff>
      <xdr:row>98</xdr:row>
      <xdr:rowOff>66466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6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57593</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5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32817</xdr:rowOff>
    </xdr:from>
    <xdr:to>
      <xdr:col>15</xdr:col>
      <xdr:colOff>101600</xdr:colOff>
      <xdr:row>97</xdr:row>
      <xdr:rowOff>134417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663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125544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756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115094</xdr:rowOff>
    </xdr:from>
    <xdr:to>
      <xdr:col>10</xdr:col>
      <xdr:colOff>165100</xdr:colOff>
      <xdr:row>98</xdr:row>
      <xdr:rowOff>45244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45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36371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38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34092</xdr:rowOff>
    </xdr:from>
    <xdr:to>
      <xdr:col>6</xdr:col>
      <xdr:colOff>38100</xdr:colOff>
      <xdr:row>98</xdr:row>
      <xdr:rowOff>135692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3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126819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2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95885</xdr:rowOff>
    </xdr:from>
    <xdr:to>
      <xdr:col>55</xdr:col>
      <xdr:colOff>0</xdr:colOff>
      <xdr:row>36</xdr:row>
      <xdr:rowOff>122174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268085"/>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122174</xdr:rowOff>
    </xdr:from>
    <xdr:to>
      <xdr:col>50</xdr:col>
      <xdr:colOff>114300</xdr:colOff>
      <xdr:row>36</xdr:row>
      <xdr:rowOff>142367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294374"/>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34925</xdr:rowOff>
    </xdr:from>
    <xdr:to>
      <xdr:col>45</xdr:col>
      <xdr:colOff>177800</xdr:colOff>
      <xdr:row>36</xdr:row>
      <xdr:rowOff>142367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207125"/>
          <a:ext cx="889000" cy="10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113030</xdr:rowOff>
    </xdr:from>
    <xdr:to>
      <xdr:col>41</xdr:col>
      <xdr:colOff>50800</xdr:colOff>
      <xdr:row>36</xdr:row>
      <xdr:rowOff>34925</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11378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45085</xdr:rowOff>
    </xdr:from>
    <xdr:to>
      <xdr:col>55</xdr:col>
      <xdr:colOff>50800</xdr:colOff>
      <xdr:row>36</xdr:row>
      <xdr:rowOff>146685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21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67962</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068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71374</xdr:rowOff>
    </xdr:from>
    <xdr:to>
      <xdr:col>50</xdr:col>
      <xdr:colOff>165100</xdr:colOff>
      <xdr:row>37</xdr:row>
      <xdr:rowOff>1524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2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18051</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6018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91567</xdr:rowOff>
    </xdr:from>
    <xdr:to>
      <xdr:col>46</xdr:col>
      <xdr:colOff>38100</xdr:colOff>
      <xdr:row>37</xdr:row>
      <xdr:rowOff>21717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2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38244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6038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155575</xdr:rowOff>
    </xdr:from>
    <xdr:to>
      <xdr:col>41</xdr:col>
      <xdr:colOff>101600</xdr:colOff>
      <xdr:row>36</xdr:row>
      <xdr:rowOff>85725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1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102252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93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62230</xdr:rowOff>
    </xdr:from>
    <xdr:to>
      <xdr:col>36</xdr:col>
      <xdr:colOff>165100</xdr:colOff>
      <xdr:row>35</xdr:row>
      <xdr:rowOff>163830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8907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103718</xdr:rowOff>
    </xdr:from>
    <xdr:to>
      <xdr:col>55</xdr:col>
      <xdr:colOff>0</xdr:colOff>
      <xdr:row>58</xdr:row>
      <xdr:rowOff>105501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47818"/>
          <a:ext cx="8382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103718</xdr:rowOff>
    </xdr:from>
    <xdr:to>
      <xdr:col>50</xdr:col>
      <xdr:colOff>114300</xdr:colOff>
      <xdr:row>58</xdr:row>
      <xdr:rowOff>114463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47818"/>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112223</xdr:rowOff>
    </xdr:from>
    <xdr:to>
      <xdr:col>45</xdr:col>
      <xdr:colOff>177800</xdr:colOff>
      <xdr:row>58</xdr:row>
      <xdr:rowOff>114463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10056323"/>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111628</xdr:rowOff>
    </xdr:from>
    <xdr:to>
      <xdr:col>41</xdr:col>
      <xdr:colOff>50800</xdr:colOff>
      <xdr:row>58</xdr:row>
      <xdr:rowOff>112223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55728"/>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54701</xdr:rowOff>
    </xdr:from>
    <xdr:to>
      <xdr:col>55</xdr:col>
      <xdr:colOff>50800</xdr:colOff>
      <xdr:row>58</xdr:row>
      <xdr:rowOff>156301</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9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141078</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13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52918</xdr:rowOff>
    </xdr:from>
    <xdr:to>
      <xdr:col>50</xdr:col>
      <xdr:colOff>165100</xdr:colOff>
      <xdr:row>58</xdr:row>
      <xdr:rowOff>154518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9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145645</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089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63663</xdr:rowOff>
    </xdr:from>
    <xdr:to>
      <xdr:col>46</xdr:col>
      <xdr:colOff>38100</xdr:colOff>
      <xdr:row>58</xdr:row>
      <xdr:rowOff>165263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0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156390</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0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61423</xdr:rowOff>
    </xdr:from>
    <xdr:to>
      <xdr:col>41</xdr:col>
      <xdr:colOff>101600</xdr:colOff>
      <xdr:row>58</xdr:row>
      <xdr:rowOff>163023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154150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098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60828</xdr:rowOff>
    </xdr:from>
    <xdr:to>
      <xdr:col>36</xdr:col>
      <xdr:colOff>165100</xdr:colOff>
      <xdr:row>58</xdr:row>
      <xdr:rowOff>162428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153555</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7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3702</xdr:rowOff>
    </xdr:from>
    <xdr:to>
      <xdr:col>55</xdr:col>
      <xdr:colOff>0</xdr:colOff>
      <xdr:row>79</xdr:row>
      <xdr:rowOff>20923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48252"/>
          <a:ext cx="838200" cy="17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122365</xdr:rowOff>
    </xdr:from>
    <xdr:to>
      <xdr:col>50</xdr:col>
      <xdr:colOff>114300</xdr:colOff>
      <xdr:row>79</xdr:row>
      <xdr:rowOff>3702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95465"/>
          <a:ext cx="889000" cy="5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122365</xdr:rowOff>
    </xdr:from>
    <xdr:to>
      <xdr:col>45</xdr:col>
      <xdr:colOff>177800</xdr:colOff>
      <xdr:row>78</xdr:row>
      <xdr:rowOff>134423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95465"/>
          <a:ext cx="889000" cy="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134423</xdr:rowOff>
    </xdr:from>
    <xdr:to>
      <xdr:col>41</xdr:col>
      <xdr:colOff>50800</xdr:colOff>
      <xdr:row>78</xdr:row>
      <xdr:rowOff>158941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507523"/>
          <a:ext cx="8890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141573</xdr:rowOff>
    </xdr:from>
    <xdr:to>
      <xdr:col>55</xdr:col>
      <xdr:colOff>50800</xdr:colOff>
      <xdr:row>79</xdr:row>
      <xdr:rowOff>71723</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14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56500</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2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124352</xdr:rowOff>
    </xdr:from>
    <xdr:to>
      <xdr:col>50</xdr:col>
      <xdr:colOff>165100</xdr:colOff>
      <xdr:row>79</xdr:row>
      <xdr:rowOff>54502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9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45629</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90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71565</xdr:rowOff>
    </xdr:from>
    <xdr:to>
      <xdr:col>46</xdr:col>
      <xdr:colOff>38100</xdr:colOff>
      <xdr:row>79</xdr:row>
      <xdr:rowOff>1715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4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164292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3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83623</xdr:rowOff>
    </xdr:from>
    <xdr:to>
      <xdr:col>41</xdr:col>
      <xdr:colOff>101600</xdr:colOff>
      <xdr:row>79</xdr:row>
      <xdr:rowOff>13773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5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4900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49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108141</xdr:rowOff>
    </xdr:from>
    <xdr:to>
      <xdr:col>36</xdr:col>
      <xdr:colOff>165100</xdr:colOff>
      <xdr:row>79</xdr:row>
      <xdr:rowOff>38291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8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29418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73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66987</xdr:rowOff>
    </xdr:from>
    <xdr:to>
      <xdr:col>55</xdr:col>
      <xdr:colOff>0</xdr:colOff>
      <xdr:row>98</xdr:row>
      <xdr:rowOff>78339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697637"/>
          <a:ext cx="838200" cy="18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66987</xdr:rowOff>
    </xdr:from>
    <xdr:to>
      <xdr:col>50</xdr:col>
      <xdr:colOff>114300</xdr:colOff>
      <xdr:row>97</xdr:row>
      <xdr:rowOff>77406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697637"/>
          <a:ext cx="889000" cy="1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77406</xdr:rowOff>
    </xdr:from>
    <xdr:to>
      <xdr:col>45</xdr:col>
      <xdr:colOff>177800</xdr:colOff>
      <xdr:row>98</xdr:row>
      <xdr:rowOff>36945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708056"/>
          <a:ext cx="889000" cy="13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36945</xdr:rowOff>
    </xdr:from>
    <xdr:to>
      <xdr:col>41</xdr:col>
      <xdr:colOff>50800</xdr:colOff>
      <xdr:row>98</xdr:row>
      <xdr:rowOff>52394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39045"/>
          <a:ext cx="889000" cy="1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27539</xdr:rowOff>
    </xdr:from>
    <xdr:to>
      <xdr:col>55</xdr:col>
      <xdr:colOff>50800</xdr:colOff>
      <xdr:row>98</xdr:row>
      <xdr:rowOff>129139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2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5966</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0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16187</xdr:rowOff>
    </xdr:from>
    <xdr:to>
      <xdr:col>50</xdr:col>
      <xdr:colOff>165100</xdr:colOff>
      <xdr:row>97</xdr:row>
      <xdr:rowOff>117787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64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108914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73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26606</xdr:rowOff>
    </xdr:from>
    <xdr:to>
      <xdr:col>46</xdr:col>
      <xdr:colOff>38100</xdr:colOff>
      <xdr:row>97</xdr:row>
      <xdr:rowOff>128206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65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119333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4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157595</xdr:rowOff>
    </xdr:from>
    <xdr:to>
      <xdr:col>41</xdr:col>
      <xdr:colOff>101600</xdr:colOff>
      <xdr:row>98</xdr:row>
      <xdr:rowOff>87745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78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78872</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88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1594</xdr:rowOff>
    </xdr:from>
    <xdr:to>
      <xdr:col>36</xdr:col>
      <xdr:colOff>165100</xdr:colOff>
      <xdr:row>98</xdr:row>
      <xdr:rowOff>103194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0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94321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89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5466</xdr:rowOff>
    </xdr:from>
    <xdr:to>
      <xdr:col>85</xdr:col>
      <xdr:colOff>127000</xdr:colOff>
      <xdr:row>37</xdr:row>
      <xdr:rowOff>11318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49116"/>
          <a:ext cx="8382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11318</xdr:rowOff>
    </xdr:from>
    <xdr:to>
      <xdr:col>81</xdr:col>
      <xdr:colOff>50800</xdr:colOff>
      <xdr:row>37</xdr:row>
      <xdr:rowOff>90688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54968"/>
          <a:ext cx="889000" cy="7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65634</xdr:rowOff>
    </xdr:from>
    <xdr:to>
      <xdr:col>76</xdr:col>
      <xdr:colOff>114300</xdr:colOff>
      <xdr:row>37</xdr:row>
      <xdr:rowOff>90688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409284"/>
          <a:ext cx="889000" cy="2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3272</xdr:rowOff>
    </xdr:from>
    <xdr:to>
      <xdr:col>71</xdr:col>
      <xdr:colOff>177800</xdr:colOff>
      <xdr:row>37</xdr:row>
      <xdr:rowOff>65634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346922"/>
          <a:ext cx="889000" cy="6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126116</xdr:rowOff>
    </xdr:from>
    <xdr:to>
      <xdr:col>85</xdr:col>
      <xdr:colOff>177800</xdr:colOff>
      <xdr:row>37</xdr:row>
      <xdr:rowOff>56266</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298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104543</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7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131968</xdr:rowOff>
    </xdr:from>
    <xdr:to>
      <xdr:col>81</xdr:col>
      <xdr:colOff>101600</xdr:colOff>
      <xdr:row>37</xdr:row>
      <xdr:rowOff>62118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0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53245</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39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39888</xdr:rowOff>
    </xdr:from>
    <xdr:to>
      <xdr:col>76</xdr:col>
      <xdr:colOff>165100</xdr:colOff>
      <xdr:row>37</xdr:row>
      <xdr:rowOff>141488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83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132615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7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14834</xdr:rowOff>
    </xdr:from>
    <xdr:to>
      <xdr:col>72</xdr:col>
      <xdr:colOff>38100</xdr:colOff>
      <xdr:row>37</xdr:row>
      <xdr:rowOff>116434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5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107561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5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123922</xdr:rowOff>
    </xdr:from>
    <xdr:to>
      <xdr:col>67</xdr:col>
      <xdr:colOff>101600</xdr:colOff>
      <xdr:row>37</xdr:row>
      <xdr:rowOff>54072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96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45199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38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126510</xdr:rowOff>
    </xdr:from>
    <xdr:to>
      <xdr:col>85</xdr:col>
      <xdr:colOff>127000</xdr:colOff>
      <xdr:row>59</xdr:row>
      <xdr:rowOff>22794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899160"/>
          <a:ext cx="838200" cy="23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169281</xdr:rowOff>
    </xdr:from>
    <xdr:to>
      <xdr:col>81</xdr:col>
      <xdr:colOff>50800</xdr:colOff>
      <xdr:row>59</xdr:row>
      <xdr:rowOff>22794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592300" y="9941931"/>
          <a:ext cx="889000" cy="196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169281</xdr:rowOff>
    </xdr:from>
    <xdr:to>
      <xdr:col>76</xdr:col>
      <xdr:colOff>114300</xdr:colOff>
      <xdr:row>58</xdr:row>
      <xdr:rowOff>57541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941931"/>
          <a:ext cx="889000" cy="5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59809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66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21034</xdr:rowOff>
    </xdr:from>
    <xdr:to>
      <xdr:col>71</xdr:col>
      <xdr:colOff>177800</xdr:colOff>
      <xdr:row>58</xdr:row>
      <xdr:rowOff>57541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793684"/>
          <a:ext cx="889000" cy="20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75710</xdr:rowOff>
    </xdr:from>
    <xdr:to>
      <xdr:col>85</xdr:col>
      <xdr:colOff>177800</xdr:colOff>
      <xdr:row>58</xdr:row>
      <xdr:rowOff>5860</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84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54137</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826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143444</xdr:rowOff>
    </xdr:from>
    <xdr:to>
      <xdr:col>81</xdr:col>
      <xdr:colOff>101600</xdr:colOff>
      <xdr:row>59</xdr:row>
      <xdr:rowOff>73594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1008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64721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1018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118481</xdr:rowOff>
    </xdr:from>
    <xdr:to>
      <xdr:col>76</xdr:col>
      <xdr:colOff>165100</xdr:colOff>
      <xdr:row>58</xdr:row>
      <xdr:rowOff>48631</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91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39758</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8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6741</xdr:rowOff>
    </xdr:from>
    <xdr:to>
      <xdr:col>72</xdr:col>
      <xdr:colOff>38100</xdr:colOff>
      <xdr:row>58</xdr:row>
      <xdr:rowOff>108341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95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99468</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043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141684</xdr:rowOff>
    </xdr:from>
    <xdr:to>
      <xdr:col>67</xdr:col>
      <xdr:colOff>101600</xdr:colOff>
      <xdr:row>57</xdr:row>
      <xdr:rowOff>71834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74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88361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518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9189</xdr:rowOff>
    </xdr:from>
    <xdr:to>
      <xdr:col>85</xdr:col>
      <xdr:colOff>127000</xdr:colOff>
      <xdr:row>97</xdr:row>
      <xdr:rowOff>32829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5481300" y="16639839"/>
          <a:ext cx="838200" cy="23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32829</xdr:rowOff>
    </xdr:from>
    <xdr:to>
      <xdr:col>81</xdr:col>
      <xdr:colOff>50800</xdr:colOff>
      <xdr:row>97</xdr:row>
      <xdr:rowOff>39973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4592300" y="16663479"/>
          <a:ext cx="8890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39973</xdr:rowOff>
    </xdr:from>
    <xdr:to>
      <xdr:col>76</xdr:col>
      <xdr:colOff>114300</xdr:colOff>
      <xdr:row>97</xdr:row>
      <xdr:rowOff>44641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670623"/>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44641</xdr:rowOff>
    </xdr:from>
    <xdr:to>
      <xdr:col>71</xdr:col>
      <xdr:colOff>177800</xdr:colOff>
      <xdr:row>97</xdr:row>
      <xdr:rowOff>51175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675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129839</xdr:rowOff>
    </xdr:from>
    <xdr:to>
      <xdr:col>85</xdr:col>
      <xdr:colOff>177800</xdr:colOff>
      <xdr:row>97</xdr:row>
      <xdr:rowOff>59989</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58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108266</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6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153479</xdr:rowOff>
    </xdr:from>
    <xdr:to>
      <xdr:col>81</xdr:col>
      <xdr:colOff>101600</xdr:colOff>
      <xdr:row>97</xdr:row>
      <xdr:rowOff>83629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1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74756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70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160623</xdr:rowOff>
    </xdr:from>
    <xdr:to>
      <xdr:col>76</xdr:col>
      <xdr:colOff>165100</xdr:colOff>
      <xdr:row>97</xdr:row>
      <xdr:rowOff>90773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1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81900</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71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165291</xdr:rowOff>
    </xdr:from>
    <xdr:to>
      <xdr:col>72</xdr:col>
      <xdr:colOff>38100</xdr:colOff>
      <xdr:row>97</xdr:row>
      <xdr:rowOff>95441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86568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7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375</xdr:rowOff>
    </xdr:from>
    <xdr:to>
      <xdr:col>67</xdr:col>
      <xdr:colOff>101600</xdr:colOff>
      <xdr:row>97</xdr:row>
      <xdr:rowOff>101975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93102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72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総務費は、</a:t>
          </a:r>
          <a:r>
            <a:rPr lang="ja-JP" altLang="en-US" sz="1100" b="0" i="0" u="none" strike="noStrike" baseline="0">
              <a:solidFill>
                <a:schemeClr val="dk1"/>
              </a:solidFill>
              <a:latin typeface="+mn-lt"/>
              <a:ea typeface="+mn-ea"/>
              <a:cs typeface="+mn-cs"/>
            </a:rPr>
            <a:t>システム修正等委託</a:t>
          </a:r>
          <a:r>
            <a:rPr lang="ja-JP" altLang="ja-JP" sz="1100" b="0" i="0" baseline="0">
              <a:solidFill>
                <a:schemeClr val="dk1"/>
              </a:solidFill>
              <a:effectLst/>
              <a:latin typeface="+mn-lt"/>
              <a:ea typeface="+mn-ea"/>
              <a:cs typeface="+mn-cs"/>
            </a:rPr>
            <a:t>が</a:t>
          </a:r>
          <a:r>
            <a:rPr lang="ja-JP" altLang="en-US" sz="1100" b="0" i="0" baseline="0">
              <a:solidFill>
                <a:schemeClr val="dk1"/>
              </a:solidFill>
              <a:effectLst/>
              <a:latin typeface="+mn-lt"/>
              <a:ea typeface="+mn-ea"/>
              <a:cs typeface="+mn-cs"/>
            </a:rPr>
            <a:t>増</a:t>
          </a:r>
          <a:r>
            <a:rPr lang="ja-JP" altLang="ja-JP" sz="1100" b="0" i="0" baseline="0">
              <a:solidFill>
                <a:schemeClr val="dk1"/>
              </a:solidFill>
              <a:effectLst/>
              <a:latin typeface="+mn-lt"/>
              <a:ea typeface="+mn-ea"/>
              <a:cs typeface="+mn-cs"/>
            </a:rPr>
            <a:t>となったこと</a:t>
          </a:r>
          <a:r>
            <a:rPr kumimoji="1" lang="ja-JP" altLang="ja-JP" sz="1100">
              <a:solidFill>
                <a:schemeClr val="dk1"/>
              </a:solidFill>
              <a:effectLst/>
              <a:latin typeface="+mn-lt"/>
              <a:ea typeface="+mn-ea"/>
              <a:cs typeface="+mn-cs"/>
            </a:rPr>
            <a:t>などにより、住民一人当たり</a:t>
          </a:r>
          <a:r>
            <a:rPr kumimoji="1" lang="en-US" altLang="ja-JP" sz="1100">
              <a:solidFill>
                <a:schemeClr val="dk1"/>
              </a:solidFill>
              <a:effectLst/>
              <a:latin typeface="+mn-lt"/>
              <a:ea typeface="+mn-ea"/>
              <a:cs typeface="+mn-cs"/>
            </a:rPr>
            <a:t>50,659</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民生費は、</a:t>
          </a:r>
          <a:r>
            <a:rPr lang="ja-JP" altLang="en-US" sz="1100" b="0" i="0" u="none" strike="noStrike" baseline="0">
              <a:solidFill>
                <a:schemeClr val="dk1"/>
              </a:solidFill>
              <a:latin typeface="+mn-lt"/>
              <a:ea typeface="+mn-ea"/>
              <a:cs typeface="+mn-cs"/>
            </a:rPr>
            <a:t>定額減税補足給付金（調整給付）、児童手当</a:t>
          </a:r>
          <a:r>
            <a:rPr lang="ja-JP" altLang="ja-JP" sz="1100" b="0" i="0" baseline="0">
              <a:solidFill>
                <a:schemeClr val="dk1"/>
              </a:solidFill>
              <a:effectLst/>
              <a:latin typeface="+mn-lt"/>
              <a:ea typeface="+mn-ea"/>
              <a:cs typeface="+mn-cs"/>
            </a:rPr>
            <a:t>が増となっ</a:t>
          </a:r>
          <a:r>
            <a:rPr kumimoji="1" lang="ja-JP" altLang="ja-JP" sz="1100">
              <a:solidFill>
                <a:schemeClr val="dk1"/>
              </a:solidFill>
              <a:effectLst/>
              <a:latin typeface="+mn-lt"/>
              <a:ea typeface="+mn-ea"/>
              <a:cs typeface="+mn-cs"/>
            </a:rPr>
            <a:t>たことなどにより、住民一人当たり</a:t>
          </a:r>
          <a:r>
            <a:rPr kumimoji="1" lang="en-US" altLang="ja-JP" sz="1100">
              <a:solidFill>
                <a:schemeClr val="dk1"/>
              </a:solidFill>
              <a:effectLst/>
              <a:latin typeface="+mn-lt"/>
              <a:ea typeface="+mn-ea"/>
              <a:cs typeface="+mn-cs"/>
            </a:rPr>
            <a:t>241,623</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衛生費は、</a:t>
          </a:r>
          <a:r>
            <a:rPr lang="ja-JP" altLang="en-US" sz="1100" b="0" i="0" u="none" strike="noStrike" baseline="0">
              <a:solidFill>
                <a:schemeClr val="dk1"/>
              </a:solidFill>
              <a:latin typeface="+mn-lt"/>
              <a:ea typeface="+mn-ea"/>
              <a:cs typeface="+mn-cs"/>
            </a:rPr>
            <a:t>わくわく健康プラザ屋上防水工事</a:t>
          </a:r>
          <a:r>
            <a:rPr kumimoji="1" lang="ja-JP" altLang="ja-JP" sz="1100">
              <a:solidFill>
                <a:schemeClr val="dk1"/>
              </a:solidFill>
              <a:effectLst/>
              <a:latin typeface="+mn-lt"/>
              <a:ea typeface="+mn-ea"/>
              <a:cs typeface="+mn-cs"/>
            </a:rPr>
            <a:t>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となったことなどにより、住民一人当たり</a:t>
          </a:r>
          <a:r>
            <a:rPr kumimoji="1" lang="en-US" altLang="ja-JP" sz="1100">
              <a:solidFill>
                <a:schemeClr val="dk1"/>
              </a:solidFill>
              <a:effectLst/>
              <a:latin typeface="+mn-lt"/>
              <a:ea typeface="+mn-ea"/>
              <a:cs typeface="+mn-cs"/>
            </a:rPr>
            <a:t>31,810</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土木費は、</a:t>
          </a:r>
          <a:r>
            <a:rPr lang="ja-JP" altLang="en-US" sz="1100" b="0" i="0" u="none" strike="noStrike" baseline="0">
              <a:solidFill>
                <a:schemeClr val="dk1"/>
              </a:solidFill>
              <a:latin typeface="+mn-lt"/>
              <a:ea typeface="+mn-ea"/>
              <a:cs typeface="+mn-cs"/>
            </a:rPr>
            <a:t>自転車等駐車場整備工事や下水道事業会計補助金</a:t>
          </a:r>
          <a:r>
            <a:rPr lang="ja-JP" altLang="ja-JP" sz="1100" b="0" i="0" baseline="0">
              <a:solidFill>
                <a:schemeClr val="dk1"/>
              </a:solidFill>
              <a:effectLst/>
              <a:latin typeface="+mn-lt"/>
              <a:ea typeface="+mn-ea"/>
              <a:cs typeface="+mn-cs"/>
            </a:rPr>
            <a:t>が</a:t>
          </a:r>
          <a:r>
            <a:rPr kumimoji="1" lang="ja-JP" altLang="en-US" sz="1100" b="0" i="0" baseline="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となったことなどにより、住民一人当たり</a:t>
          </a:r>
          <a:r>
            <a:rPr kumimoji="1" lang="en-US" altLang="ja-JP" sz="1100">
              <a:solidFill>
                <a:schemeClr val="dk1"/>
              </a:solidFill>
              <a:effectLst/>
              <a:latin typeface="+mn-lt"/>
              <a:ea typeface="+mn-ea"/>
              <a:cs typeface="+mn-cs"/>
            </a:rPr>
            <a:t>27,221</a:t>
          </a:r>
          <a:r>
            <a:rPr kumimoji="1" lang="ja-JP" altLang="ja-JP" sz="1100">
              <a:solidFill>
                <a:schemeClr val="dk1"/>
              </a:solidFill>
              <a:effectLst/>
              <a:latin typeface="+mn-lt"/>
              <a:ea typeface="+mn-ea"/>
              <a:cs typeface="+mn-cs"/>
            </a:rPr>
            <a:t>円となっている。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財政調整基金は決算剰余金を中心に積み立てているが、令和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繰り入れを行わなかったため、</a:t>
          </a:r>
          <a:r>
            <a:rPr kumimoji="1" lang="ja-JP" altLang="ja-JP" sz="1100">
              <a:solidFill>
                <a:schemeClr val="dk1"/>
              </a:solidFill>
              <a:effectLst/>
              <a:latin typeface="+mn-lt"/>
              <a:ea typeface="+mn-ea"/>
              <a:cs typeface="+mn-cs"/>
            </a:rPr>
            <a:t>残高は前年度に比べ約</a:t>
          </a:r>
          <a:r>
            <a:rPr kumimoji="1" lang="en-US" altLang="ja-JP" sz="1100">
              <a:solidFill>
                <a:schemeClr val="dk1"/>
              </a:solidFill>
              <a:effectLst/>
              <a:latin typeface="+mn-lt"/>
              <a:ea typeface="+mn-ea"/>
              <a:cs typeface="+mn-cs"/>
            </a:rPr>
            <a:t>14.1</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増加し</a:t>
          </a:r>
          <a:r>
            <a:rPr kumimoji="1" lang="ja-JP" altLang="ja-JP" sz="1100">
              <a:solidFill>
                <a:schemeClr val="dk1"/>
              </a:solidFill>
              <a:effectLst/>
              <a:latin typeface="+mn-lt"/>
              <a:ea typeface="+mn-ea"/>
              <a:cs typeface="+mn-cs"/>
            </a:rPr>
            <a:t>、標準財政規模に占める割合で</a:t>
          </a:r>
          <a:r>
            <a:rPr kumimoji="1" lang="en-US" altLang="ja-JP" sz="1100">
              <a:solidFill>
                <a:schemeClr val="dk1"/>
              </a:solidFill>
              <a:effectLst/>
              <a:latin typeface="+mn-lt"/>
              <a:ea typeface="+mn-ea"/>
              <a:cs typeface="+mn-cs"/>
            </a:rPr>
            <a:t>5.28</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、実質単年度収支も標準財政規模に占める割合で</a:t>
          </a:r>
          <a:r>
            <a:rPr kumimoji="1" lang="en-US" altLang="ja-JP" sz="1100">
              <a:solidFill>
                <a:schemeClr val="dk1"/>
              </a:solidFill>
              <a:effectLst/>
              <a:latin typeface="+mn-lt"/>
              <a:ea typeface="+mn-ea"/>
              <a:cs typeface="+mn-cs"/>
            </a:rPr>
            <a:t>5.83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となっている。実質収支は財政調整基金</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繰り入れを行わなかったことにより大きく</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し、標準財政規模に占める割合も</a:t>
          </a:r>
          <a:r>
            <a:rPr kumimoji="1" lang="en-US" altLang="ja-JP" sz="1100">
              <a:solidFill>
                <a:schemeClr val="dk1"/>
              </a:solidFill>
              <a:effectLst/>
              <a:latin typeface="+mn-lt"/>
              <a:ea typeface="+mn-ea"/>
              <a:cs typeface="+mn-cs"/>
            </a:rPr>
            <a:t>6.19</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連結実質赤字比率に係る黒字の標準財政規模に対する比率は、一般会計で</a:t>
          </a:r>
          <a:r>
            <a:rPr kumimoji="1" lang="en-US" altLang="ja-JP" sz="1100">
              <a:solidFill>
                <a:schemeClr val="dk1"/>
              </a:solidFill>
              <a:effectLst/>
              <a:latin typeface="+mn-lt"/>
              <a:ea typeface="+mn-ea"/>
              <a:cs typeface="+mn-cs"/>
            </a:rPr>
            <a:t>6.19</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となった一方で、下水道事業会計で</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介護保険事業会計では</a:t>
          </a:r>
          <a:r>
            <a:rPr kumimoji="1" lang="en-US" altLang="ja-JP" sz="1100">
              <a:solidFill>
                <a:schemeClr val="dk1"/>
              </a:solidFill>
              <a:effectLst/>
              <a:latin typeface="+mn-lt"/>
              <a:ea typeface="+mn-ea"/>
              <a:cs typeface="+mn-cs"/>
            </a:rPr>
            <a:t>0.63</a:t>
          </a:r>
          <a:r>
            <a:rPr kumimoji="1" lang="ja-JP" altLang="ja-JP" sz="1100">
              <a:solidFill>
                <a:schemeClr val="dk1"/>
              </a:solidFill>
              <a:effectLst/>
              <a:latin typeface="+mn-lt"/>
              <a:ea typeface="+mn-ea"/>
              <a:cs typeface="+mn-cs"/>
            </a:rPr>
            <a:t>％、国民健康保険事業会計では</a:t>
          </a:r>
          <a:r>
            <a:rPr kumimoji="1" lang="en-US" altLang="ja-JP" sz="1100">
              <a:solidFill>
                <a:schemeClr val="dk1"/>
              </a:solidFill>
              <a:effectLst/>
              <a:latin typeface="+mn-lt"/>
              <a:ea typeface="+mn-ea"/>
              <a:cs typeface="+mn-cs"/>
            </a:rPr>
            <a:t>0.02</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年度の連結実質赤字比率は</a:t>
          </a:r>
          <a:r>
            <a:rPr kumimoji="1" lang="en-US" altLang="ja-JP" sz="1100">
              <a:solidFill>
                <a:schemeClr val="dk1"/>
              </a:solidFill>
              <a:effectLst/>
              <a:latin typeface="+mn-lt"/>
              <a:ea typeface="+mn-ea"/>
              <a:cs typeface="+mn-cs"/>
            </a:rPr>
            <a:t>-5.13</a:t>
          </a:r>
          <a:r>
            <a:rPr kumimoji="1" lang="ja-JP" altLang="ja-JP"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-9.56</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5.38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している。主な要因としては、一般会計において適切な財源確保と歳出精査により、実質収支額が前年度と比べ減少したためである。</a:t>
          </a:r>
          <a:endParaRPr lang="ja-JP" altLang="ja-JP">
            <a:effectLst/>
          </a:endParaRPr>
        </a:p>
        <a:p>
          <a:r>
            <a:rPr kumimoji="1" lang="ja-JP" altLang="ja-JP" sz="1100">
              <a:solidFill>
                <a:schemeClr val="dk1"/>
              </a:solidFill>
              <a:effectLst/>
              <a:latin typeface="+mn-lt"/>
              <a:ea typeface="+mn-ea"/>
              <a:cs typeface="+mn-cs"/>
            </a:rPr>
            <a:t>　</a:t>
          </a:r>
          <a:endParaRPr lang="ja-JP" altLang="ja-JP" sz="1400">
            <a:effectLst/>
          </a:endParaRPr>
        </a:p>
        <a:p>
          <a:r>
            <a:rPr kumimoji="1" lang="ja-JP" altLang="ja-JP" sz="1100">
              <a:solidFill>
                <a:schemeClr val="dk1"/>
              </a:solidFill>
              <a:effectLst/>
              <a:latin typeface="+mn-lt"/>
              <a:ea typeface="+mn-ea"/>
              <a:cs typeface="+mn-cs"/>
            </a:rPr>
            <a:t>　●標準財政規模：</a:t>
          </a:r>
          <a:r>
            <a:rPr kumimoji="1" lang="en-US" altLang="ja-JP" sz="1100">
              <a:solidFill>
                <a:schemeClr val="dk1"/>
              </a:solidFill>
              <a:effectLst/>
              <a:latin typeface="+mn-lt"/>
              <a:ea typeface="+mn-ea"/>
              <a:cs typeface="+mn-cs"/>
            </a:rPr>
            <a:t>25,155,553</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570,406</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○一般会計実質収支額：</a:t>
          </a:r>
          <a:r>
            <a:rPr kumimoji="1" lang="en-US" altLang="ja-JP" sz="1100">
              <a:solidFill>
                <a:schemeClr val="dk1"/>
              </a:solidFill>
              <a:effectLst/>
              <a:latin typeface="+mn-lt"/>
              <a:ea typeface="+mn-ea"/>
              <a:cs typeface="+mn-cs"/>
            </a:rPr>
            <a:t>438,246</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1,511,959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○国民健康保険事業会計実質収支額：</a:t>
          </a:r>
          <a:r>
            <a:rPr kumimoji="1" lang="en-US" altLang="ja-JP" sz="1100">
              <a:solidFill>
                <a:schemeClr val="dk1"/>
              </a:solidFill>
              <a:effectLst/>
              <a:latin typeface="+mn-lt"/>
              <a:ea typeface="+mn-ea"/>
              <a:cs typeface="+mn-cs"/>
            </a:rPr>
            <a:t>15,383</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5,018</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○後期高齢者医療事業会計実質収支額：</a:t>
          </a:r>
          <a:r>
            <a:rPr kumimoji="1" lang="en-US" altLang="ja-JP" sz="1100">
              <a:solidFill>
                <a:schemeClr val="dk1"/>
              </a:solidFill>
              <a:effectLst/>
              <a:latin typeface="+mn-lt"/>
              <a:ea typeface="+mn-ea"/>
              <a:cs typeface="+mn-cs"/>
            </a:rPr>
            <a:t>42,098</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1,524</a:t>
          </a:r>
          <a:r>
            <a:rPr kumimoji="1" lang="ja-JP" altLang="ja-JP" sz="1100">
              <a:solidFill>
                <a:schemeClr val="dk1"/>
              </a:solidFill>
              <a:effectLst/>
              <a:latin typeface="+mn-lt"/>
              <a:ea typeface="+mn-ea"/>
              <a:cs typeface="+mn-cs"/>
            </a:rPr>
            <a:t>千円）</a:t>
          </a:r>
          <a:endParaRPr lang="ja-JP" altLang="ja-JP" sz="1400">
            <a:effectLst/>
          </a:endParaRPr>
        </a:p>
        <a:p>
          <a:r>
            <a:rPr kumimoji="1" lang="ja-JP" altLang="ja-JP" sz="1100">
              <a:solidFill>
                <a:schemeClr val="dk1"/>
              </a:solidFill>
              <a:effectLst/>
              <a:latin typeface="+mn-lt"/>
              <a:ea typeface="+mn-ea"/>
              <a:cs typeface="+mn-cs"/>
            </a:rPr>
            <a:t>　○介護保険事業会計実質収支額：</a:t>
          </a:r>
          <a:r>
            <a:rPr kumimoji="1" lang="en-US" altLang="ja-JP" sz="1100">
              <a:solidFill>
                <a:schemeClr val="dk1"/>
              </a:solidFill>
              <a:effectLst/>
              <a:latin typeface="+mn-lt"/>
              <a:ea typeface="+mn-ea"/>
              <a:cs typeface="+mn-cs"/>
            </a:rPr>
            <a:t>212,048</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158,620</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○下水道事業会計資金不足・剰余額：</a:t>
          </a:r>
          <a:r>
            <a:rPr kumimoji="1" lang="en-US" altLang="ja-JP" sz="1100">
              <a:solidFill>
                <a:schemeClr val="dk1"/>
              </a:solidFill>
              <a:effectLst/>
              <a:latin typeface="+mn-lt"/>
              <a:ea typeface="+mn-ea"/>
              <a:cs typeface="+mn-cs"/>
            </a:rPr>
            <a:t>582,739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285,180</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51654026</v>
      </c>
      <c r="BO4" s="358"/>
      <c r="BP4" s="358"/>
      <c r="BQ4" s="358"/>
      <c r="BR4" s="358"/>
      <c r="BS4" s="358"/>
      <c r="BT4" s="358"/>
      <c r="BU4" s="359"/>
      <c r="BV4" s="357">
        <v>51328057</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1.7</v>
      </c>
      <c r="CU4" s="364"/>
      <c r="CV4" s="364"/>
      <c r="CW4" s="364"/>
      <c r="CX4" s="364"/>
      <c r="CY4" s="364"/>
      <c r="CZ4" s="364"/>
      <c r="DA4" s="365"/>
      <c r="DB4" s="363">
        <v>7.9</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51014587</v>
      </c>
      <c r="BO5" s="395"/>
      <c r="BP5" s="395"/>
      <c r="BQ5" s="395"/>
      <c r="BR5" s="395"/>
      <c r="BS5" s="395"/>
      <c r="BT5" s="395"/>
      <c r="BU5" s="396"/>
      <c r="BV5" s="394">
        <v>48684394</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95.3</v>
      </c>
      <c r="CU5" s="392"/>
      <c r="CV5" s="392"/>
      <c r="CW5" s="392"/>
      <c r="CX5" s="392"/>
      <c r="CY5" s="392"/>
      <c r="CZ5" s="392"/>
      <c r="DA5" s="393"/>
      <c r="DB5" s="391">
        <v>94</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639439</v>
      </c>
      <c r="BO6" s="395"/>
      <c r="BP6" s="395"/>
      <c r="BQ6" s="395"/>
      <c r="BR6" s="395"/>
      <c r="BS6" s="395"/>
      <c r="BT6" s="395"/>
      <c r="BU6" s="396"/>
      <c r="BV6" s="394">
        <v>2643663</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95.8</v>
      </c>
      <c r="CU6" s="432"/>
      <c r="CV6" s="432"/>
      <c r="CW6" s="432"/>
      <c r="CX6" s="432"/>
      <c r="CY6" s="432"/>
      <c r="CZ6" s="432"/>
      <c r="DA6" s="433"/>
      <c r="DB6" s="431">
        <v>94.5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201193</v>
      </c>
      <c r="BO7" s="395"/>
      <c r="BP7" s="395"/>
      <c r="BQ7" s="395"/>
      <c r="BR7" s="395"/>
      <c r="BS7" s="395"/>
      <c r="BT7" s="395"/>
      <c r="BU7" s="396"/>
      <c r="BV7" s="394">
        <v>693458</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25155553</v>
      </c>
      <c r="CU7" s="395"/>
      <c r="CV7" s="395"/>
      <c r="CW7" s="395"/>
      <c r="CX7" s="395"/>
      <c r="CY7" s="395"/>
      <c r="CZ7" s="395"/>
      <c r="DA7" s="396"/>
      <c r="DB7" s="394">
        <v>24585147</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438246</v>
      </c>
      <c r="BO8" s="395"/>
      <c r="BP8" s="395"/>
      <c r="BQ8" s="395"/>
      <c r="BR8" s="395"/>
      <c r="BS8" s="395"/>
      <c r="BT8" s="395"/>
      <c r="BU8" s="396"/>
      <c r="BV8" s="394">
        <v>1950205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0.78</v>
      </c>
      <c r="CU8" s="435"/>
      <c r="CV8" s="435"/>
      <c r="CW8" s="435"/>
      <c r="CX8" s="435"/>
      <c r="CY8" s="435"/>
      <c r="CZ8" s="435"/>
      <c r="DA8" s="436"/>
      <c r="DB8" s="434">
        <v>0.79</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115271</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-1511959</v>
      </c>
      <c r="BO9" s="395"/>
      <c r="BP9" s="395"/>
      <c r="BQ9" s="395"/>
      <c r="BR9" s="395"/>
      <c r="BS9" s="395"/>
      <c r="BT9" s="395"/>
      <c r="BU9" s="396"/>
      <c r="BV9" s="394">
        <v>1274596</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7.2</v>
      </c>
      <c r="CU9" s="392"/>
      <c r="CV9" s="392"/>
      <c r="CW9" s="392"/>
      <c r="CX9" s="392"/>
      <c r="CY9" s="392"/>
      <c r="CZ9" s="392"/>
      <c r="DA9" s="393"/>
      <c r="DB9" s="391">
        <v>6.6</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116632</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1411250</v>
      </c>
      <c r="BO10" s="395"/>
      <c r="BP10" s="395"/>
      <c r="BQ10" s="395"/>
      <c r="BR10" s="395"/>
      <c r="BS10" s="395"/>
      <c r="BT10" s="395"/>
      <c r="BU10" s="396"/>
      <c r="BV10" s="394">
        <v>337862</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116325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3144050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113475</v>
      </c>
      <c r="S13" s="479"/>
      <c r="T13" s="479"/>
      <c r="U13" s="479"/>
      <c r="V13" s="480"/>
      <c r="W13" s="410" t="s">
        <v>131</v>
      </c>
      <c r="X13" s="411"/>
      <c r="Y13" s="411"/>
      <c r="Z13" s="411"/>
      <c r="AA13" s="411"/>
      <c r="AB13" s="401"/>
      <c r="AC13" s="445">
        <v>494</v>
      </c>
      <c r="AD13" s="446"/>
      <c r="AE13" s="446"/>
      <c r="AF13" s="446"/>
      <c r="AG13" s="488"/>
      <c r="AH13" s="445">
        <v>596</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-100709</v>
      </c>
      <c r="BO13" s="395"/>
      <c r="BP13" s="395"/>
      <c r="BQ13" s="395"/>
      <c r="BR13" s="395"/>
      <c r="BS13" s="395"/>
      <c r="BT13" s="395"/>
      <c r="BU13" s="396"/>
      <c r="BV13" s="394">
        <v>-1531592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0.7</v>
      </c>
      <c r="CU13" s="392"/>
      <c r="CV13" s="392"/>
      <c r="CW13" s="392"/>
      <c r="CX13" s="392"/>
      <c r="CY13" s="392"/>
      <c r="CZ13" s="392"/>
      <c r="DA13" s="393"/>
      <c r="DB13" s="391">
        <v>0.1</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116512</v>
      </c>
      <c r="S14" s="479"/>
      <c r="T14" s="479"/>
      <c r="U14" s="479"/>
      <c r="V14" s="480"/>
      <c r="W14" s="384"/>
      <c r="X14" s="385"/>
      <c r="Y14" s="385"/>
      <c r="Z14" s="385"/>
      <c r="AA14" s="385"/>
      <c r="AB14" s="374"/>
      <c r="AC14" s="481">
        <v>1.1000000000000001</v>
      </c>
      <c r="AD14" s="482"/>
      <c r="AE14" s="482"/>
      <c r="AF14" s="482"/>
      <c r="AG14" s="483"/>
      <c r="AH14" s="481">
        <v>1.3</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113889</v>
      </c>
      <c r="S15" s="479"/>
      <c r="T15" s="479"/>
      <c r="U15" s="479"/>
      <c r="V15" s="480"/>
      <c r="W15" s="410" t="s">
        <v>137</v>
      </c>
      <c r="X15" s="411"/>
      <c r="Y15" s="411"/>
      <c r="Z15" s="411"/>
      <c r="AA15" s="411"/>
      <c r="AB15" s="401"/>
      <c r="AC15" s="445">
        <v>7986</v>
      </c>
      <c r="AD15" s="446"/>
      <c r="AE15" s="446"/>
      <c r="AF15" s="446"/>
      <c r="AG15" s="488"/>
      <c r="AH15" s="445">
        <v>9004</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15980696</v>
      </c>
      <c r="BO15" s="358"/>
      <c r="BP15" s="358"/>
      <c r="BQ15" s="358"/>
      <c r="BR15" s="358"/>
      <c r="BS15" s="358"/>
      <c r="BT15" s="358"/>
      <c r="BU15" s="359"/>
      <c r="BV15" s="357">
        <v>15619458</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17.3</v>
      </c>
      <c r="AD16" s="482"/>
      <c r="AE16" s="482"/>
      <c r="AF16" s="482"/>
      <c r="AG16" s="483"/>
      <c r="AH16" s="481">
        <v>18.899999999999999</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20552027</v>
      </c>
      <c r="BO16" s="395"/>
      <c r="BP16" s="395"/>
      <c r="BQ16" s="395"/>
      <c r="BR16" s="395"/>
      <c r="BS16" s="395"/>
      <c r="BT16" s="395"/>
      <c r="BU16" s="396"/>
      <c r="BV16" s="394">
        <v>20049728</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37693</v>
      </c>
      <c r="AD17" s="446"/>
      <c r="AE17" s="446"/>
      <c r="AF17" s="446"/>
      <c r="AG17" s="488"/>
      <c r="AH17" s="445">
        <v>37978</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20384262</v>
      </c>
      <c r="BO17" s="395"/>
      <c r="BP17" s="395"/>
      <c r="BQ17" s="395"/>
      <c r="BR17" s="395"/>
      <c r="BS17" s="395"/>
      <c r="BT17" s="395"/>
      <c r="BU17" s="396"/>
      <c r="BV17" s="394">
        <v>19899642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12.88</v>
      </c>
      <c r="M18" s="518"/>
      <c r="N18" s="518"/>
      <c r="O18" s="518"/>
      <c r="P18" s="518"/>
      <c r="Q18" s="518"/>
      <c r="R18" s="519"/>
      <c r="S18" s="519"/>
      <c r="T18" s="519"/>
      <c r="U18" s="519"/>
      <c r="V18" s="520"/>
      <c r="W18" s="412"/>
      <c r="X18" s="413"/>
      <c r="Y18" s="413"/>
      <c r="Z18" s="413"/>
      <c r="AA18" s="413"/>
      <c r="AB18" s="404"/>
      <c r="AC18" s="521">
        <v>81.599999999999994</v>
      </c>
      <c r="AD18" s="522"/>
      <c r="AE18" s="522"/>
      <c r="AF18" s="522"/>
      <c r="AG18" s="523"/>
      <c r="AH18" s="521">
        <v>79.8</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24583732</v>
      </c>
      <c r="BO18" s="395"/>
      <c r="BP18" s="395"/>
      <c r="BQ18" s="395"/>
      <c r="BR18" s="395"/>
      <c r="BS18" s="395"/>
      <c r="BT18" s="395"/>
      <c r="BU18" s="396"/>
      <c r="BV18" s="394">
        <v>23409590</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8950</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32058812</v>
      </c>
      <c r="BO19" s="395"/>
      <c r="BP19" s="395"/>
      <c r="BQ19" s="395"/>
      <c r="BR19" s="395"/>
      <c r="BS19" s="395"/>
      <c r="BT19" s="395"/>
      <c r="BU19" s="396"/>
      <c r="BV19" s="394">
        <v>32904975</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51217</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21536187</v>
      </c>
      <c r="BO22" s="358"/>
      <c r="BP22" s="358"/>
      <c r="BQ22" s="358"/>
      <c r="BR22" s="358"/>
      <c r="BS22" s="358"/>
      <c r="BT22" s="358"/>
      <c r="BU22" s="359"/>
      <c r="BV22" s="357">
        <v>22834107</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18628328</v>
      </c>
      <c r="BO23" s="395"/>
      <c r="BP23" s="395"/>
      <c r="BQ23" s="395"/>
      <c r="BR23" s="395"/>
      <c r="BS23" s="395"/>
      <c r="BT23" s="395"/>
      <c r="BU23" s="396"/>
      <c r="BV23" s="394">
        <v>19937531</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9600</v>
      </c>
      <c r="R24" s="446"/>
      <c r="S24" s="446"/>
      <c r="T24" s="446"/>
      <c r="U24" s="446"/>
      <c r="V24" s="488"/>
      <c r="W24" s="540"/>
      <c r="X24" s="541"/>
      <c r="Y24" s="542"/>
      <c r="Z24" s="444" t="s">
        <v>162</v>
      </c>
      <c r="AA24" s="424"/>
      <c r="AB24" s="424"/>
      <c r="AC24" s="424"/>
      <c r="AD24" s="424"/>
      <c r="AE24" s="424"/>
      <c r="AF24" s="424"/>
      <c r="AG24" s="425"/>
      <c r="AH24" s="445">
        <v>543</v>
      </c>
      <c r="AI24" s="446"/>
      <c r="AJ24" s="446"/>
      <c r="AK24" s="446"/>
      <c r="AL24" s="488"/>
      <c r="AM24" s="445">
        <v>1717509</v>
      </c>
      <c r="AN24" s="446"/>
      <c r="AO24" s="446"/>
      <c r="AP24" s="446"/>
      <c r="AQ24" s="446"/>
      <c r="AR24" s="488"/>
      <c r="AS24" s="445">
        <v>3163</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6247469</v>
      </c>
      <c r="BO24" s="395"/>
      <c r="BP24" s="395"/>
      <c r="BQ24" s="395"/>
      <c r="BR24" s="395"/>
      <c r="BS24" s="395"/>
      <c r="BT24" s="395"/>
      <c r="BU24" s="396"/>
      <c r="BV24" s="394">
        <v>6194658</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8400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6911436</v>
      </c>
      <c r="BO25" s="358"/>
      <c r="BP25" s="358"/>
      <c r="BQ25" s="358"/>
      <c r="BR25" s="358"/>
      <c r="BS25" s="358"/>
      <c r="BT25" s="358"/>
      <c r="BU25" s="359"/>
      <c r="BV25" s="357">
        <v>6668233</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7700</v>
      </c>
      <c r="R26" s="446"/>
      <c r="S26" s="446"/>
      <c r="T26" s="446"/>
      <c r="U26" s="446"/>
      <c r="V26" s="488"/>
      <c r="W26" s="540"/>
      <c r="X26" s="541"/>
      <c r="Y26" s="542"/>
      <c r="Z26" s="444" t="s">
        <v>168</v>
      </c>
      <c r="AA26" s="546"/>
      <c r="AB26" s="546"/>
      <c r="AC26" s="546"/>
      <c r="AD26" s="546"/>
      <c r="AE26" s="546"/>
      <c r="AF26" s="546"/>
      <c r="AG26" s="547"/>
      <c r="AH26" s="445">
        <v>23</v>
      </c>
      <c r="AI26" s="446"/>
      <c r="AJ26" s="446"/>
      <c r="AK26" s="446"/>
      <c r="AL26" s="488"/>
      <c r="AM26" s="445">
        <v>73531</v>
      </c>
      <c r="AN26" s="446"/>
      <c r="AO26" s="446"/>
      <c r="AP26" s="446"/>
      <c r="AQ26" s="446"/>
      <c r="AR26" s="488"/>
      <c r="AS26" s="445">
        <v>3197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5500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5100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5032505</v>
      </c>
      <c r="BO28" s="358"/>
      <c r="BP28" s="358"/>
      <c r="BQ28" s="358"/>
      <c r="BR28" s="358"/>
      <c r="BS28" s="358"/>
      <c r="BT28" s="358"/>
      <c r="BU28" s="359"/>
      <c r="BV28" s="357">
        <v>3621255</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20</v>
      </c>
      <c r="M29" s="446"/>
      <c r="N29" s="446"/>
      <c r="O29" s="446"/>
      <c r="P29" s="488"/>
      <c r="Q29" s="445">
        <v>4800</v>
      </c>
      <c r="R29" s="446"/>
      <c r="S29" s="446"/>
      <c r="T29" s="446"/>
      <c r="U29" s="446"/>
      <c r="V29" s="488"/>
      <c r="W29" s="543"/>
      <c r="X29" s="544"/>
      <c r="Y29" s="545"/>
      <c r="Z29" s="444" t="s">
        <v>178</v>
      </c>
      <c r="AA29" s="424"/>
      <c r="AB29" s="424"/>
      <c r="AC29" s="424"/>
      <c r="AD29" s="424"/>
      <c r="AE29" s="424"/>
      <c r="AF29" s="424"/>
      <c r="AG29" s="425"/>
      <c r="AH29" s="445">
        <v>545</v>
      </c>
      <c r="AI29" s="446"/>
      <c r="AJ29" s="446"/>
      <c r="AK29" s="446"/>
      <c r="AL29" s="488"/>
      <c r="AM29" s="445">
        <v>1726745</v>
      </c>
      <c r="AN29" s="446"/>
      <c r="AO29" s="446"/>
      <c r="AP29" s="446"/>
      <c r="AQ29" s="446"/>
      <c r="AR29" s="488"/>
      <c r="AS29" s="445">
        <v>3168</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167020</v>
      </c>
      <c r="BO29" s="395"/>
      <c r="BP29" s="395"/>
      <c r="BQ29" s="395"/>
      <c r="BR29" s="395"/>
      <c r="BS29" s="395"/>
      <c r="BT29" s="395"/>
      <c r="BU29" s="396"/>
      <c r="BV29" s="394">
        <v>322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98.8</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6085008</v>
      </c>
      <c r="BO30" s="514"/>
      <c r="BP30" s="514"/>
      <c r="BQ30" s="514"/>
      <c r="BR30" s="514"/>
      <c r="BS30" s="514"/>
      <c r="BT30" s="514"/>
      <c r="BU30" s="515"/>
      <c r="BV30" s="513">
        <v>5664509</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国民健康保健特別会計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昭和病院企業団</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東久留米市土地開発公社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介護保険事業会計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柳泉園組合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後期高齢者医療事業会計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東京たま広域資源循環組合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多摩六都科学館組合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東京市町村総合事務組合（一般会計）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東京市町村総合事務組合（東京都市町村民交通災害共済事業特別会計）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東京都市町村職員退職手当組合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13</v>
      </c>
      <c r="BX41" s="584"/>
      <c r="BY41" s="585" t="str">
        <f>IF('各会計、関係団体の財政状況及び健全化判断比率'!B75="","",'各会計、関係団体の財政状況及び健全化判断比率'!B75)</f>
        <v>東京都市町村議会議員公務災害補償等組合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14</v>
      </c>
      <c r="BX42" s="584"/>
      <c r="BY42" s="585" t="str">
        <f>IF('各会計、関係団体の財政状況及び健全化判断比率'!B76="","",'各会計、関係団体の財政状況及び健全化判断比率'!B76)</f>
        <v>東京都後期高齢者医療広域連合（一般会計）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15</v>
      </c>
      <c r="BX43" s="584"/>
      <c r="BY43" s="585" t="str">
        <f>IF('各会計、関係団体の財政状況及び健全化判断比率'!B77="","",'各会計、関係団体の財政状況及び健全化判断比率'!B77)</f>
        <v>東京都後期高齢者医療広域連合（東京都後期高齢者医療事業会計）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pvOJEaXlZvQKzOqIsa/c8TiML2vbhpStu90sCORxoMGkbRWh+e45coqWTUSY4RrsIFHosjeo6DmwXwisspcwNQ==" saltValue="kR6i6nmWQ6/PO32QnAjfG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533</v>
      </c>
      <c r="D34" s="1136"/>
      <c r="E34" s="1137"/>
      <c r="F34" s="32">
        <v>1.49</v>
      </c>
      <c r="G34" s="33">
        <v>1.26</v>
      </c>
      <c r="H34" s="33">
        <v>0.71</v>
      </c>
      <c r="I34" s="33">
        <v>1.21</v>
      </c>
      <c r="J34" s="34">
        <v>2.31</v>
      </c>
      <c r="K34" s="22"/>
      <c r="L34" s="22"/>
      <c r="M34" s="22"/>
      <c r="N34" s="22"/>
      <c r="O34" s="22"/>
      <c r="P34" s="22"/>
    </row>
    <row r="35" spans="1:16" ht="39" customHeight="1" x14ac:dyDescent="0.2">
      <c r="A35" s="22"/>
      <c r="B35" s="35"/>
      <c r="C35" s="1132" t="s">
        <v>534</v>
      </c>
      <c r="D35" s="1132"/>
      <c r="E35" s="1133"/>
      <c r="F35" s="36">
        <v>4.55</v>
      </c>
      <c r="G35" s="37">
        <v>11.89</v>
      </c>
      <c r="H35" s="37">
        <v>2.8</v>
      </c>
      <c r="I35" s="37">
        <v>7.93</v>
      </c>
      <c r="J35" s="38">
        <v>1.74</v>
      </c>
      <c r="K35" s="22"/>
      <c r="L35" s="22"/>
      <c r="M35" s="22"/>
      <c r="N35" s="22"/>
      <c r="O35" s="22"/>
      <c r="P35" s="22"/>
    </row>
    <row r="36" spans="1:16" ht="39" customHeight="1" x14ac:dyDescent="0.2">
      <c r="A36" s="22"/>
      <c r="B36" s="35"/>
      <c r="C36" s="1132" t="s">
        <v>535</v>
      </c>
      <c r="D36" s="1132"/>
      <c r="E36" s="1133"/>
      <c r="F36" s="36">
        <v>0.55000000000000004</v>
      </c>
      <c r="G36" s="37">
        <v>0.62</v>
      </c>
      <c r="H36" s="37">
        <v>0.42</v>
      </c>
      <c r="I36" s="37">
        <v>0.21</v>
      </c>
      <c r="J36" s="38">
        <v>0.84</v>
      </c>
      <c r="K36" s="22"/>
      <c r="L36" s="22"/>
      <c r="M36" s="22"/>
      <c r="N36" s="22"/>
      <c r="O36" s="22"/>
      <c r="P36" s="22"/>
    </row>
    <row r="37" spans="1:16" ht="39" customHeight="1" x14ac:dyDescent="0.2">
      <c r="A37" s="22"/>
      <c r="B37" s="35"/>
      <c r="C37" s="1132" t="s">
        <v>536</v>
      </c>
      <c r="D37" s="1132"/>
      <c r="E37" s="1133"/>
      <c r="F37" s="36">
        <v>0.18</v>
      </c>
      <c r="G37" s="37">
        <v>0.14000000000000001</v>
      </c>
      <c r="H37" s="37">
        <v>0.16</v>
      </c>
      <c r="I37" s="37">
        <v>0.16</v>
      </c>
      <c r="J37" s="38">
        <v>0.16</v>
      </c>
      <c r="K37" s="22"/>
      <c r="L37" s="22"/>
      <c r="M37" s="22"/>
      <c r="N37" s="22"/>
      <c r="O37" s="22"/>
      <c r="P37" s="22"/>
    </row>
    <row r="38" spans="1:16" ht="39" customHeight="1" x14ac:dyDescent="0.2">
      <c r="A38" s="22"/>
      <c r="B38" s="35"/>
      <c r="C38" s="1132" t="s">
        <v>537</v>
      </c>
      <c r="D38" s="1132"/>
      <c r="E38" s="1133"/>
      <c r="F38" s="36">
        <v>0.79</v>
      </c>
      <c r="G38" s="37">
        <v>0.81</v>
      </c>
      <c r="H38" s="37">
        <v>0.08</v>
      </c>
      <c r="I38" s="37">
        <v>0.04</v>
      </c>
      <c r="J38" s="38">
        <v>0.06</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538</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539</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AZUa8YypDncGZ6V2nKBRylR4l2OtX3FEF85T83DZBlCfh4kC7Eqg3zeL7Q+WcyMxPEtT8H9xPjpzku/POoWeAA==" saltValue="h6O9phrHcs5LC4+HwZ7D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2068</v>
      </c>
      <c r="L45" s="58">
        <v>2109</v>
      </c>
      <c r="M45" s="58">
        <v>2133</v>
      </c>
      <c r="N45" s="58">
        <v>2168</v>
      </c>
      <c r="O45" s="59">
        <v>2309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222</v>
      </c>
      <c r="L48" s="62">
        <v>204</v>
      </c>
      <c r="M48" s="62">
        <v>199</v>
      </c>
      <c r="N48" s="62">
        <v>184</v>
      </c>
      <c r="O48" s="63">
        <v>173</v>
      </c>
      <c r="P48" s="46"/>
      <c r="Q48" s="46"/>
      <c r="R48" s="46"/>
      <c r="S48" s="46"/>
      <c r="T48" s="46"/>
      <c r="U48" s="46"/>
    </row>
    <row r="49" spans="1:21" ht="30.75" customHeight="1" x14ac:dyDescent="0.2">
      <c r="A49" s="46"/>
      <c r="B49" s="1140"/>
      <c r="C49" s="1141"/>
      <c r="D49" s="60"/>
      <c r="E49" s="1146" t="s">
        <v>14</v>
      </c>
      <c r="F49" s="1146"/>
      <c r="G49" s="1146"/>
      <c r="H49" s="1146"/>
      <c r="I49" s="1146"/>
      <c r="J49" s="1147"/>
      <c r="K49" s="61">
        <v>63</v>
      </c>
      <c r="L49" s="62">
        <v>37</v>
      </c>
      <c r="M49" s="62">
        <v>27</v>
      </c>
      <c r="N49" s="62">
        <v>23</v>
      </c>
      <c r="O49" s="63">
        <v>22</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487</v>
      </c>
      <c r="L50" s="62" t="s">
        <v>487</v>
      </c>
      <c r="M50" s="62" t="s">
        <v>487</v>
      </c>
      <c r="N50" s="62" t="s">
        <v>487</v>
      </c>
      <c r="O50" s="63" t="s">
        <v>487</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487</v>
      </c>
      <c r="L51" s="62" t="s">
        <v>487</v>
      </c>
      <c r="M51" s="62" t="s">
        <v>487</v>
      </c>
      <c r="N51" s="62" t="s">
        <v>487</v>
      </c>
      <c r="O51" s="63" t="s">
        <v>487</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2409</v>
      </c>
      <c r="L52" s="62">
        <v>2394</v>
      </c>
      <c r="M52" s="62">
        <v>2327</v>
      </c>
      <c r="N52" s="62">
        <v>2251</v>
      </c>
      <c r="O52" s="63">
        <v>2133</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-56</v>
      </c>
      <c r="L53" s="67">
        <v>-44</v>
      </c>
      <c r="M53" s="67">
        <v>32</v>
      </c>
      <c r="N53" s="67">
        <v>124</v>
      </c>
      <c r="O53" s="68">
        <v>371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Joh1mDtdVAxQEUgJPm7x6+3lO2Sz9beoPUzP8+5FOLwpupaeCW5xTSP8E3R7okJT6yySAp7PdmzTzBKx+3MIg==" saltValue="5G6WY66Q+CYBsJyLRq5la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25172</v>
      </c>
      <c r="J41" s="331">
        <v>25275</v>
      </c>
      <c r="K41" s="331">
        <v>24409</v>
      </c>
      <c r="L41" s="331">
        <v>22834</v>
      </c>
      <c r="M41" s="332">
        <v>21536</v>
      </c>
    </row>
    <row r="42" spans="2:13" ht="27.75" customHeight="1" x14ac:dyDescent="0.2">
      <c r="B42" s="1171"/>
      <c r="C42" s="1172"/>
      <c r="D42" s="104"/>
      <c r="E42" s="1177" t="s">
        <v>32</v>
      </c>
      <c r="F42" s="1177"/>
      <c r="G42" s="1177"/>
      <c r="H42" s="1178"/>
      <c r="I42" s="333" t="s">
        <v>487</v>
      </c>
      <c r="J42" s="334" t="s">
        <v>487</v>
      </c>
      <c r="K42" s="334" t="s">
        <v>487</v>
      </c>
      <c r="L42" s="334" t="s">
        <v>487</v>
      </c>
      <c r="M42" s="335" t="s">
        <v>487</v>
      </c>
    </row>
    <row r="43" spans="2:13" ht="27.75" customHeight="1" x14ac:dyDescent="0.2">
      <c r="B43" s="1171"/>
      <c r="C43" s="1172"/>
      <c r="D43" s="104"/>
      <c r="E43" s="1177" t="s">
        <v>33</v>
      </c>
      <c r="F43" s="1177"/>
      <c r="G43" s="1177"/>
      <c r="H43" s="1178"/>
      <c r="I43" s="333">
        <v>2459</v>
      </c>
      <c r="J43" s="334">
        <v>1830</v>
      </c>
      <c r="K43" s="334">
        <v>1271</v>
      </c>
      <c r="L43" s="334">
        <v>1372</v>
      </c>
      <c r="M43" s="335">
        <v>1569</v>
      </c>
    </row>
    <row r="44" spans="2:13" ht="27.75" customHeight="1" x14ac:dyDescent="0.2">
      <c r="B44" s="1171"/>
      <c r="C44" s="1172"/>
      <c r="D44" s="104"/>
      <c r="E44" s="1177" t="s">
        <v>34</v>
      </c>
      <c r="F44" s="1177"/>
      <c r="G44" s="1177"/>
      <c r="H44" s="1178"/>
      <c r="I44" s="333">
        <v>316</v>
      </c>
      <c r="J44" s="334">
        <v>276</v>
      </c>
      <c r="K44" s="334">
        <v>244</v>
      </c>
      <c r="L44" s="334">
        <v>218</v>
      </c>
      <c r="M44" s="335">
        <v>192</v>
      </c>
    </row>
    <row r="45" spans="2:13" ht="27.75" customHeight="1" x14ac:dyDescent="0.2">
      <c r="B45" s="1171"/>
      <c r="C45" s="1172"/>
      <c r="D45" s="104"/>
      <c r="E45" s="1177" t="s">
        <v>35</v>
      </c>
      <c r="F45" s="1177"/>
      <c r="G45" s="1177"/>
      <c r="H45" s="1178"/>
      <c r="I45" s="333">
        <v>5690</v>
      </c>
      <c r="J45" s="334">
        <v>5612</v>
      </c>
      <c r="K45" s="334">
        <v>5542</v>
      </c>
      <c r="L45" s="334">
        <v>5468</v>
      </c>
      <c r="M45" s="335">
        <v>5625</v>
      </c>
    </row>
    <row r="46" spans="2:13" ht="27.75" customHeight="1" x14ac:dyDescent="0.2">
      <c r="B46" s="1171"/>
      <c r="C46" s="1172"/>
      <c r="D46" s="105"/>
      <c r="E46" s="1177" t="s">
        <v>36</v>
      </c>
      <c r="F46" s="1177"/>
      <c r="G46" s="1177"/>
      <c r="H46" s="1178"/>
      <c r="I46" s="333" t="s">
        <v>487</v>
      </c>
      <c r="J46" s="334" t="s">
        <v>487</v>
      </c>
      <c r="K46" s="334" t="s">
        <v>487</v>
      </c>
      <c r="L46" s="334" t="s">
        <v>487</v>
      </c>
      <c r="M46" s="335" t="s">
        <v>487</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7833</v>
      </c>
      <c r="J50" s="334">
        <v>8907</v>
      </c>
      <c r="K50" s="334">
        <v>11483</v>
      </c>
      <c r="L50" s="334">
        <v>10579</v>
      </c>
      <c r="M50" s="335">
        <v>12250</v>
      </c>
    </row>
    <row r="51" spans="2:13" ht="27.75" customHeight="1" x14ac:dyDescent="0.2">
      <c r="B51" s="1171"/>
      <c r="C51" s="1172"/>
      <c r="D51" s="104"/>
      <c r="E51" s="1177" t="s">
        <v>42</v>
      </c>
      <c r="F51" s="1177"/>
      <c r="G51" s="1177"/>
      <c r="H51" s="1178"/>
      <c r="I51" s="333">
        <v>2561</v>
      </c>
      <c r="J51" s="334">
        <v>1880</v>
      </c>
      <c r="K51" s="334">
        <v>1378</v>
      </c>
      <c r="L51" s="334">
        <v>1506</v>
      </c>
      <c r="M51" s="335">
        <v>1672</v>
      </c>
    </row>
    <row r="52" spans="2:13" ht="27.75" customHeight="1" x14ac:dyDescent="0.2">
      <c r="B52" s="1173"/>
      <c r="C52" s="1174"/>
      <c r="D52" s="104"/>
      <c r="E52" s="1177" t="s">
        <v>43</v>
      </c>
      <c r="F52" s="1177"/>
      <c r="G52" s="1177"/>
      <c r="H52" s="1178"/>
      <c r="I52" s="333">
        <v>24190</v>
      </c>
      <c r="J52" s="334">
        <v>23903</v>
      </c>
      <c r="K52" s="334">
        <v>22626</v>
      </c>
      <c r="L52" s="334">
        <v>21487</v>
      </c>
      <c r="M52" s="335">
        <v>19689</v>
      </c>
    </row>
    <row r="53" spans="2:13" ht="27.75" customHeight="1" thickBot="1" x14ac:dyDescent="0.25">
      <c r="B53" s="1184" t="s">
        <v>19</v>
      </c>
      <c r="C53" s="1185"/>
      <c r="D53" s="108"/>
      <c r="E53" s="1186" t="s">
        <v>44</v>
      </c>
      <c r="F53" s="1186"/>
      <c r="G53" s="1186"/>
      <c r="H53" s="1187"/>
      <c r="I53" s="336">
        <v>-948</v>
      </c>
      <c r="J53" s="337">
        <v>-1697</v>
      </c>
      <c r="K53" s="337">
        <v>-4020</v>
      </c>
      <c r="L53" s="337">
        <v>-3680</v>
      </c>
      <c r="M53" s="338">
        <v>-4690</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lV1c6rq2OnI/vqP2NPvUOI9A5Mcr4sQIukEZt5yhg3m5BPgwwxYdmmkTo8ij1rtg+7jY8vxR+Vt5urY3bQDUXw==" saltValue="cWM8UiMER8AP3uZmX69UF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6427</v>
      </c>
      <c r="G55" s="339">
        <v>3621</v>
      </c>
      <c r="H55" s="340">
        <v>5033</v>
      </c>
    </row>
    <row r="56" spans="2:8" ht="52.5" customHeight="1" x14ac:dyDescent="0.2">
      <c r="B56" s="120"/>
      <c r="C56" s="1198" t="s">
        <v>47</v>
      </c>
      <c r="D56" s="1198"/>
      <c r="E56" s="1199"/>
      <c r="F56" s="341">
        <v>0</v>
      </c>
      <c r="G56" s="341">
        <v>0</v>
      </c>
      <c r="H56" s="342">
        <v>167</v>
      </c>
    </row>
    <row r="57" spans="2:8" ht="53.25" customHeight="1" x14ac:dyDescent="0.2">
      <c r="B57" s="120"/>
      <c r="C57" s="1200" t="s">
        <v>48</v>
      </c>
      <c r="D57" s="1200"/>
      <c r="E57" s="1201"/>
      <c r="F57" s="343">
        <v>3651</v>
      </c>
      <c r="G57" s="343">
        <v>5665</v>
      </c>
      <c r="H57" s="344">
        <v>6085</v>
      </c>
    </row>
    <row r="58" spans="2:8" ht="45.75" customHeight="1" x14ac:dyDescent="0.2">
      <c r="B58" s="121"/>
      <c r="C58" s="1188" t="s">
        <v>557</v>
      </c>
      <c r="D58" s="1189"/>
      <c r="E58" s="1190"/>
      <c r="F58" s="345">
        <v>2011</v>
      </c>
      <c r="G58" s="345">
        <v>3618</v>
      </c>
      <c r="H58" s="346">
        <v>3339</v>
      </c>
    </row>
    <row r="59" spans="2:8" ht="45.75" customHeight="1" x14ac:dyDescent="0.2">
      <c r="B59" s="121"/>
      <c r="C59" s="1188" t="s">
        <v>558</v>
      </c>
      <c r="D59" s="1189"/>
      <c r="E59" s="1190"/>
      <c r="F59" s="345">
        <v>526</v>
      </c>
      <c r="G59" s="345">
        <v>896</v>
      </c>
      <c r="H59" s="346">
        <v>1531</v>
      </c>
    </row>
    <row r="60" spans="2:8" ht="45.75" customHeight="1" x14ac:dyDescent="0.2">
      <c r="B60" s="121"/>
      <c r="C60" s="1188" t="s">
        <v>559</v>
      </c>
      <c r="D60" s="1189"/>
      <c r="E60" s="1190"/>
      <c r="F60" s="345">
        <v>754</v>
      </c>
      <c r="G60" s="345">
        <v>791</v>
      </c>
      <c r="H60" s="346">
        <v>849</v>
      </c>
    </row>
    <row r="61" spans="2:8" ht="45.75" customHeight="1" x14ac:dyDescent="0.2">
      <c r="B61" s="121"/>
      <c r="C61" s="1188" t="s">
        <v>560</v>
      </c>
      <c r="D61" s="1189"/>
      <c r="E61" s="1190"/>
      <c r="F61" s="345">
        <v>176</v>
      </c>
      <c r="G61" s="345">
        <v>176</v>
      </c>
      <c r="H61" s="346">
        <v>176</v>
      </c>
    </row>
    <row r="62" spans="2:8" ht="45.75" customHeight="1" thickBot="1" x14ac:dyDescent="0.25">
      <c r="B62" s="122"/>
      <c r="C62" s="1191" t="s">
        <v>561</v>
      </c>
      <c r="D62" s="1192"/>
      <c r="E62" s="1193"/>
      <c r="F62" s="347">
        <v>76</v>
      </c>
      <c r="G62" s="347">
        <v>76</v>
      </c>
      <c r="H62" s="348">
        <v>76</v>
      </c>
    </row>
    <row r="63" spans="2:8" ht="52.5" customHeight="1" thickBot="1" x14ac:dyDescent="0.25">
      <c r="B63" s="123"/>
      <c r="C63" s="1194" t="s">
        <v>49</v>
      </c>
      <c r="D63" s="1194"/>
      <c r="E63" s="1195"/>
      <c r="F63" s="349">
        <v>10079</v>
      </c>
      <c r="G63" s="349">
        <v>9286</v>
      </c>
      <c r="H63" s="350">
        <v>11285</v>
      </c>
    </row>
    <row r="64" spans="2:8" ht="13.2" x14ac:dyDescent="0.2"/>
  </sheetData>
  <sheetProtection algorithmName="SHA-512" hashValue="V4r/eESy5ZY3M5YyzuMuw1QZ1l67BamnOAI1z6pi/kM7sDbN77wGVxbTe8lTwHPGqt8GWksnumT2LjGpBCOqXw==" saltValue="fEWD9E0WRJ3OCQ3TBniU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31906</v>
      </c>
      <c r="E3" s="142"/>
      <c r="F3" s="143">
        <v>44161</v>
      </c>
      <c r="G3" s="144"/>
      <c r="H3" s="145"/>
    </row>
    <row r="4" spans="1:8" x14ac:dyDescent="0.2">
      <c r="A4" s="146"/>
      <c r="B4" s="147"/>
      <c r="C4" s="148"/>
      <c r="D4" s="149">
        <v>15251</v>
      </c>
      <c r="E4" s="150"/>
      <c r="F4" s="151">
        <v>23644</v>
      </c>
      <c r="G4" s="152"/>
      <c r="H4" s="153"/>
    </row>
    <row r="5" spans="1:8" x14ac:dyDescent="0.2">
      <c r="A5" s="134" t="s">
        <v>519</v>
      </c>
      <c r="B5" s="139"/>
      <c r="C5" s="140"/>
      <c r="D5" s="141">
        <v>23750</v>
      </c>
      <c r="E5" s="142"/>
      <c r="F5" s="143">
        <v>43955</v>
      </c>
      <c r="G5" s="144"/>
      <c r="H5" s="145"/>
    </row>
    <row r="6" spans="1:8" x14ac:dyDescent="0.2">
      <c r="A6" s="146"/>
      <c r="B6" s="147"/>
      <c r="C6" s="148"/>
      <c r="D6" s="149">
        <v>9070</v>
      </c>
      <c r="E6" s="150"/>
      <c r="F6" s="151">
        <v>21318</v>
      </c>
      <c r="G6" s="152"/>
      <c r="H6" s="153"/>
    </row>
    <row r="7" spans="1:8" x14ac:dyDescent="0.2">
      <c r="A7" s="134" t="s">
        <v>520</v>
      </c>
      <c r="B7" s="139"/>
      <c r="C7" s="140"/>
      <c r="D7" s="141">
        <v>36947</v>
      </c>
      <c r="E7" s="142"/>
      <c r="F7" s="143">
        <v>41921</v>
      </c>
      <c r="G7" s="144"/>
      <c r="H7" s="145"/>
    </row>
    <row r="8" spans="1:8" x14ac:dyDescent="0.2">
      <c r="A8" s="146"/>
      <c r="B8" s="147"/>
      <c r="C8" s="148"/>
      <c r="D8" s="149">
        <v>17422</v>
      </c>
      <c r="E8" s="150"/>
      <c r="F8" s="151">
        <v>21655</v>
      </c>
      <c r="G8" s="152"/>
      <c r="H8" s="153"/>
    </row>
    <row r="9" spans="1:8" x14ac:dyDescent="0.2">
      <c r="A9" s="134" t="s">
        <v>521</v>
      </c>
      <c r="B9" s="139"/>
      <c r="C9" s="140"/>
      <c r="D9" s="141">
        <v>25586</v>
      </c>
      <c r="E9" s="142"/>
      <c r="F9" s="143">
        <v>44585</v>
      </c>
      <c r="G9" s="144"/>
      <c r="H9" s="145"/>
    </row>
    <row r="10" spans="1:8" x14ac:dyDescent="0.2">
      <c r="A10" s="146"/>
      <c r="B10" s="147"/>
      <c r="C10" s="148"/>
      <c r="D10" s="149">
        <v>13615</v>
      </c>
      <c r="E10" s="150"/>
      <c r="F10" s="151">
        <v>23077</v>
      </c>
      <c r="G10" s="152"/>
      <c r="H10" s="153"/>
    </row>
    <row r="11" spans="1:8" x14ac:dyDescent="0.2">
      <c r="A11" s="134" t="s">
        <v>522</v>
      </c>
      <c r="B11" s="139"/>
      <c r="C11" s="140"/>
      <c r="D11" s="141">
        <v>22285</v>
      </c>
      <c r="E11" s="142"/>
      <c r="F11" s="143">
        <v>49779</v>
      </c>
      <c r="G11" s="144"/>
      <c r="H11" s="145"/>
    </row>
    <row r="12" spans="1:8" x14ac:dyDescent="0.2">
      <c r="A12" s="146"/>
      <c r="B12" s="147"/>
      <c r="C12" s="154"/>
      <c r="D12" s="149">
        <v>15781</v>
      </c>
      <c r="E12" s="150"/>
      <c r="F12" s="151">
        <v>28921</v>
      </c>
      <c r="G12" s="152"/>
      <c r="H12" s="153"/>
    </row>
    <row r="13" spans="1:8" x14ac:dyDescent="0.2">
      <c r="A13" s="134"/>
      <c r="B13" s="139"/>
      <c r="C13" s="140"/>
      <c r="D13" s="141">
        <v>28095</v>
      </c>
      <c r="E13" s="142"/>
      <c r="F13" s="143">
        <v>44880</v>
      </c>
      <c r="G13" s="155"/>
      <c r="H13" s="145"/>
    </row>
    <row r="14" spans="1:8" x14ac:dyDescent="0.2">
      <c r="A14" s="146"/>
      <c r="B14" s="147"/>
      <c r="C14" s="148"/>
      <c r="D14" s="149">
        <v>14228</v>
      </c>
      <c r="E14" s="150"/>
      <c r="F14" s="151">
        <v>23723</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4.5599999999999996</v>
      </c>
      <c r="C19" s="156">
        <f>ROUND(VALUE(SUBSTITUTE(実質収支比率等に係る経年分析!G$48,"▲","-")),2)</f>
        <v>11.89</v>
      </c>
      <c r="D19" s="156">
        <f>ROUND(VALUE(SUBSTITUTE(実質収支比率等に係る経年分析!H$48,"▲","-")),2)</f>
        <v>2.8</v>
      </c>
      <c r="E19" s="156">
        <f>ROUND(VALUE(SUBSTITUTE(実質収支比率等に係る経年分析!I$48,"▲","-")),2)</f>
        <v>7.93</v>
      </c>
      <c r="F19" s="156">
        <f>ROUND(VALUE(SUBSTITUTE(実質収支比率等に係る経年分析!J$48,"▲","-")),2)</f>
        <v>1.74</v>
      </c>
    </row>
    <row r="20" spans="1:11" x14ac:dyDescent="0.2">
      <c r="A20" s="156" t="s">
        <v>53</v>
      </c>
      <c r="B20" s="156">
        <f>ROUND(VALUE(SUBSTITUTE(実質収支比率等に係る経年分析!F$47,"▲","-")),2)</f>
        <v>18.95</v>
      </c>
      <c r="C20" s="156">
        <f>ROUND(VALUE(SUBSTITUTE(実質収支比率等に係る経年分析!G$47,"▲","-")),2)</f>
        <v>20.309999999999999</v>
      </c>
      <c r="D20" s="156">
        <f>ROUND(VALUE(SUBSTITUTE(実質収支比率等に係る経年分析!H$47,"▲","-")),2)</f>
        <v>26.66</v>
      </c>
      <c r="E20" s="156">
        <f>ROUND(VALUE(SUBSTITUTE(実質収支比率等に係る経年分析!I$47,"▲","-")),2)</f>
        <v>14.73</v>
      </c>
      <c r="F20" s="156">
        <f>ROUND(VALUE(SUBSTITUTE(実質収支比率等に係る経年分析!J$47,"▲","-")),2)</f>
        <v>20.010000000000002</v>
      </c>
    </row>
    <row r="21" spans="1:11" x14ac:dyDescent="0.2">
      <c r="A21" s="156" t="s">
        <v>54</v>
      </c>
      <c r="B21" s="156">
        <f>IF(ISNUMBER(VALUE(SUBSTITUTE(実質収支比率等に係る経年分析!F$49,"▲","-"))),ROUND(VALUE(SUBSTITUTE(実質収支比率等に係る経年分析!F$49,"▲","-")),2),NA())</f>
        <v>3.06</v>
      </c>
      <c r="C21" s="156">
        <f>IF(ISNUMBER(VALUE(SUBSTITUTE(実質収支比率等に係る経年分析!G$49,"▲","-"))),ROUND(VALUE(SUBSTITUTE(実質収支比率等に係る経年分析!G$49,"▲","-")),2),NA())</f>
        <v>9.94</v>
      </c>
      <c r="D21" s="156">
        <f>IF(ISNUMBER(VALUE(SUBSTITUTE(実質収支比率等に係る経年分析!H$49,"▲","-"))),ROUND(VALUE(SUBSTITUTE(実質収支比率等に係る経年分析!H$49,"▲","-")),2),NA())</f>
        <v>-3.28</v>
      </c>
      <c r="E21" s="156">
        <f>IF(ISNUMBER(VALUE(SUBSTITUTE(実質収支比率等に係る経年分析!I$49,"▲","-"))),ROUND(VALUE(SUBSTITUTE(実質収支比率等に係る経年分析!I$49,"▲","-")),2),NA())</f>
        <v>-6.23</v>
      </c>
      <c r="F21" s="156">
        <f>IF(ISNUMBER(VALUE(SUBSTITUTE(実質収支比率等に係る経年分析!J$49,"▲","-"))),ROUND(VALUE(SUBSTITUTE(実質収支比率等に係る経年分析!J$49,"▲","-")),2),NA())</f>
        <v>-0.4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国民健康保健特別会計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0.79</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0.81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0.08</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0.06</v>
      </c>
    </row>
    <row r="33" spans="1:16" x14ac:dyDescent="0.2">
      <c r="A33" s="157" t="str">
        <f>IF(連結実質赤字比率に係る赤字・黒字の構成分析!C$37="",NA(),連結実質赤字比率に係る赤字・黒字の構成分析!C$37)</f>
        <v>後期高齢者医療事業会計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0.18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0.14000000000000001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0.16</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0.16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0.16</v>
      </c>
    </row>
    <row r="34" spans="1:16" x14ac:dyDescent="0.2">
      <c r="A34" s="157" t="str">
        <f>IF(連結実質赤字比率に係る赤字・黒字の構成分析!C$36="",NA(),連結実質赤字比率に係る赤字・黒字の構成分析!C$36)</f>
        <v>介護保険事業会計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0.55000000000000004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0.62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0.84</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4.55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11.89</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2.8</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7.93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1.74</v>
      </c>
    </row>
    <row r="36" spans="1:16" x14ac:dyDescent="0.2">
      <c r="A36" s="157" t="str">
        <f>IF(連結実質赤字比率に係る赤字・黒字の構成分析!C$34="",NA(),連結実質赤字比率に係る赤字・黒字の構成分析!C$34)</f>
        <v>下水道事業会計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1.49</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1.26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0.71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1.21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2.31</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2409</v>
      </c>
      <c r="E42" s="158"/>
      <c r="F42" s="158"/>
      <c r="G42" s="158">
        <f>'実質公債費比率（分子）の構造'!L$52</f>
        <v>2394</v>
      </c>
      <c r="H42" s="158"/>
      <c r="I42" s="158"/>
      <c r="J42" s="158">
        <f>'実質公債費比率（分子）の構造'!M$52</f>
        <v>2327</v>
      </c>
      <c r="K42" s="158"/>
      <c r="L42" s="158"/>
      <c r="M42" s="158">
        <f>'実質公債費比率（分子）の構造'!N$52</f>
        <v>2251</v>
      </c>
      <c r="N42" s="158"/>
      <c r="O42" s="158"/>
      <c r="P42" s="158">
        <f>'実質公債費比率（分子）の構造'!O$52</f>
        <v>2133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63</v>
      </c>
      <c r="C45" s="158"/>
      <c r="D45" s="158"/>
      <c r="E45" s="158">
        <f>'実質公債費比率（分子）の構造'!L$49</f>
        <v>37</v>
      </c>
      <c r="F45" s="158"/>
      <c r="G45" s="158"/>
      <c r="H45" s="158">
        <f>'実質公債費比率（分子）の構造'!M$49</f>
        <v>27</v>
      </c>
      <c r="I45" s="158"/>
      <c r="J45" s="158"/>
      <c r="K45" s="158">
        <f>'実質公債費比率（分子）の構造'!N$49</f>
        <v>23</v>
      </c>
      <c r="L45" s="158"/>
      <c r="M45" s="158"/>
      <c r="N45" s="158">
        <f>'実質公債費比率（分子）の構造'!O$49</f>
        <v>22</v>
      </c>
      <c r="O45" s="158"/>
      <c r="P45" s="158"/>
    </row>
    <row r="46" spans="1:16" x14ac:dyDescent="0.2">
      <c r="A46" s="158" t="s">
        <v>64</v>
      </c>
      <c r="B46" s="158">
        <f>'実質公債費比率（分子）の構造'!K$48</f>
        <v>222</v>
      </c>
      <c r="C46" s="158"/>
      <c r="D46" s="158"/>
      <c r="E46" s="158">
        <f>'実質公債費比率（分子）の構造'!L$48</f>
        <v>204</v>
      </c>
      <c r="F46" s="158"/>
      <c r="G46" s="158"/>
      <c r="H46" s="158">
        <f>'実質公債費比率（分子）の構造'!M$48</f>
        <v>199</v>
      </c>
      <c r="I46" s="158"/>
      <c r="J46" s="158"/>
      <c r="K46" s="158">
        <f>'実質公債費比率（分子）の構造'!N$48</f>
        <v>184</v>
      </c>
      <c r="L46" s="158"/>
      <c r="M46" s="158"/>
      <c r="N46" s="158">
        <f>'実質公債費比率（分子）の構造'!O$48</f>
        <v>173</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2068</v>
      </c>
      <c r="C49" s="158"/>
      <c r="D49" s="158"/>
      <c r="E49" s="158">
        <f>'実質公債費比率（分子）の構造'!L$45</f>
        <v>2109</v>
      </c>
      <c r="F49" s="158"/>
      <c r="G49" s="158"/>
      <c r="H49" s="158">
        <f>'実質公債費比率（分子）の構造'!M$45</f>
        <v>2133</v>
      </c>
      <c r="I49" s="158"/>
      <c r="J49" s="158"/>
      <c r="K49" s="158">
        <f>'実質公債費比率（分子）の構造'!N$45</f>
        <v>2168</v>
      </c>
      <c r="L49" s="158"/>
      <c r="M49" s="158"/>
      <c r="N49" s="158">
        <f>'実質公債費比率（分子）の構造'!O$45</f>
        <v>2309</v>
      </c>
      <c r="O49" s="158"/>
      <c r="P49" s="158"/>
    </row>
    <row r="50" spans="1:16" x14ac:dyDescent="0.2">
      <c r="A50" s="158" t="s">
        <v>67</v>
      </c>
      <c r="B50" s="158" t="e">
        <f>NA()</f>
        <v>#N/A</v>
      </c>
      <c r="C50" s="158">
        <f>IF(ISNUMBER('実質公債費比率（分子）の構造'!K$53),'実質公債費比率（分子）の構造'!K$53,NA())</f>
        <v>-56</v>
      </c>
      <c r="D50" s="158" t="e">
        <f>NA()</f>
        <v>#N/A</v>
      </c>
      <c r="E50" s="158" t="e">
        <f>NA()</f>
        <v>#N/A</v>
      </c>
      <c r="F50" s="158">
        <f>IF(ISNUMBER('実質公債費比率（分子）の構造'!L$53),'実質公債費比率（分子）の構造'!L$53,NA())</f>
        <v>-44</v>
      </c>
      <c r="G50" s="158" t="e">
        <f>NA()</f>
        <v>#N/A</v>
      </c>
      <c r="H50" s="158" t="e">
        <f>NA()</f>
        <v>#N/A</v>
      </c>
      <c r="I50" s="158">
        <f>IF(ISNUMBER('実質公債費比率（分子）の構造'!M$53),'実質公債費比率（分子）の構造'!M$53,NA())</f>
        <v>32</v>
      </c>
      <c r="J50" s="158" t="e">
        <f>NA()</f>
        <v>#N/A</v>
      </c>
      <c r="K50" s="158" t="e">
        <f>NA()</f>
        <v>#N/A</v>
      </c>
      <c r="L50" s="158">
        <f>IF(ISNUMBER('実質公債費比率（分子）の構造'!N$53),'実質公債費比率（分子）の構造'!N$53,NA())</f>
        <v>124</v>
      </c>
      <c r="M50" s="158" t="e">
        <f>NA()</f>
        <v>#N/A</v>
      </c>
      <c r="N50" s="158" t="e">
        <f>NA()</f>
        <v>#N/A</v>
      </c>
      <c r="O50" s="158">
        <f>IF(ISNUMBER('実質公債費比率（分子）の構造'!O$53),'実質公債費比率（分子）の構造'!O$53,NA())</f>
        <v>371</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24190</v>
      </c>
      <c r="E56" s="157"/>
      <c r="F56" s="157"/>
      <c r="G56" s="157">
        <f>'将来負担比率（分子）の構造'!J$52</f>
        <v>23903</v>
      </c>
      <c r="H56" s="157"/>
      <c r="I56" s="157"/>
      <c r="J56" s="157">
        <f>'将来負担比率（分子）の構造'!K$52</f>
        <v>22626</v>
      </c>
      <c r="K56" s="157"/>
      <c r="L56" s="157"/>
      <c r="M56" s="157">
        <f>'将来負担比率（分子）の構造'!L$52</f>
        <v>21487</v>
      </c>
      <c r="N56" s="157"/>
      <c r="O56" s="157"/>
      <c r="P56" s="157">
        <f>'将来負担比率（分子）の構造'!M$52</f>
        <v>19689</v>
      </c>
    </row>
    <row r="57" spans="1:16" x14ac:dyDescent="0.2">
      <c r="A57" s="157" t="s">
        <v>42</v>
      </c>
      <c r="B57" s="157"/>
      <c r="C57" s="157"/>
      <c r="D57" s="157">
        <f>'将来負担比率（分子）の構造'!I$51</f>
        <v>2561</v>
      </c>
      <c r="E57" s="157"/>
      <c r="F57" s="157"/>
      <c r="G57" s="157">
        <f>'将来負担比率（分子）の構造'!J$51</f>
        <v>1880</v>
      </c>
      <c r="H57" s="157"/>
      <c r="I57" s="157"/>
      <c r="J57" s="157">
        <f>'将来負担比率（分子）の構造'!K$51</f>
        <v>1378</v>
      </c>
      <c r="K57" s="157"/>
      <c r="L57" s="157"/>
      <c r="M57" s="157">
        <f>'将来負担比率（分子）の構造'!L$51</f>
        <v>1506</v>
      </c>
      <c r="N57" s="157"/>
      <c r="O57" s="157"/>
      <c r="P57" s="157">
        <f>'将来負担比率（分子）の構造'!M$51</f>
        <v>1672</v>
      </c>
    </row>
    <row r="58" spans="1:16" x14ac:dyDescent="0.2">
      <c r="A58" s="157" t="s">
        <v>41</v>
      </c>
      <c r="B58" s="157"/>
      <c r="C58" s="157"/>
      <c r="D58" s="157">
        <f>'将来負担比率（分子）の構造'!I$50</f>
        <v>7833</v>
      </c>
      <c r="E58" s="157"/>
      <c r="F58" s="157"/>
      <c r="G58" s="157">
        <f>'将来負担比率（分子）の構造'!J$50</f>
        <v>8907</v>
      </c>
      <c r="H58" s="157"/>
      <c r="I58" s="157"/>
      <c r="J58" s="157">
        <f>'将来負担比率（分子）の構造'!K$50</f>
        <v>11483</v>
      </c>
      <c r="K58" s="157"/>
      <c r="L58" s="157"/>
      <c r="M58" s="157">
        <f>'将来負担比率（分子）の構造'!L$50</f>
        <v>10579</v>
      </c>
      <c r="N58" s="157"/>
      <c r="O58" s="157"/>
      <c r="P58" s="157">
        <f>'将来負担比率（分子）の構造'!M$50</f>
        <v>12250</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5690</v>
      </c>
      <c r="C62" s="157"/>
      <c r="D62" s="157"/>
      <c r="E62" s="157">
        <f>'将来負担比率（分子）の構造'!J$45</f>
        <v>5612</v>
      </c>
      <c r="F62" s="157"/>
      <c r="G62" s="157"/>
      <c r="H62" s="157">
        <f>'将来負担比率（分子）の構造'!K$45</f>
        <v>5542</v>
      </c>
      <c r="I62" s="157"/>
      <c r="J62" s="157"/>
      <c r="K62" s="157">
        <f>'将来負担比率（分子）の構造'!L$45</f>
        <v>5468</v>
      </c>
      <c r="L62" s="157"/>
      <c r="M62" s="157"/>
      <c r="N62" s="157">
        <f>'将来負担比率（分子）の構造'!M$45</f>
        <v>5625</v>
      </c>
      <c r="O62" s="157"/>
      <c r="P62" s="157"/>
    </row>
    <row r="63" spans="1:16" x14ac:dyDescent="0.2">
      <c r="A63" s="157" t="s">
        <v>34</v>
      </c>
      <c r="B63" s="157">
        <f>'将来負担比率（分子）の構造'!I$44</f>
        <v>316</v>
      </c>
      <c r="C63" s="157"/>
      <c r="D63" s="157"/>
      <c r="E63" s="157">
        <f>'将来負担比率（分子）の構造'!J$44</f>
        <v>276</v>
      </c>
      <c r="F63" s="157"/>
      <c r="G63" s="157"/>
      <c r="H63" s="157">
        <f>'将来負担比率（分子）の構造'!K$44</f>
        <v>244</v>
      </c>
      <c r="I63" s="157"/>
      <c r="J63" s="157"/>
      <c r="K63" s="157">
        <f>'将来負担比率（分子）の構造'!L$44</f>
        <v>218</v>
      </c>
      <c r="L63" s="157"/>
      <c r="M63" s="157"/>
      <c r="N63" s="157">
        <f>'将来負担比率（分子）の構造'!M$44</f>
        <v>192</v>
      </c>
      <c r="O63" s="157"/>
      <c r="P63" s="157"/>
    </row>
    <row r="64" spans="1:16" x14ac:dyDescent="0.2">
      <c r="A64" s="157" t="s">
        <v>33</v>
      </c>
      <c r="B64" s="157">
        <f>'将来負担比率（分子）の構造'!I$43</f>
        <v>2459</v>
      </c>
      <c r="C64" s="157"/>
      <c r="D64" s="157"/>
      <c r="E64" s="157">
        <f>'将来負担比率（分子）の構造'!J$43</f>
        <v>1830</v>
      </c>
      <c r="F64" s="157"/>
      <c r="G64" s="157"/>
      <c r="H64" s="157">
        <f>'将来負担比率（分子）の構造'!K$43</f>
        <v>1271</v>
      </c>
      <c r="I64" s="157"/>
      <c r="J64" s="157"/>
      <c r="K64" s="157">
        <f>'将来負担比率（分子）の構造'!L$43</f>
        <v>1372</v>
      </c>
      <c r="L64" s="157"/>
      <c r="M64" s="157"/>
      <c r="N64" s="157">
        <f>'将来負担比率（分子）の構造'!M$43</f>
        <v>1569</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25172</v>
      </c>
      <c r="C66" s="157"/>
      <c r="D66" s="157"/>
      <c r="E66" s="157">
        <f>'将来負担比率（分子）の構造'!J$41</f>
        <v>25275</v>
      </c>
      <c r="F66" s="157"/>
      <c r="G66" s="157"/>
      <c r="H66" s="157">
        <f>'将来負担比率（分子）の構造'!K$41</f>
        <v>24409</v>
      </c>
      <c r="I66" s="157"/>
      <c r="J66" s="157"/>
      <c r="K66" s="157">
        <f>'将来負担比率（分子）の構造'!L$41</f>
        <v>22834</v>
      </c>
      <c r="L66" s="157"/>
      <c r="M66" s="157"/>
      <c r="N66" s="157">
        <f>'将来負担比率（分子）の構造'!M$41</f>
        <v>21536</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6427</v>
      </c>
      <c r="C72" s="161">
        <f>基金残高に係る経年分析!G55</f>
        <v>3621</v>
      </c>
      <c r="D72" s="161">
        <f>基金残高に係る経年分析!H55</f>
        <v>5033</v>
      </c>
    </row>
    <row r="73" spans="1:16" x14ac:dyDescent="0.2">
      <c r="A73" s="160" t="s">
        <v>74</v>
      </c>
      <c r="B73" s="161">
        <f>基金残高に係る経年分析!F56</f>
        <v>0</v>
      </c>
      <c r="C73" s="161">
        <f>基金残高に係る経年分析!G56</f>
        <v>0</v>
      </c>
      <c r="D73" s="161">
        <f>基金残高に係る経年分析!H56</f>
        <v>167</v>
      </c>
    </row>
    <row r="74" spans="1:16" x14ac:dyDescent="0.2">
      <c r="A74" s="160" t="s">
        <v>75</v>
      </c>
      <c r="B74" s="161">
        <f>基金残高に係る経年分析!F57</f>
        <v>3651</v>
      </c>
      <c r="C74" s="161">
        <f>基金残高に係る経年分析!G57</f>
        <v>5665</v>
      </c>
      <c r="D74" s="161">
        <f>基金残高に係る経年分析!H57</f>
        <v>6085</v>
      </c>
    </row>
  </sheetData>
  <sheetProtection algorithmName="SHA-512" hashValue="HwPIuU6kXp/BxCc7+ZB4nGutPLK00vJM/x/9gY45LHPd0xOIN7aNdGbn8NkPkCmuv+3926M/TkHej3hEaZqSbA==" saltValue="4TSBpC5wHF7sOo1Nn1kl6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17571989</v>
      </c>
      <c r="S5" s="600"/>
      <c r="T5" s="600"/>
      <c r="U5" s="600"/>
      <c r="V5" s="600"/>
      <c r="W5" s="600"/>
      <c r="X5" s="600"/>
      <c r="Y5" s="601"/>
      <c r="Z5" s="602">
        <v>34</v>
      </c>
      <c r="AA5" s="602"/>
      <c r="AB5" s="602"/>
      <c r="AC5" s="602"/>
      <c r="AD5" s="603">
        <v>16174910</v>
      </c>
      <c r="AE5" s="603"/>
      <c r="AF5" s="603"/>
      <c r="AG5" s="603"/>
      <c r="AH5" s="603"/>
      <c r="AI5" s="603"/>
      <c r="AJ5" s="603"/>
      <c r="AK5" s="603"/>
      <c r="AL5" s="604">
        <v>63</v>
      </c>
      <c r="AM5" s="605"/>
      <c r="AN5" s="605"/>
      <c r="AO5" s="606"/>
      <c r="AP5" s="596" t="s">
        <v>217</v>
      </c>
      <c r="AQ5" s="597"/>
      <c r="AR5" s="597"/>
      <c r="AS5" s="597"/>
      <c r="AT5" s="597"/>
      <c r="AU5" s="597"/>
      <c r="AV5" s="597"/>
      <c r="AW5" s="597"/>
      <c r="AX5" s="597"/>
      <c r="AY5" s="597"/>
      <c r="AZ5" s="597"/>
      <c r="BA5" s="597"/>
      <c r="BB5" s="597"/>
      <c r="BC5" s="597"/>
      <c r="BD5" s="597"/>
      <c r="BE5" s="597"/>
      <c r="BF5" s="598"/>
      <c r="BG5" s="610">
        <v>16174910</v>
      </c>
      <c r="BH5" s="611"/>
      <c r="BI5" s="611"/>
      <c r="BJ5" s="611"/>
      <c r="BK5" s="611"/>
      <c r="BL5" s="611"/>
      <c r="BM5" s="611"/>
      <c r="BN5" s="612"/>
      <c r="BO5" s="613">
        <v>92</v>
      </c>
      <c r="BP5" s="613"/>
      <c r="BQ5" s="613"/>
      <c r="BR5" s="613"/>
      <c r="BS5" s="614">
        <v>69575</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188511</v>
      </c>
      <c r="S6" s="611"/>
      <c r="T6" s="611"/>
      <c r="U6" s="611"/>
      <c r="V6" s="611"/>
      <c r="W6" s="611"/>
      <c r="X6" s="611"/>
      <c r="Y6" s="612"/>
      <c r="Z6" s="613">
        <v>0.4</v>
      </c>
      <c r="AA6" s="613"/>
      <c r="AB6" s="613"/>
      <c r="AC6" s="613"/>
      <c r="AD6" s="614">
        <v>188511</v>
      </c>
      <c r="AE6" s="614"/>
      <c r="AF6" s="614"/>
      <c r="AG6" s="614"/>
      <c r="AH6" s="614"/>
      <c r="AI6" s="614"/>
      <c r="AJ6" s="614"/>
      <c r="AK6" s="614"/>
      <c r="AL6" s="615">
        <v>0.7</v>
      </c>
      <c r="AM6" s="616"/>
      <c r="AN6" s="616"/>
      <c r="AO6" s="617"/>
      <c r="AP6" s="607" t="s">
        <v>222</v>
      </c>
      <c r="AQ6" s="608"/>
      <c r="AR6" s="608"/>
      <c r="AS6" s="608"/>
      <c r="AT6" s="608"/>
      <c r="AU6" s="608"/>
      <c r="AV6" s="608"/>
      <c r="AW6" s="608"/>
      <c r="AX6" s="608"/>
      <c r="AY6" s="608"/>
      <c r="AZ6" s="608"/>
      <c r="BA6" s="608"/>
      <c r="BB6" s="608"/>
      <c r="BC6" s="608"/>
      <c r="BD6" s="608"/>
      <c r="BE6" s="608"/>
      <c r="BF6" s="609"/>
      <c r="BG6" s="610">
        <v>16174910</v>
      </c>
      <c r="BH6" s="611"/>
      <c r="BI6" s="611"/>
      <c r="BJ6" s="611"/>
      <c r="BK6" s="611"/>
      <c r="BL6" s="611"/>
      <c r="BM6" s="611"/>
      <c r="BN6" s="612"/>
      <c r="BO6" s="613">
        <v>92</v>
      </c>
      <c r="BP6" s="613"/>
      <c r="BQ6" s="613"/>
      <c r="BR6" s="613"/>
      <c r="BS6" s="614">
        <v>69575</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322204</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317791</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45178</v>
      </c>
      <c r="S7" s="611"/>
      <c r="T7" s="611"/>
      <c r="U7" s="611"/>
      <c r="V7" s="611"/>
      <c r="W7" s="611"/>
      <c r="X7" s="611"/>
      <c r="Y7" s="612"/>
      <c r="Z7" s="613">
        <v>0.1</v>
      </c>
      <c r="AA7" s="613"/>
      <c r="AB7" s="613"/>
      <c r="AC7" s="613"/>
      <c r="AD7" s="614">
        <v>45178</v>
      </c>
      <c r="AE7" s="614"/>
      <c r="AF7" s="614"/>
      <c r="AG7" s="614"/>
      <c r="AH7" s="614"/>
      <c r="AI7" s="614"/>
      <c r="AJ7" s="614"/>
      <c r="AK7" s="614"/>
      <c r="AL7" s="615">
        <v>0.2</v>
      </c>
      <c r="AM7" s="616"/>
      <c r="AN7" s="616"/>
      <c r="AO7" s="617"/>
      <c r="AP7" s="607" t="s">
        <v>225</v>
      </c>
      <c r="AQ7" s="608"/>
      <c r="AR7" s="608"/>
      <c r="AS7" s="608"/>
      <c r="AT7" s="608"/>
      <c r="AU7" s="608"/>
      <c r="AV7" s="608"/>
      <c r="AW7" s="608"/>
      <c r="AX7" s="608"/>
      <c r="AY7" s="608"/>
      <c r="AZ7" s="608"/>
      <c r="BA7" s="608"/>
      <c r="BB7" s="608"/>
      <c r="BC7" s="608"/>
      <c r="BD7" s="608"/>
      <c r="BE7" s="608"/>
      <c r="BF7" s="609"/>
      <c r="BG7" s="610">
        <v>8369966</v>
      </c>
      <c r="BH7" s="611"/>
      <c r="BI7" s="611"/>
      <c r="BJ7" s="611"/>
      <c r="BK7" s="611"/>
      <c r="BL7" s="611"/>
      <c r="BM7" s="611"/>
      <c r="BN7" s="612"/>
      <c r="BO7" s="613">
        <v>47.6</v>
      </c>
      <c r="BP7" s="613"/>
      <c r="BQ7" s="613"/>
      <c r="BR7" s="613"/>
      <c r="BS7" s="614">
        <v>69575</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5892867</v>
      </c>
      <c r="CS7" s="611"/>
      <c r="CT7" s="611"/>
      <c r="CU7" s="611"/>
      <c r="CV7" s="611"/>
      <c r="CW7" s="611"/>
      <c r="CX7" s="611"/>
      <c r="CY7" s="612"/>
      <c r="CZ7" s="613">
        <v>11.6</v>
      </c>
      <c r="DA7" s="613"/>
      <c r="DB7" s="613"/>
      <c r="DC7" s="613"/>
      <c r="DD7" s="619">
        <v>403504</v>
      </c>
      <c r="DE7" s="611"/>
      <c r="DF7" s="611"/>
      <c r="DG7" s="611"/>
      <c r="DH7" s="611"/>
      <c r="DI7" s="611"/>
      <c r="DJ7" s="611"/>
      <c r="DK7" s="611"/>
      <c r="DL7" s="611"/>
      <c r="DM7" s="611"/>
      <c r="DN7" s="611"/>
      <c r="DO7" s="611"/>
      <c r="DP7" s="612"/>
      <c r="DQ7" s="619">
        <v>4651886</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232461</v>
      </c>
      <c r="S8" s="611"/>
      <c r="T8" s="611"/>
      <c r="U8" s="611"/>
      <c r="V8" s="611"/>
      <c r="W8" s="611"/>
      <c r="X8" s="611"/>
      <c r="Y8" s="612"/>
      <c r="Z8" s="613">
        <v>0.5</v>
      </c>
      <c r="AA8" s="613"/>
      <c r="AB8" s="613"/>
      <c r="AC8" s="613"/>
      <c r="AD8" s="614">
        <v>232461</v>
      </c>
      <c r="AE8" s="614"/>
      <c r="AF8" s="614"/>
      <c r="AG8" s="614"/>
      <c r="AH8" s="614"/>
      <c r="AI8" s="614"/>
      <c r="AJ8" s="614"/>
      <c r="AK8" s="614"/>
      <c r="AL8" s="615">
        <v>0.9</v>
      </c>
      <c r="AM8" s="616"/>
      <c r="AN8" s="616"/>
      <c r="AO8" s="617"/>
      <c r="AP8" s="607" t="s">
        <v>228</v>
      </c>
      <c r="AQ8" s="608"/>
      <c r="AR8" s="608"/>
      <c r="AS8" s="608"/>
      <c r="AT8" s="608"/>
      <c r="AU8" s="608"/>
      <c r="AV8" s="608"/>
      <c r="AW8" s="608"/>
      <c r="AX8" s="608"/>
      <c r="AY8" s="608"/>
      <c r="AZ8" s="608"/>
      <c r="BA8" s="608"/>
      <c r="BB8" s="608"/>
      <c r="BC8" s="608"/>
      <c r="BD8" s="608"/>
      <c r="BE8" s="608"/>
      <c r="BF8" s="609"/>
      <c r="BG8" s="610">
        <v>182195</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28106773</v>
      </c>
      <c r="CS8" s="611"/>
      <c r="CT8" s="611"/>
      <c r="CU8" s="611"/>
      <c r="CV8" s="611"/>
      <c r="CW8" s="611"/>
      <c r="CX8" s="611"/>
      <c r="CY8" s="612"/>
      <c r="CZ8" s="613">
        <v>55.1</v>
      </c>
      <c r="DA8" s="613"/>
      <c r="DB8" s="613"/>
      <c r="DC8" s="613"/>
      <c r="DD8" s="619">
        <v>53452</v>
      </c>
      <c r="DE8" s="611"/>
      <c r="DF8" s="611"/>
      <c r="DG8" s="611"/>
      <c r="DH8" s="611"/>
      <c r="DI8" s="611"/>
      <c r="DJ8" s="611"/>
      <c r="DK8" s="611"/>
      <c r="DL8" s="611"/>
      <c r="DM8" s="611"/>
      <c r="DN8" s="611"/>
      <c r="DO8" s="611"/>
      <c r="DP8" s="612"/>
      <c r="DQ8" s="619">
        <v>14034654</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338886</v>
      </c>
      <c r="S9" s="611"/>
      <c r="T9" s="611"/>
      <c r="U9" s="611"/>
      <c r="V9" s="611"/>
      <c r="W9" s="611"/>
      <c r="X9" s="611"/>
      <c r="Y9" s="612"/>
      <c r="Z9" s="613">
        <v>0.7</v>
      </c>
      <c r="AA9" s="613"/>
      <c r="AB9" s="613"/>
      <c r="AC9" s="613"/>
      <c r="AD9" s="614">
        <v>338886</v>
      </c>
      <c r="AE9" s="614"/>
      <c r="AF9" s="614"/>
      <c r="AG9" s="614"/>
      <c r="AH9" s="614"/>
      <c r="AI9" s="614"/>
      <c r="AJ9" s="614"/>
      <c r="AK9" s="614"/>
      <c r="AL9" s="615">
        <v>1.3</v>
      </c>
      <c r="AM9" s="616"/>
      <c r="AN9" s="616"/>
      <c r="AO9" s="617"/>
      <c r="AP9" s="607" t="s">
        <v>231</v>
      </c>
      <c r="AQ9" s="608"/>
      <c r="AR9" s="608"/>
      <c r="AS9" s="608"/>
      <c r="AT9" s="608"/>
      <c r="AU9" s="608"/>
      <c r="AV9" s="608"/>
      <c r="AW9" s="608"/>
      <c r="AX9" s="608"/>
      <c r="AY9" s="608"/>
      <c r="AZ9" s="608"/>
      <c r="BA9" s="608"/>
      <c r="BB9" s="608"/>
      <c r="BC9" s="608"/>
      <c r="BD9" s="608"/>
      <c r="BE9" s="608"/>
      <c r="BF9" s="609"/>
      <c r="BG9" s="610">
        <v>7558947</v>
      </c>
      <c r="BH9" s="611"/>
      <c r="BI9" s="611"/>
      <c r="BJ9" s="611"/>
      <c r="BK9" s="611"/>
      <c r="BL9" s="611"/>
      <c r="BM9" s="611"/>
      <c r="BN9" s="612"/>
      <c r="BO9" s="613">
        <v>43</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3700343</v>
      </c>
      <c r="CS9" s="611"/>
      <c r="CT9" s="611"/>
      <c r="CU9" s="611"/>
      <c r="CV9" s="611"/>
      <c r="CW9" s="611"/>
      <c r="CX9" s="611"/>
      <c r="CY9" s="612"/>
      <c r="CZ9" s="613">
        <v>7.3</v>
      </c>
      <c r="DA9" s="613"/>
      <c r="DB9" s="613"/>
      <c r="DC9" s="613"/>
      <c r="DD9" s="619">
        <v>144693</v>
      </c>
      <c r="DE9" s="611"/>
      <c r="DF9" s="611"/>
      <c r="DG9" s="611"/>
      <c r="DH9" s="611"/>
      <c r="DI9" s="611"/>
      <c r="DJ9" s="611"/>
      <c r="DK9" s="611"/>
      <c r="DL9" s="611"/>
      <c r="DM9" s="611"/>
      <c r="DN9" s="611"/>
      <c r="DO9" s="611"/>
      <c r="DP9" s="612"/>
      <c r="DQ9" s="619">
        <v>2703832</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272027</v>
      </c>
      <c r="BH10" s="611"/>
      <c r="BI10" s="611"/>
      <c r="BJ10" s="611"/>
      <c r="BK10" s="611"/>
      <c r="BL10" s="611"/>
      <c r="BM10" s="611"/>
      <c r="BN10" s="612"/>
      <c r="BO10" s="613">
        <v>1.5</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141366</v>
      </c>
      <c r="CS10" s="611"/>
      <c r="CT10" s="611"/>
      <c r="CU10" s="611"/>
      <c r="CV10" s="611"/>
      <c r="CW10" s="611"/>
      <c r="CX10" s="611"/>
      <c r="CY10" s="612"/>
      <c r="CZ10" s="613">
        <v>0.3</v>
      </c>
      <c r="DA10" s="613"/>
      <c r="DB10" s="613"/>
      <c r="DC10" s="613"/>
      <c r="DD10" s="619" t="s">
        <v>122</v>
      </c>
      <c r="DE10" s="611"/>
      <c r="DF10" s="611"/>
      <c r="DG10" s="611"/>
      <c r="DH10" s="611"/>
      <c r="DI10" s="611"/>
      <c r="DJ10" s="611"/>
      <c r="DK10" s="611"/>
      <c r="DL10" s="611"/>
      <c r="DM10" s="611"/>
      <c r="DN10" s="611"/>
      <c r="DO10" s="611"/>
      <c r="DP10" s="612"/>
      <c r="DQ10" s="619">
        <v>124160</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2761213</v>
      </c>
      <c r="S11" s="611"/>
      <c r="T11" s="611"/>
      <c r="U11" s="611"/>
      <c r="V11" s="611"/>
      <c r="W11" s="611"/>
      <c r="X11" s="611"/>
      <c r="Y11" s="612"/>
      <c r="Z11" s="615">
        <v>5.3</v>
      </c>
      <c r="AA11" s="616"/>
      <c r="AB11" s="616"/>
      <c r="AC11" s="622"/>
      <c r="AD11" s="619">
        <v>2761213</v>
      </c>
      <c r="AE11" s="611"/>
      <c r="AF11" s="611"/>
      <c r="AG11" s="611"/>
      <c r="AH11" s="611"/>
      <c r="AI11" s="611"/>
      <c r="AJ11" s="611"/>
      <c r="AK11" s="612"/>
      <c r="AL11" s="615">
        <v>10.8</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356797</v>
      </c>
      <c r="BH11" s="611"/>
      <c r="BI11" s="611"/>
      <c r="BJ11" s="611"/>
      <c r="BK11" s="611"/>
      <c r="BL11" s="611"/>
      <c r="BM11" s="611"/>
      <c r="BN11" s="612"/>
      <c r="BO11" s="613">
        <v>2</v>
      </c>
      <c r="BP11" s="613"/>
      <c r="BQ11" s="613"/>
      <c r="BR11" s="613"/>
      <c r="BS11" s="614">
        <v>69575</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86980</v>
      </c>
      <c r="CS11" s="611"/>
      <c r="CT11" s="611"/>
      <c r="CU11" s="611"/>
      <c r="CV11" s="611"/>
      <c r="CW11" s="611"/>
      <c r="CX11" s="611"/>
      <c r="CY11" s="612"/>
      <c r="CZ11" s="613">
        <v>0.2</v>
      </c>
      <c r="DA11" s="613"/>
      <c r="DB11" s="613"/>
      <c r="DC11" s="613"/>
      <c r="DD11" s="619" t="s">
        <v>122</v>
      </c>
      <c r="DE11" s="611"/>
      <c r="DF11" s="611"/>
      <c r="DG11" s="611"/>
      <c r="DH11" s="611"/>
      <c r="DI11" s="611"/>
      <c r="DJ11" s="611"/>
      <c r="DK11" s="611"/>
      <c r="DL11" s="611"/>
      <c r="DM11" s="611"/>
      <c r="DN11" s="611"/>
      <c r="DO11" s="611"/>
      <c r="DP11" s="612"/>
      <c r="DQ11" s="619">
        <v>56193</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7048112</v>
      </c>
      <c r="BH12" s="611"/>
      <c r="BI12" s="611"/>
      <c r="BJ12" s="611"/>
      <c r="BK12" s="611"/>
      <c r="BL12" s="611"/>
      <c r="BM12" s="611"/>
      <c r="BN12" s="612"/>
      <c r="BO12" s="613">
        <v>40.1</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143694</v>
      </c>
      <c r="CS12" s="611"/>
      <c r="CT12" s="611"/>
      <c r="CU12" s="611"/>
      <c r="CV12" s="611"/>
      <c r="CW12" s="611"/>
      <c r="CX12" s="611"/>
      <c r="CY12" s="612"/>
      <c r="CZ12" s="613">
        <v>0.3</v>
      </c>
      <c r="DA12" s="613"/>
      <c r="DB12" s="613"/>
      <c r="DC12" s="613"/>
      <c r="DD12" s="619" t="s">
        <v>122</v>
      </c>
      <c r="DE12" s="611"/>
      <c r="DF12" s="611"/>
      <c r="DG12" s="611"/>
      <c r="DH12" s="611"/>
      <c r="DI12" s="611"/>
      <c r="DJ12" s="611"/>
      <c r="DK12" s="611"/>
      <c r="DL12" s="611"/>
      <c r="DM12" s="611"/>
      <c r="DN12" s="611"/>
      <c r="DO12" s="611"/>
      <c r="DP12" s="612"/>
      <c r="DQ12" s="619">
        <v>139036</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649</v>
      </c>
      <c r="S13" s="611"/>
      <c r="T13" s="611"/>
      <c r="U13" s="611"/>
      <c r="V13" s="611"/>
      <c r="W13" s="611"/>
      <c r="X13" s="611"/>
      <c r="Y13" s="612"/>
      <c r="Z13" s="613">
        <v>0</v>
      </c>
      <c r="AA13" s="613"/>
      <c r="AB13" s="613"/>
      <c r="AC13" s="613"/>
      <c r="AD13" s="614">
        <v>649</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6853641</v>
      </c>
      <c r="BH13" s="611"/>
      <c r="BI13" s="611"/>
      <c r="BJ13" s="611"/>
      <c r="BK13" s="611"/>
      <c r="BL13" s="611"/>
      <c r="BM13" s="611"/>
      <c r="BN13" s="612"/>
      <c r="BO13" s="613">
        <v>39</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3166503</v>
      </c>
      <c r="CS13" s="611"/>
      <c r="CT13" s="611"/>
      <c r="CU13" s="611"/>
      <c r="CV13" s="611"/>
      <c r="CW13" s="611"/>
      <c r="CX13" s="611"/>
      <c r="CY13" s="612"/>
      <c r="CZ13" s="613">
        <v>6.2</v>
      </c>
      <c r="DA13" s="613"/>
      <c r="DB13" s="613"/>
      <c r="DC13" s="613"/>
      <c r="DD13" s="619">
        <v>1062686</v>
      </c>
      <c r="DE13" s="611"/>
      <c r="DF13" s="611"/>
      <c r="DG13" s="611"/>
      <c r="DH13" s="611"/>
      <c r="DI13" s="611"/>
      <c r="DJ13" s="611"/>
      <c r="DK13" s="611"/>
      <c r="DL13" s="611"/>
      <c r="DM13" s="611"/>
      <c r="DN13" s="611"/>
      <c r="DO13" s="611"/>
      <c r="DP13" s="612"/>
      <c r="DQ13" s="619">
        <v>2272154</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136902</v>
      </c>
      <c r="BH14" s="611"/>
      <c r="BI14" s="611"/>
      <c r="BJ14" s="611"/>
      <c r="BK14" s="611"/>
      <c r="BL14" s="611"/>
      <c r="BM14" s="611"/>
      <c r="BN14" s="612"/>
      <c r="BO14" s="613">
        <v>0.8</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1552090</v>
      </c>
      <c r="CS14" s="611"/>
      <c r="CT14" s="611"/>
      <c r="CU14" s="611"/>
      <c r="CV14" s="611"/>
      <c r="CW14" s="611"/>
      <c r="CX14" s="611"/>
      <c r="CY14" s="612"/>
      <c r="CZ14" s="613">
        <v>3</v>
      </c>
      <c r="DA14" s="613"/>
      <c r="DB14" s="613"/>
      <c r="DC14" s="613"/>
      <c r="DD14" s="619">
        <v>54322</v>
      </c>
      <c r="DE14" s="611"/>
      <c r="DF14" s="611"/>
      <c r="DG14" s="611"/>
      <c r="DH14" s="611"/>
      <c r="DI14" s="611"/>
      <c r="DJ14" s="611"/>
      <c r="DK14" s="611"/>
      <c r="DL14" s="611"/>
      <c r="DM14" s="611"/>
      <c r="DN14" s="611"/>
      <c r="DO14" s="611"/>
      <c r="DP14" s="612"/>
      <c r="DQ14" s="619">
        <v>1220443</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69988</v>
      </c>
      <c r="S15" s="611"/>
      <c r="T15" s="611"/>
      <c r="U15" s="611"/>
      <c r="V15" s="611"/>
      <c r="W15" s="611"/>
      <c r="X15" s="611"/>
      <c r="Y15" s="612"/>
      <c r="Z15" s="613">
        <v>0.1</v>
      </c>
      <c r="AA15" s="613"/>
      <c r="AB15" s="613"/>
      <c r="AC15" s="613"/>
      <c r="AD15" s="614">
        <v>69988</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619930</v>
      </c>
      <c r="BH15" s="611"/>
      <c r="BI15" s="611"/>
      <c r="BJ15" s="611"/>
      <c r="BK15" s="611"/>
      <c r="BL15" s="611"/>
      <c r="BM15" s="611"/>
      <c r="BN15" s="612"/>
      <c r="BO15" s="613">
        <v>3.5</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5592601</v>
      </c>
      <c r="CS15" s="611"/>
      <c r="CT15" s="611"/>
      <c r="CU15" s="611"/>
      <c r="CV15" s="611"/>
      <c r="CW15" s="611"/>
      <c r="CX15" s="611"/>
      <c r="CY15" s="612"/>
      <c r="CZ15" s="613">
        <v>11</v>
      </c>
      <c r="DA15" s="613"/>
      <c r="DB15" s="613"/>
      <c r="DC15" s="613"/>
      <c r="DD15" s="619">
        <v>873624</v>
      </c>
      <c r="DE15" s="611"/>
      <c r="DF15" s="611"/>
      <c r="DG15" s="611"/>
      <c r="DH15" s="611"/>
      <c r="DI15" s="611"/>
      <c r="DJ15" s="611"/>
      <c r="DK15" s="611"/>
      <c r="DL15" s="611"/>
      <c r="DM15" s="611"/>
      <c r="DN15" s="611"/>
      <c r="DO15" s="611"/>
      <c r="DP15" s="612"/>
      <c r="DQ15" s="619">
        <v>3590058</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367162</v>
      </c>
      <c r="S16" s="611"/>
      <c r="T16" s="611"/>
      <c r="U16" s="611"/>
      <c r="V16" s="611"/>
      <c r="W16" s="611"/>
      <c r="X16" s="611"/>
      <c r="Y16" s="612"/>
      <c r="Z16" s="613">
        <v>0.7</v>
      </c>
      <c r="AA16" s="613"/>
      <c r="AB16" s="613"/>
      <c r="AC16" s="613"/>
      <c r="AD16" s="614">
        <v>367162</v>
      </c>
      <c r="AE16" s="614"/>
      <c r="AF16" s="614"/>
      <c r="AG16" s="614"/>
      <c r="AH16" s="614"/>
      <c r="AI16" s="614"/>
      <c r="AJ16" s="614"/>
      <c r="AK16" s="614"/>
      <c r="AL16" s="615">
        <v>1.4</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673434</v>
      </c>
      <c r="S17" s="611"/>
      <c r="T17" s="611"/>
      <c r="U17" s="611"/>
      <c r="V17" s="611"/>
      <c r="W17" s="611"/>
      <c r="X17" s="611"/>
      <c r="Y17" s="612"/>
      <c r="Z17" s="613">
        <v>1.3</v>
      </c>
      <c r="AA17" s="613"/>
      <c r="AB17" s="613"/>
      <c r="AC17" s="613"/>
      <c r="AD17" s="614">
        <v>673434</v>
      </c>
      <c r="AE17" s="614"/>
      <c r="AF17" s="614"/>
      <c r="AG17" s="614"/>
      <c r="AH17" s="614"/>
      <c r="AI17" s="614"/>
      <c r="AJ17" s="614"/>
      <c r="AK17" s="614"/>
      <c r="AL17" s="615">
        <v>2.6</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2309166</v>
      </c>
      <c r="CS17" s="611"/>
      <c r="CT17" s="611"/>
      <c r="CU17" s="611"/>
      <c r="CV17" s="611"/>
      <c r="CW17" s="611"/>
      <c r="CX17" s="611"/>
      <c r="CY17" s="612"/>
      <c r="CZ17" s="613">
        <v>4.5</v>
      </c>
      <c r="DA17" s="613"/>
      <c r="DB17" s="613"/>
      <c r="DC17" s="613"/>
      <c r="DD17" s="619" t="s">
        <v>122</v>
      </c>
      <c r="DE17" s="611"/>
      <c r="DF17" s="611"/>
      <c r="DG17" s="611"/>
      <c r="DH17" s="611"/>
      <c r="DI17" s="611"/>
      <c r="DJ17" s="611"/>
      <c r="DK17" s="611"/>
      <c r="DL17" s="611"/>
      <c r="DM17" s="611"/>
      <c r="DN17" s="611"/>
      <c r="DO17" s="611"/>
      <c r="DP17" s="612"/>
      <c r="DQ17" s="619">
        <v>2309166</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143974</v>
      </c>
      <c r="S18" s="611"/>
      <c r="T18" s="611"/>
      <c r="U18" s="611"/>
      <c r="V18" s="611"/>
      <c r="W18" s="611"/>
      <c r="X18" s="611"/>
      <c r="Y18" s="612"/>
      <c r="Z18" s="613">
        <v>0.3</v>
      </c>
      <c r="AA18" s="613"/>
      <c r="AB18" s="613"/>
      <c r="AC18" s="613"/>
      <c r="AD18" s="614">
        <v>143974</v>
      </c>
      <c r="AE18" s="614"/>
      <c r="AF18" s="614"/>
      <c r="AG18" s="614"/>
      <c r="AH18" s="614"/>
      <c r="AI18" s="614"/>
      <c r="AJ18" s="614"/>
      <c r="AK18" s="614"/>
      <c r="AL18" s="615">
        <v>0.6</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529071</v>
      </c>
      <c r="S19" s="611"/>
      <c r="T19" s="611"/>
      <c r="U19" s="611"/>
      <c r="V19" s="611"/>
      <c r="W19" s="611"/>
      <c r="X19" s="611"/>
      <c r="Y19" s="612"/>
      <c r="Z19" s="613">
        <v>1</v>
      </c>
      <c r="AA19" s="613"/>
      <c r="AB19" s="613"/>
      <c r="AC19" s="613"/>
      <c r="AD19" s="614">
        <v>529071</v>
      </c>
      <c r="AE19" s="614"/>
      <c r="AF19" s="614"/>
      <c r="AG19" s="614"/>
      <c r="AH19" s="614"/>
      <c r="AI19" s="614"/>
      <c r="AJ19" s="614"/>
      <c r="AK19" s="614"/>
      <c r="AL19" s="615">
        <v>2.1</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1397079</v>
      </c>
      <c r="BH19" s="611"/>
      <c r="BI19" s="611"/>
      <c r="BJ19" s="611"/>
      <c r="BK19" s="611"/>
      <c r="BL19" s="611"/>
      <c r="BM19" s="611"/>
      <c r="BN19" s="612"/>
      <c r="BO19" s="613">
        <v>8</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389</v>
      </c>
      <c r="S20" s="611"/>
      <c r="T20" s="611"/>
      <c r="U20" s="611"/>
      <c r="V20" s="611"/>
      <c r="W20" s="611"/>
      <c r="X20" s="611"/>
      <c r="Y20" s="612"/>
      <c r="Z20" s="613">
        <v>0</v>
      </c>
      <c r="AA20" s="613"/>
      <c r="AB20" s="613"/>
      <c r="AC20" s="613"/>
      <c r="AD20" s="614">
        <v>389</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1397079</v>
      </c>
      <c r="BH20" s="611"/>
      <c r="BI20" s="611"/>
      <c r="BJ20" s="611"/>
      <c r="BK20" s="611"/>
      <c r="BL20" s="611"/>
      <c r="BM20" s="611"/>
      <c r="BN20" s="612"/>
      <c r="BO20" s="613">
        <v>8</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51014587</v>
      </c>
      <c r="CS20" s="611"/>
      <c r="CT20" s="611"/>
      <c r="CU20" s="611"/>
      <c r="CV20" s="611"/>
      <c r="CW20" s="611"/>
      <c r="CX20" s="611"/>
      <c r="CY20" s="612"/>
      <c r="CZ20" s="613">
        <v>100</v>
      </c>
      <c r="DA20" s="613"/>
      <c r="DB20" s="613"/>
      <c r="DC20" s="613"/>
      <c r="DD20" s="619">
        <v>2592281</v>
      </c>
      <c r="DE20" s="611"/>
      <c r="DF20" s="611"/>
      <c r="DG20" s="611"/>
      <c r="DH20" s="611"/>
      <c r="DI20" s="611"/>
      <c r="DJ20" s="611"/>
      <c r="DK20" s="611"/>
      <c r="DL20" s="611"/>
      <c r="DM20" s="611"/>
      <c r="DN20" s="611"/>
      <c r="DO20" s="611"/>
      <c r="DP20" s="612"/>
      <c r="DQ20" s="619">
        <v>31419373</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4752277</v>
      </c>
      <c r="S21" s="611"/>
      <c r="T21" s="611"/>
      <c r="U21" s="611"/>
      <c r="V21" s="611"/>
      <c r="W21" s="611"/>
      <c r="X21" s="611"/>
      <c r="Y21" s="612"/>
      <c r="Z21" s="613">
        <v>9.1999999999999993</v>
      </c>
      <c r="AA21" s="613"/>
      <c r="AB21" s="613"/>
      <c r="AC21" s="613"/>
      <c r="AD21" s="614">
        <v>4653785</v>
      </c>
      <c r="AE21" s="614"/>
      <c r="AF21" s="614"/>
      <c r="AG21" s="614"/>
      <c r="AH21" s="614"/>
      <c r="AI21" s="614"/>
      <c r="AJ21" s="614"/>
      <c r="AK21" s="614"/>
      <c r="AL21" s="615">
        <v>18.100000000000001</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v>4653785</v>
      </c>
      <c r="S22" s="611"/>
      <c r="T22" s="611"/>
      <c r="U22" s="611"/>
      <c r="V22" s="611"/>
      <c r="W22" s="611"/>
      <c r="X22" s="611"/>
      <c r="Y22" s="612"/>
      <c r="Z22" s="613">
        <v>9</v>
      </c>
      <c r="AA22" s="613"/>
      <c r="AB22" s="613"/>
      <c r="AC22" s="613"/>
      <c r="AD22" s="614">
        <v>4653785</v>
      </c>
      <c r="AE22" s="614"/>
      <c r="AF22" s="614"/>
      <c r="AG22" s="614"/>
      <c r="AH22" s="614"/>
      <c r="AI22" s="614"/>
      <c r="AJ22" s="614"/>
      <c r="AK22" s="614"/>
      <c r="AL22" s="615">
        <v>18.100000000000001</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98492</v>
      </c>
      <c r="S23" s="611"/>
      <c r="T23" s="611"/>
      <c r="U23" s="611"/>
      <c r="V23" s="611"/>
      <c r="W23" s="611"/>
      <c r="X23" s="611"/>
      <c r="Y23" s="612"/>
      <c r="Z23" s="613">
        <v>0.2</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1397079</v>
      </c>
      <c r="BH23" s="611"/>
      <c r="BI23" s="611"/>
      <c r="BJ23" s="611"/>
      <c r="BK23" s="611"/>
      <c r="BL23" s="611"/>
      <c r="BM23" s="611"/>
      <c r="BN23" s="612"/>
      <c r="BO23" s="613">
        <v>8</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27527074</v>
      </c>
      <c r="CS24" s="600"/>
      <c r="CT24" s="600"/>
      <c r="CU24" s="600"/>
      <c r="CV24" s="600"/>
      <c r="CW24" s="600"/>
      <c r="CX24" s="600"/>
      <c r="CY24" s="601"/>
      <c r="CZ24" s="604">
        <v>54</v>
      </c>
      <c r="DA24" s="605"/>
      <c r="DB24" s="605"/>
      <c r="DC24" s="621"/>
      <c r="DD24" s="645">
        <v>14518231</v>
      </c>
      <c r="DE24" s="600"/>
      <c r="DF24" s="600"/>
      <c r="DG24" s="600"/>
      <c r="DH24" s="600"/>
      <c r="DI24" s="600"/>
      <c r="DJ24" s="600"/>
      <c r="DK24" s="601"/>
      <c r="DL24" s="645">
        <v>13075668</v>
      </c>
      <c r="DM24" s="600"/>
      <c r="DN24" s="600"/>
      <c r="DO24" s="600"/>
      <c r="DP24" s="600"/>
      <c r="DQ24" s="600"/>
      <c r="DR24" s="600"/>
      <c r="DS24" s="600"/>
      <c r="DT24" s="600"/>
      <c r="DU24" s="600"/>
      <c r="DV24" s="601"/>
      <c r="DW24" s="604">
        <v>50.7</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27001748</v>
      </c>
      <c r="S25" s="611"/>
      <c r="T25" s="611"/>
      <c r="U25" s="611"/>
      <c r="V25" s="611"/>
      <c r="W25" s="611"/>
      <c r="X25" s="611"/>
      <c r="Y25" s="612"/>
      <c r="Z25" s="613">
        <v>52.3</v>
      </c>
      <c r="AA25" s="613"/>
      <c r="AB25" s="613"/>
      <c r="AC25" s="613"/>
      <c r="AD25" s="614">
        <v>25506177</v>
      </c>
      <c r="AE25" s="614"/>
      <c r="AF25" s="614"/>
      <c r="AG25" s="614"/>
      <c r="AH25" s="614"/>
      <c r="AI25" s="614"/>
      <c r="AJ25" s="614"/>
      <c r="AK25" s="614"/>
      <c r="AL25" s="615">
        <v>99.3</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6852076</v>
      </c>
      <c r="CS25" s="642"/>
      <c r="CT25" s="642"/>
      <c r="CU25" s="642"/>
      <c r="CV25" s="642"/>
      <c r="CW25" s="642"/>
      <c r="CX25" s="642"/>
      <c r="CY25" s="643"/>
      <c r="CZ25" s="615">
        <v>13.4</v>
      </c>
      <c r="DA25" s="640"/>
      <c r="DB25" s="640"/>
      <c r="DC25" s="644"/>
      <c r="DD25" s="619">
        <v>5672095</v>
      </c>
      <c r="DE25" s="642"/>
      <c r="DF25" s="642"/>
      <c r="DG25" s="642"/>
      <c r="DH25" s="642"/>
      <c r="DI25" s="642"/>
      <c r="DJ25" s="642"/>
      <c r="DK25" s="643"/>
      <c r="DL25" s="619">
        <v>5583592</v>
      </c>
      <c r="DM25" s="642"/>
      <c r="DN25" s="642"/>
      <c r="DO25" s="642"/>
      <c r="DP25" s="642"/>
      <c r="DQ25" s="642"/>
      <c r="DR25" s="642"/>
      <c r="DS25" s="642"/>
      <c r="DT25" s="642"/>
      <c r="DU25" s="642"/>
      <c r="DV25" s="643"/>
      <c r="DW25" s="615">
        <v>21.6</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8776</v>
      </c>
      <c r="S26" s="611"/>
      <c r="T26" s="611"/>
      <c r="U26" s="611"/>
      <c r="V26" s="611"/>
      <c r="W26" s="611"/>
      <c r="X26" s="611"/>
      <c r="Y26" s="612"/>
      <c r="Z26" s="613">
        <v>0</v>
      </c>
      <c r="AA26" s="613"/>
      <c r="AB26" s="613"/>
      <c r="AC26" s="613"/>
      <c r="AD26" s="614">
        <v>8776</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3619488</v>
      </c>
      <c r="CS26" s="611"/>
      <c r="CT26" s="611"/>
      <c r="CU26" s="611"/>
      <c r="CV26" s="611"/>
      <c r="CW26" s="611"/>
      <c r="CX26" s="611"/>
      <c r="CY26" s="612"/>
      <c r="CZ26" s="615">
        <v>7.1</v>
      </c>
      <c r="DA26" s="640"/>
      <c r="DB26" s="640"/>
      <c r="DC26" s="644"/>
      <c r="DD26" s="619">
        <v>3082731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135722</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17571989</v>
      </c>
      <c r="BH27" s="611"/>
      <c r="BI27" s="611"/>
      <c r="BJ27" s="611"/>
      <c r="BK27" s="611"/>
      <c r="BL27" s="611"/>
      <c r="BM27" s="611"/>
      <c r="BN27" s="612"/>
      <c r="BO27" s="613">
        <v>100</v>
      </c>
      <c r="BP27" s="613"/>
      <c r="BQ27" s="613"/>
      <c r="BR27" s="613"/>
      <c r="BS27" s="614">
        <v>69575</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18365832</v>
      </c>
      <c r="CS27" s="642"/>
      <c r="CT27" s="642"/>
      <c r="CU27" s="642"/>
      <c r="CV27" s="642"/>
      <c r="CW27" s="642"/>
      <c r="CX27" s="642"/>
      <c r="CY27" s="643"/>
      <c r="CZ27" s="615">
        <v>36</v>
      </c>
      <c r="DA27" s="640"/>
      <c r="DB27" s="640"/>
      <c r="DC27" s="644"/>
      <c r="DD27" s="619">
        <v>6536970</v>
      </c>
      <c r="DE27" s="642"/>
      <c r="DF27" s="642"/>
      <c r="DG27" s="642"/>
      <c r="DH27" s="642"/>
      <c r="DI27" s="642"/>
      <c r="DJ27" s="642"/>
      <c r="DK27" s="643"/>
      <c r="DL27" s="619">
        <v>5182910</v>
      </c>
      <c r="DM27" s="642"/>
      <c r="DN27" s="642"/>
      <c r="DO27" s="642"/>
      <c r="DP27" s="642"/>
      <c r="DQ27" s="642"/>
      <c r="DR27" s="642"/>
      <c r="DS27" s="642"/>
      <c r="DT27" s="642"/>
      <c r="DU27" s="642"/>
      <c r="DV27" s="643"/>
      <c r="DW27" s="615">
        <v>20.100000000000001</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333925</v>
      </c>
      <c r="S28" s="611"/>
      <c r="T28" s="611"/>
      <c r="U28" s="611"/>
      <c r="V28" s="611"/>
      <c r="W28" s="611"/>
      <c r="X28" s="611"/>
      <c r="Y28" s="612"/>
      <c r="Z28" s="613">
        <v>0.6</v>
      </c>
      <c r="AA28" s="613"/>
      <c r="AB28" s="613"/>
      <c r="AC28" s="613"/>
      <c r="AD28" s="614">
        <v>124385</v>
      </c>
      <c r="AE28" s="614"/>
      <c r="AF28" s="614"/>
      <c r="AG28" s="614"/>
      <c r="AH28" s="614"/>
      <c r="AI28" s="614"/>
      <c r="AJ28" s="614"/>
      <c r="AK28" s="614"/>
      <c r="AL28" s="615">
        <v>0.5</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2309166</v>
      </c>
      <c r="CS28" s="611"/>
      <c r="CT28" s="611"/>
      <c r="CU28" s="611"/>
      <c r="CV28" s="611"/>
      <c r="CW28" s="611"/>
      <c r="CX28" s="611"/>
      <c r="CY28" s="612"/>
      <c r="CZ28" s="615">
        <v>4.5</v>
      </c>
      <c r="DA28" s="640"/>
      <c r="DB28" s="640"/>
      <c r="DC28" s="644"/>
      <c r="DD28" s="619">
        <v>2309166</v>
      </c>
      <c r="DE28" s="611"/>
      <c r="DF28" s="611"/>
      <c r="DG28" s="611"/>
      <c r="DH28" s="611"/>
      <c r="DI28" s="611"/>
      <c r="DJ28" s="611"/>
      <c r="DK28" s="612"/>
      <c r="DL28" s="619">
        <v>2309166</v>
      </c>
      <c r="DM28" s="611"/>
      <c r="DN28" s="611"/>
      <c r="DO28" s="611"/>
      <c r="DP28" s="611"/>
      <c r="DQ28" s="611"/>
      <c r="DR28" s="611"/>
      <c r="DS28" s="611"/>
      <c r="DT28" s="611"/>
      <c r="DU28" s="611"/>
      <c r="DV28" s="612"/>
      <c r="DW28" s="615">
        <v>9</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309337</v>
      </c>
      <c r="S29" s="611"/>
      <c r="T29" s="611"/>
      <c r="U29" s="611"/>
      <c r="V29" s="611"/>
      <c r="W29" s="611"/>
      <c r="X29" s="611"/>
      <c r="Y29" s="612"/>
      <c r="Z29" s="613">
        <v>0.6</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2309166</v>
      </c>
      <c r="CS29" s="642"/>
      <c r="CT29" s="642"/>
      <c r="CU29" s="642"/>
      <c r="CV29" s="642"/>
      <c r="CW29" s="642"/>
      <c r="CX29" s="642"/>
      <c r="CY29" s="643"/>
      <c r="CZ29" s="615">
        <v>4.5</v>
      </c>
      <c r="DA29" s="640"/>
      <c r="DB29" s="640"/>
      <c r="DC29" s="644"/>
      <c r="DD29" s="619">
        <v>2309166</v>
      </c>
      <c r="DE29" s="642"/>
      <c r="DF29" s="642"/>
      <c r="DG29" s="642"/>
      <c r="DH29" s="642"/>
      <c r="DI29" s="642"/>
      <c r="DJ29" s="642"/>
      <c r="DK29" s="643"/>
      <c r="DL29" s="619">
        <v>2309166</v>
      </c>
      <c r="DM29" s="642"/>
      <c r="DN29" s="642"/>
      <c r="DO29" s="642"/>
      <c r="DP29" s="642"/>
      <c r="DQ29" s="642"/>
      <c r="DR29" s="642"/>
      <c r="DS29" s="642"/>
      <c r="DT29" s="642"/>
      <c r="DU29" s="642"/>
      <c r="DV29" s="643"/>
      <c r="DW29" s="615">
        <v>9</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11088769</v>
      </c>
      <c r="S30" s="611"/>
      <c r="T30" s="611"/>
      <c r="U30" s="611"/>
      <c r="V30" s="611"/>
      <c r="W30" s="611"/>
      <c r="X30" s="611"/>
      <c r="Y30" s="612"/>
      <c r="Z30" s="613">
        <v>21.5</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2249620</v>
      </c>
      <c r="CS30" s="611"/>
      <c r="CT30" s="611"/>
      <c r="CU30" s="611"/>
      <c r="CV30" s="611"/>
      <c r="CW30" s="611"/>
      <c r="CX30" s="611"/>
      <c r="CY30" s="612"/>
      <c r="CZ30" s="615">
        <v>4.4000000000000004</v>
      </c>
      <c r="DA30" s="640"/>
      <c r="DB30" s="640"/>
      <c r="DC30" s="644"/>
      <c r="DD30" s="619">
        <v>2249620</v>
      </c>
      <c r="DE30" s="611"/>
      <c r="DF30" s="611"/>
      <c r="DG30" s="611"/>
      <c r="DH30" s="611"/>
      <c r="DI30" s="611"/>
      <c r="DJ30" s="611"/>
      <c r="DK30" s="612"/>
      <c r="DL30" s="619">
        <v>2249620</v>
      </c>
      <c r="DM30" s="611"/>
      <c r="DN30" s="611"/>
      <c r="DO30" s="611"/>
      <c r="DP30" s="611"/>
      <c r="DQ30" s="611"/>
      <c r="DR30" s="611"/>
      <c r="DS30" s="611"/>
      <c r="DT30" s="611"/>
      <c r="DU30" s="611"/>
      <c r="DV30" s="612"/>
      <c r="DW30" s="615">
        <v>8.6999999999999993</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99.4</v>
      </c>
      <c r="BH31" s="654"/>
      <c r="BI31" s="654"/>
      <c r="BJ31" s="654"/>
      <c r="BK31" s="654"/>
      <c r="BL31" s="654"/>
      <c r="BM31" s="605">
        <v>98.5</v>
      </c>
      <c r="BN31" s="654"/>
      <c r="BO31" s="654"/>
      <c r="BP31" s="654"/>
      <c r="BQ31" s="655"/>
      <c r="BR31" s="666">
        <v>99.3</v>
      </c>
      <c r="BS31" s="654"/>
      <c r="BT31" s="654"/>
      <c r="BU31" s="654"/>
      <c r="BV31" s="654"/>
      <c r="BW31" s="654"/>
      <c r="BX31" s="605">
        <v>98.5</v>
      </c>
      <c r="BY31" s="654"/>
      <c r="BZ31" s="654"/>
      <c r="CA31" s="654"/>
      <c r="CB31" s="655"/>
      <c r="CD31" s="648"/>
      <c r="CE31" s="649"/>
      <c r="CF31" s="607" t="s">
        <v>301</v>
      </c>
      <c r="CG31" s="608"/>
      <c r="CH31" s="608"/>
      <c r="CI31" s="608"/>
      <c r="CJ31" s="608"/>
      <c r="CK31" s="608"/>
      <c r="CL31" s="608"/>
      <c r="CM31" s="608"/>
      <c r="CN31" s="608"/>
      <c r="CO31" s="608"/>
      <c r="CP31" s="608"/>
      <c r="CQ31" s="609"/>
      <c r="CR31" s="610">
        <v>59546</v>
      </c>
      <c r="CS31" s="642"/>
      <c r="CT31" s="642"/>
      <c r="CU31" s="642"/>
      <c r="CV31" s="642"/>
      <c r="CW31" s="642"/>
      <c r="CX31" s="642"/>
      <c r="CY31" s="643"/>
      <c r="CZ31" s="615">
        <v>0.1</v>
      </c>
      <c r="DA31" s="640"/>
      <c r="DB31" s="640"/>
      <c r="DC31" s="644"/>
      <c r="DD31" s="619">
        <v>59546</v>
      </c>
      <c r="DE31" s="642"/>
      <c r="DF31" s="642"/>
      <c r="DG31" s="642"/>
      <c r="DH31" s="642"/>
      <c r="DI31" s="642"/>
      <c r="DJ31" s="642"/>
      <c r="DK31" s="643"/>
      <c r="DL31" s="619">
        <v>59546</v>
      </c>
      <c r="DM31" s="642"/>
      <c r="DN31" s="642"/>
      <c r="DO31" s="642"/>
      <c r="DP31" s="642"/>
      <c r="DQ31" s="642"/>
      <c r="DR31" s="642"/>
      <c r="DS31" s="642"/>
      <c r="DT31" s="642"/>
      <c r="DU31" s="642"/>
      <c r="DV31" s="643"/>
      <c r="DW31" s="615">
        <v>0.2</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7770577</v>
      </c>
      <c r="S32" s="611"/>
      <c r="T32" s="611"/>
      <c r="U32" s="611"/>
      <c r="V32" s="611"/>
      <c r="W32" s="611"/>
      <c r="X32" s="611"/>
      <c r="Y32" s="612"/>
      <c r="Z32" s="613">
        <v>15</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99.2</v>
      </c>
      <c r="BH32" s="642"/>
      <c r="BI32" s="642"/>
      <c r="BJ32" s="642"/>
      <c r="BK32" s="642"/>
      <c r="BL32" s="642"/>
      <c r="BM32" s="616">
        <v>98</v>
      </c>
      <c r="BN32" s="642"/>
      <c r="BO32" s="642"/>
      <c r="BP32" s="642"/>
      <c r="BQ32" s="665"/>
      <c r="BR32" s="667">
        <v>99</v>
      </c>
      <c r="BS32" s="642"/>
      <c r="BT32" s="642"/>
      <c r="BU32" s="642"/>
      <c r="BV32" s="642"/>
      <c r="BW32" s="642"/>
      <c r="BX32" s="616">
        <v>97.8</v>
      </c>
      <c r="BY32" s="642"/>
      <c r="BZ32" s="642"/>
      <c r="CA32" s="642"/>
      <c r="CB32" s="665"/>
      <c r="CD32" s="650"/>
      <c r="CE32" s="651"/>
      <c r="CF32" s="607" t="s">
        <v>305</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20080</v>
      </c>
      <c r="S33" s="611"/>
      <c r="T33" s="611"/>
      <c r="U33" s="611"/>
      <c r="V33" s="611"/>
      <c r="W33" s="611"/>
      <c r="X33" s="611"/>
      <c r="Y33" s="612"/>
      <c r="Z33" s="613">
        <v>0</v>
      </c>
      <c r="AA33" s="613"/>
      <c r="AB33" s="613"/>
      <c r="AC33" s="613"/>
      <c r="AD33" s="614">
        <v>4279</v>
      </c>
      <c r="AE33" s="614"/>
      <c r="AF33" s="614"/>
      <c r="AG33" s="614"/>
      <c r="AH33" s="614"/>
      <c r="AI33" s="614"/>
      <c r="AJ33" s="614"/>
      <c r="AK33" s="614"/>
      <c r="AL33" s="615">
        <v>0</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99.5</v>
      </c>
      <c r="BH33" s="669"/>
      <c r="BI33" s="669"/>
      <c r="BJ33" s="669"/>
      <c r="BK33" s="669"/>
      <c r="BL33" s="669"/>
      <c r="BM33" s="670">
        <v>99</v>
      </c>
      <c r="BN33" s="669"/>
      <c r="BO33" s="669"/>
      <c r="BP33" s="669"/>
      <c r="BQ33" s="671"/>
      <c r="BR33" s="668">
        <v>99.5</v>
      </c>
      <c r="BS33" s="669"/>
      <c r="BT33" s="669"/>
      <c r="BU33" s="669"/>
      <c r="BV33" s="669"/>
      <c r="BW33" s="669"/>
      <c r="BX33" s="670">
        <v>99.1</v>
      </c>
      <c r="BY33" s="669"/>
      <c r="BZ33" s="669"/>
      <c r="CA33" s="669"/>
      <c r="CB33" s="671"/>
      <c r="CD33" s="607" t="s">
        <v>308</v>
      </c>
      <c r="CE33" s="608"/>
      <c r="CF33" s="608"/>
      <c r="CG33" s="608"/>
      <c r="CH33" s="608"/>
      <c r="CI33" s="608"/>
      <c r="CJ33" s="608"/>
      <c r="CK33" s="608"/>
      <c r="CL33" s="608"/>
      <c r="CM33" s="608"/>
      <c r="CN33" s="608"/>
      <c r="CO33" s="608"/>
      <c r="CP33" s="608"/>
      <c r="CQ33" s="609"/>
      <c r="CR33" s="610">
        <v>20895232</v>
      </c>
      <c r="CS33" s="642"/>
      <c r="CT33" s="642"/>
      <c r="CU33" s="642"/>
      <c r="CV33" s="642"/>
      <c r="CW33" s="642"/>
      <c r="CX33" s="642"/>
      <c r="CY33" s="643"/>
      <c r="CZ33" s="615">
        <v>41</v>
      </c>
      <c r="DA33" s="640"/>
      <c r="DB33" s="640"/>
      <c r="DC33" s="644"/>
      <c r="DD33" s="619">
        <v>16338349</v>
      </c>
      <c r="DE33" s="642"/>
      <c r="DF33" s="642"/>
      <c r="DG33" s="642"/>
      <c r="DH33" s="642"/>
      <c r="DI33" s="642"/>
      <c r="DJ33" s="642"/>
      <c r="DK33" s="643"/>
      <c r="DL33" s="619">
        <v>11508064</v>
      </c>
      <c r="DM33" s="642"/>
      <c r="DN33" s="642"/>
      <c r="DO33" s="642"/>
      <c r="DP33" s="642"/>
      <c r="DQ33" s="642"/>
      <c r="DR33" s="642"/>
      <c r="DS33" s="642"/>
      <c r="DT33" s="642"/>
      <c r="DU33" s="642"/>
      <c r="DV33" s="643"/>
      <c r="DW33" s="615">
        <v>44.6</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231058</v>
      </c>
      <c r="S34" s="611"/>
      <c r="T34" s="611"/>
      <c r="U34" s="611"/>
      <c r="V34" s="611"/>
      <c r="W34" s="611"/>
      <c r="X34" s="611"/>
      <c r="Y34" s="612"/>
      <c r="Z34" s="613">
        <v>0.4</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8716332</v>
      </c>
      <c r="CS34" s="611"/>
      <c r="CT34" s="611"/>
      <c r="CU34" s="611"/>
      <c r="CV34" s="611"/>
      <c r="CW34" s="611"/>
      <c r="CX34" s="611"/>
      <c r="CY34" s="612"/>
      <c r="CZ34" s="615">
        <v>17.100000000000001</v>
      </c>
      <c r="DA34" s="640"/>
      <c r="DB34" s="640"/>
      <c r="DC34" s="644"/>
      <c r="DD34" s="619">
        <v>6036261</v>
      </c>
      <c r="DE34" s="611"/>
      <c r="DF34" s="611"/>
      <c r="DG34" s="611"/>
      <c r="DH34" s="611"/>
      <c r="DI34" s="611"/>
      <c r="DJ34" s="611"/>
      <c r="DK34" s="612"/>
      <c r="DL34" s="619">
        <v>5110563</v>
      </c>
      <c r="DM34" s="611"/>
      <c r="DN34" s="611"/>
      <c r="DO34" s="611"/>
      <c r="DP34" s="611"/>
      <c r="DQ34" s="611"/>
      <c r="DR34" s="611"/>
      <c r="DS34" s="611"/>
      <c r="DT34" s="611"/>
      <c r="DU34" s="611"/>
      <c r="DV34" s="612"/>
      <c r="DW34" s="615">
        <v>19.8</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304955</v>
      </c>
      <c r="S35" s="611"/>
      <c r="T35" s="611"/>
      <c r="U35" s="611"/>
      <c r="V35" s="611"/>
      <c r="W35" s="611"/>
      <c r="X35" s="611"/>
      <c r="Y35" s="612"/>
      <c r="Z35" s="613">
        <v>0.6</v>
      </c>
      <c r="AA35" s="613"/>
      <c r="AB35" s="613"/>
      <c r="AC35" s="613"/>
      <c r="AD35" s="614" t="s">
        <v>122</v>
      </c>
      <c r="AE35" s="614"/>
      <c r="AF35" s="614"/>
      <c r="AG35" s="614"/>
      <c r="AH35" s="614"/>
      <c r="AI35" s="614"/>
      <c r="AJ35" s="614"/>
      <c r="AK35" s="614"/>
      <c r="AL35" s="615" t="s">
        <v>122</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132252</v>
      </c>
      <c r="CS35" s="642"/>
      <c r="CT35" s="642"/>
      <c r="CU35" s="642"/>
      <c r="CV35" s="642"/>
      <c r="CW35" s="642"/>
      <c r="CX35" s="642"/>
      <c r="CY35" s="643"/>
      <c r="CZ35" s="615">
        <v>0.3</v>
      </c>
      <c r="DA35" s="640"/>
      <c r="DB35" s="640"/>
      <c r="DC35" s="644"/>
      <c r="DD35" s="619">
        <v>121711</v>
      </c>
      <c r="DE35" s="642"/>
      <c r="DF35" s="642"/>
      <c r="DG35" s="642"/>
      <c r="DH35" s="642"/>
      <c r="DI35" s="642"/>
      <c r="DJ35" s="642"/>
      <c r="DK35" s="643"/>
      <c r="DL35" s="619">
        <v>121711</v>
      </c>
      <c r="DM35" s="642"/>
      <c r="DN35" s="642"/>
      <c r="DO35" s="642"/>
      <c r="DP35" s="642"/>
      <c r="DQ35" s="642"/>
      <c r="DR35" s="642"/>
      <c r="DS35" s="642"/>
      <c r="DT35" s="642"/>
      <c r="DU35" s="642"/>
      <c r="DV35" s="643"/>
      <c r="DW35" s="615">
        <v>0.5</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2643663</v>
      </c>
      <c r="S36" s="611"/>
      <c r="T36" s="611"/>
      <c r="U36" s="611"/>
      <c r="V36" s="611"/>
      <c r="W36" s="611"/>
      <c r="X36" s="611"/>
      <c r="Y36" s="612"/>
      <c r="Z36" s="613">
        <v>5.0999999999999996</v>
      </c>
      <c r="AA36" s="613"/>
      <c r="AB36" s="613"/>
      <c r="AC36" s="613"/>
      <c r="AD36" s="614" t="s">
        <v>122</v>
      </c>
      <c r="AE36" s="614"/>
      <c r="AF36" s="614"/>
      <c r="AG36" s="614"/>
      <c r="AH36" s="614"/>
      <c r="AI36" s="614"/>
      <c r="AJ36" s="614"/>
      <c r="AK36" s="614"/>
      <c r="AL36" s="615" t="s">
        <v>122</v>
      </c>
      <c r="AM36" s="616"/>
      <c r="AN36" s="616"/>
      <c r="AO36" s="617"/>
      <c r="AP36" s="206"/>
      <c r="AQ36" s="676" t="s">
        <v>316</v>
      </c>
      <c r="AR36" s="677"/>
      <c r="AS36" s="677"/>
      <c r="AT36" s="677"/>
      <c r="AU36" s="677"/>
      <c r="AV36" s="677"/>
      <c r="AW36" s="677"/>
      <c r="AX36" s="677"/>
      <c r="AY36" s="678"/>
      <c r="AZ36" s="599">
        <v>5809394</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15383</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4598421</v>
      </c>
      <c r="CS36" s="611"/>
      <c r="CT36" s="611"/>
      <c r="CU36" s="611"/>
      <c r="CV36" s="611"/>
      <c r="CW36" s="611"/>
      <c r="CX36" s="611"/>
      <c r="CY36" s="612"/>
      <c r="CZ36" s="615">
        <v>9</v>
      </c>
      <c r="DA36" s="640"/>
      <c r="DB36" s="640"/>
      <c r="DC36" s="644"/>
      <c r="DD36" s="619">
        <v>3493150</v>
      </c>
      <c r="DE36" s="611"/>
      <c r="DF36" s="611"/>
      <c r="DG36" s="611"/>
      <c r="DH36" s="611"/>
      <c r="DI36" s="611"/>
      <c r="DJ36" s="611"/>
      <c r="DK36" s="612"/>
      <c r="DL36" s="619">
        <v>2715810</v>
      </c>
      <c r="DM36" s="611"/>
      <c r="DN36" s="611"/>
      <c r="DO36" s="611"/>
      <c r="DP36" s="611"/>
      <c r="DQ36" s="611"/>
      <c r="DR36" s="611"/>
      <c r="DS36" s="611"/>
      <c r="DT36" s="611"/>
      <c r="DU36" s="611"/>
      <c r="DV36" s="612"/>
      <c r="DW36" s="615">
        <v>10.5</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853716</v>
      </c>
      <c r="S37" s="611"/>
      <c r="T37" s="611"/>
      <c r="U37" s="611"/>
      <c r="V37" s="611"/>
      <c r="W37" s="611"/>
      <c r="X37" s="611"/>
      <c r="Y37" s="612"/>
      <c r="Z37" s="613">
        <v>1.7</v>
      </c>
      <c r="AA37" s="613"/>
      <c r="AB37" s="613"/>
      <c r="AC37" s="613"/>
      <c r="AD37" s="614">
        <v>30462</v>
      </c>
      <c r="AE37" s="614"/>
      <c r="AF37" s="614"/>
      <c r="AG37" s="614"/>
      <c r="AH37" s="614"/>
      <c r="AI37" s="614"/>
      <c r="AJ37" s="614"/>
      <c r="AK37" s="614"/>
      <c r="AL37" s="615">
        <v>0.1</v>
      </c>
      <c r="AM37" s="616"/>
      <c r="AN37" s="616"/>
      <c r="AO37" s="617"/>
      <c r="AQ37" s="673" t="s">
        <v>320</v>
      </c>
      <c r="AR37" s="674"/>
      <c r="AS37" s="674"/>
      <c r="AT37" s="674"/>
      <c r="AU37" s="674"/>
      <c r="AV37" s="674"/>
      <c r="AW37" s="674"/>
      <c r="AX37" s="674"/>
      <c r="AY37" s="675"/>
      <c r="AZ37" s="610">
        <v>366079</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-741702</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720578</v>
      </c>
      <c r="CS37" s="642"/>
      <c r="CT37" s="642"/>
      <c r="CU37" s="642"/>
      <c r="CV37" s="642"/>
      <c r="CW37" s="642"/>
      <c r="CX37" s="642"/>
      <c r="CY37" s="643"/>
      <c r="CZ37" s="615">
        <v>1.4</v>
      </c>
      <c r="DA37" s="640"/>
      <c r="DB37" s="640"/>
      <c r="DC37" s="644"/>
      <c r="DD37" s="619">
        <v>719578</v>
      </c>
      <c r="DE37" s="642"/>
      <c r="DF37" s="642"/>
      <c r="DG37" s="642"/>
      <c r="DH37" s="642"/>
      <c r="DI37" s="642"/>
      <c r="DJ37" s="642"/>
      <c r="DK37" s="643"/>
      <c r="DL37" s="619">
        <v>647980</v>
      </c>
      <c r="DM37" s="642"/>
      <c r="DN37" s="642"/>
      <c r="DO37" s="642"/>
      <c r="DP37" s="642"/>
      <c r="DQ37" s="642"/>
      <c r="DR37" s="642"/>
      <c r="DS37" s="642"/>
      <c r="DT37" s="642"/>
      <c r="DU37" s="642"/>
      <c r="DV37" s="643"/>
      <c r="DW37" s="615">
        <v>2.5</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951700</v>
      </c>
      <c r="S38" s="611"/>
      <c r="T38" s="611"/>
      <c r="U38" s="611"/>
      <c r="V38" s="611"/>
      <c r="W38" s="611"/>
      <c r="X38" s="611"/>
      <c r="Y38" s="612"/>
      <c r="Z38" s="613">
        <v>1.8</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273535</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14951</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5169780</v>
      </c>
      <c r="CS38" s="611"/>
      <c r="CT38" s="611"/>
      <c r="CU38" s="611"/>
      <c r="CV38" s="611"/>
      <c r="CW38" s="611"/>
      <c r="CX38" s="611"/>
      <c r="CY38" s="612"/>
      <c r="CZ38" s="615">
        <v>10.1</v>
      </c>
      <c r="DA38" s="640"/>
      <c r="DB38" s="640"/>
      <c r="DC38" s="644"/>
      <c r="DD38" s="619">
        <v>4447503</v>
      </c>
      <c r="DE38" s="611"/>
      <c r="DF38" s="611"/>
      <c r="DG38" s="611"/>
      <c r="DH38" s="611"/>
      <c r="DI38" s="611"/>
      <c r="DJ38" s="611"/>
      <c r="DK38" s="612"/>
      <c r="DL38" s="619">
        <v>3559980</v>
      </c>
      <c r="DM38" s="611"/>
      <c r="DN38" s="611"/>
      <c r="DO38" s="611"/>
      <c r="DP38" s="611"/>
      <c r="DQ38" s="611"/>
      <c r="DR38" s="611"/>
      <c r="DS38" s="611"/>
      <c r="DT38" s="611"/>
      <c r="DU38" s="611"/>
      <c r="DV38" s="612"/>
      <c r="DW38" s="615">
        <v>13.8</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t="s">
        <v>122</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21205</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2278447</v>
      </c>
      <c r="CS39" s="642"/>
      <c r="CT39" s="642"/>
      <c r="CU39" s="642"/>
      <c r="CV39" s="642"/>
      <c r="CW39" s="642"/>
      <c r="CX39" s="642"/>
      <c r="CY39" s="643"/>
      <c r="CZ39" s="615">
        <v>4.5</v>
      </c>
      <c r="DA39" s="640"/>
      <c r="DB39" s="640"/>
      <c r="DC39" s="644"/>
      <c r="DD39" s="619">
        <v>2239724</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v>117000</v>
      </c>
      <c r="S40" s="611"/>
      <c r="T40" s="611"/>
      <c r="U40" s="611"/>
      <c r="V40" s="611"/>
      <c r="W40" s="611"/>
      <c r="X40" s="611"/>
      <c r="Y40" s="612"/>
      <c r="Z40" s="613">
        <v>0.2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t="s">
        <v>122</v>
      </c>
      <c r="BA40" s="611"/>
      <c r="BB40" s="611"/>
      <c r="BC40" s="611"/>
      <c r="BD40" s="642"/>
      <c r="BE40" s="642"/>
      <c r="BF40" s="665"/>
      <c r="BG40" s="658" t="s">
        <v>333</v>
      </c>
      <c r="BH40" s="659"/>
      <c r="BI40" s="659"/>
      <c r="BJ40" s="659"/>
      <c r="BK40" s="659"/>
      <c r="BL40" s="202"/>
      <c r="BM40" s="608" t="s">
        <v>334</v>
      </c>
      <c r="BN40" s="608"/>
      <c r="BO40" s="608"/>
      <c r="BP40" s="608"/>
      <c r="BQ40" s="608"/>
      <c r="BR40" s="608"/>
      <c r="BS40" s="608"/>
      <c r="BT40" s="608"/>
      <c r="BU40" s="609"/>
      <c r="BV40" s="610">
        <v>111</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t="s">
        <v>122</v>
      </c>
      <c r="CS40" s="611"/>
      <c r="CT40" s="611"/>
      <c r="CU40" s="611"/>
      <c r="CV40" s="611"/>
      <c r="CW40" s="611"/>
      <c r="CX40" s="611"/>
      <c r="CY40" s="612"/>
      <c r="CZ40" s="615" t="s">
        <v>122</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51654026</v>
      </c>
      <c r="S41" s="683"/>
      <c r="T41" s="683"/>
      <c r="U41" s="683"/>
      <c r="V41" s="683"/>
      <c r="W41" s="683"/>
      <c r="X41" s="683"/>
      <c r="Y41" s="687"/>
      <c r="Z41" s="688">
        <v>100</v>
      </c>
      <c r="AA41" s="688"/>
      <c r="AB41" s="688"/>
      <c r="AC41" s="688"/>
      <c r="AD41" s="689">
        <v>25674079</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1450339</v>
      </c>
      <c r="BA41" s="611"/>
      <c r="BB41" s="611"/>
      <c r="BC41" s="611"/>
      <c r="BD41" s="642"/>
      <c r="BE41" s="642"/>
      <c r="BF41" s="665"/>
      <c r="BG41" s="658"/>
      <c r="BH41" s="659"/>
      <c r="BI41" s="659"/>
      <c r="BJ41" s="659"/>
      <c r="BK41" s="659"/>
      <c r="BL41" s="202"/>
      <c r="BM41" s="608" t="s">
        <v>338</v>
      </c>
      <c r="BN41" s="608"/>
      <c r="BO41" s="608"/>
      <c r="BP41" s="608"/>
      <c r="BQ41" s="608"/>
      <c r="BR41" s="608"/>
      <c r="BS41" s="608"/>
      <c r="BT41" s="608"/>
      <c r="BU41" s="609"/>
      <c r="BV41" s="610">
        <v>1</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3719441</v>
      </c>
      <c r="BA42" s="683"/>
      <c r="BB42" s="683"/>
      <c r="BC42" s="683"/>
      <c r="BD42" s="669"/>
      <c r="BE42" s="669"/>
      <c r="BF42" s="671"/>
      <c r="BG42" s="660"/>
      <c r="BH42" s="661"/>
      <c r="BI42" s="661"/>
      <c r="BJ42" s="661"/>
      <c r="BK42" s="661"/>
      <c r="BL42" s="203"/>
      <c r="BM42" s="632" t="s">
        <v>341</v>
      </c>
      <c r="BN42" s="632"/>
      <c r="BO42" s="632"/>
      <c r="BP42" s="632"/>
      <c r="BQ42" s="632"/>
      <c r="BR42" s="632"/>
      <c r="BS42" s="632"/>
      <c r="BT42" s="632"/>
      <c r="BU42" s="633"/>
      <c r="BV42" s="682">
        <v>338</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2592281</v>
      </c>
      <c r="CS42" s="642"/>
      <c r="CT42" s="642"/>
      <c r="CU42" s="642"/>
      <c r="CV42" s="642"/>
      <c r="CW42" s="642"/>
      <c r="CX42" s="642"/>
      <c r="CY42" s="643"/>
      <c r="CZ42" s="615">
        <v>5.0999999999999996</v>
      </c>
      <c r="DA42" s="640"/>
      <c r="DB42" s="640"/>
      <c r="DC42" s="644"/>
      <c r="DD42" s="619">
        <v>562793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86725</v>
      </c>
      <c r="CS43" s="642"/>
      <c r="CT43" s="642"/>
      <c r="CU43" s="642"/>
      <c r="CV43" s="642"/>
      <c r="CW43" s="642"/>
      <c r="CX43" s="642"/>
      <c r="CY43" s="643"/>
      <c r="CZ43" s="615">
        <v>0.2</v>
      </c>
      <c r="DA43" s="640"/>
      <c r="DB43" s="640"/>
      <c r="DC43" s="644"/>
      <c r="DD43" s="619">
        <v>85862</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2592281</v>
      </c>
      <c r="CS44" s="611"/>
      <c r="CT44" s="611"/>
      <c r="CU44" s="611"/>
      <c r="CV44" s="611"/>
      <c r="CW44" s="611"/>
      <c r="CX44" s="611"/>
      <c r="CY44" s="612"/>
      <c r="CZ44" s="615">
        <v>5.0999999999999996</v>
      </c>
      <c r="DA44" s="616"/>
      <c r="DB44" s="616"/>
      <c r="DC44" s="622"/>
      <c r="DD44" s="619">
        <v>562793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756515</v>
      </c>
      <c r="CS45" s="642"/>
      <c r="CT45" s="642"/>
      <c r="CU45" s="642"/>
      <c r="CV45" s="642"/>
      <c r="CW45" s="642"/>
      <c r="CX45" s="642"/>
      <c r="CY45" s="643"/>
      <c r="CZ45" s="615">
        <v>1.5</v>
      </c>
      <c r="DA45" s="640"/>
      <c r="DB45" s="640"/>
      <c r="DC45" s="644"/>
      <c r="DD45" s="619">
        <v>108851</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1835766</v>
      </c>
      <c r="CS46" s="611"/>
      <c r="CT46" s="611"/>
      <c r="CU46" s="611"/>
      <c r="CV46" s="611"/>
      <c r="CW46" s="611"/>
      <c r="CX46" s="611"/>
      <c r="CY46" s="612"/>
      <c r="CZ46" s="615">
        <v>3.6</v>
      </c>
      <c r="DA46" s="616"/>
      <c r="DB46" s="616"/>
      <c r="DC46" s="622"/>
      <c r="DD46" s="619">
        <v>453942</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51014587</v>
      </c>
      <c r="CS49" s="669"/>
      <c r="CT49" s="669"/>
      <c r="CU49" s="669"/>
      <c r="CV49" s="669"/>
      <c r="CW49" s="669"/>
      <c r="CX49" s="669"/>
      <c r="CY49" s="698"/>
      <c r="CZ49" s="690">
        <v>100</v>
      </c>
      <c r="DA49" s="699"/>
      <c r="DB49" s="699"/>
      <c r="DC49" s="700"/>
      <c r="DD49" s="701">
        <v>31419373</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eROQ3HryK6VAhe5d09PjsXVcGNKggThbx69FlAI7Nk+1PnFVD7QJ4VKdfgM5eI7eOlP96X+kAkLi7k/Gmu/uVg==" saltValue="LzkOPahyfpV/iTrC7Ru1c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375</v>
      </c>
      <c r="C7" s="737"/>
      <c r="D7" s="737"/>
      <c r="E7" s="737"/>
      <c r="F7" s="737"/>
      <c r="G7" s="737"/>
      <c r="H7" s="737"/>
      <c r="I7" s="737"/>
      <c r="J7" s="737"/>
      <c r="K7" s="737"/>
      <c r="L7" s="737"/>
      <c r="M7" s="737"/>
      <c r="N7" s="737"/>
      <c r="O7" s="737"/>
      <c r="P7" s="738"/>
      <c r="Q7" s="739">
        <v>51675</v>
      </c>
      <c r="R7" s="740"/>
      <c r="S7" s="740"/>
      <c r="T7" s="740"/>
      <c r="U7" s="740"/>
      <c r="V7" s="740">
        <v>51036</v>
      </c>
      <c r="W7" s="740"/>
      <c r="X7" s="740"/>
      <c r="Y7" s="740"/>
      <c r="Z7" s="740"/>
      <c r="AA7" s="740">
        <v>639</v>
      </c>
      <c r="AB7" s="740"/>
      <c r="AC7" s="740"/>
      <c r="AD7" s="740"/>
      <c r="AE7" s="741"/>
      <c r="AF7" s="742">
        <v>438</v>
      </c>
      <c r="AG7" s="743"/>
      <c r="AH7" s="743"/>
      <c r="AI7" s="743"/>
      <c r="AJ7" s="744"/>
      <c r="AK7" s="745">
        <v>25</v>
      </c>
      <c r="AL7" s="746"/>
      <c r="AM7" s="746"/>
      <c r="AN7" s="746"/>
      <c r="AO7" s="746"/>
      <c r="AP7" s="746">
        <v>21536</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556</v>
      </c>
      <c r="BT7" s="734"/>
      <c r="BU7" s="734"/>
      <c r="BV7" s="734"/>
      <c r="BW7" s="734"/>
      <c r="BX7" s="734"/>
      <c r="BY7" s="734"/>
      <c r="BZ7" s="734"/>
      <c r="CA7" s="734"/>
      <c r="CB7" s="734"/>
      <c r="CC7" s="734"/>
      <c r="CD7" s="734"/>
      <c r="CE7" s="734"/>
      <c r="CF7" s="734"/>
      <c r="CG7" s="749"/>
      <c r="CH7" s="730">
        <v>0</v>
      </c>
      <c r="CI7" s="731"/>
      <c r="CJ7" s="731"/>
      <c r="CK7" s="731"/>
      <c r="CL7" s="732"/>
      <c r="CM7" s="730">
        <v>90</v>
      </c>
      <c r="CN7" s="731"/>
      <c r="CO7" s="731"/>
      <c r="CP7" s="731"/>
      <c r="CQ7" s="732"/>
      <c r="CR7" s="730">
        <v>5</v>
      </c>
      <c r="CS7" s="731"/>
      <c r="CT7" s="731"/>
      <c r="CU7" s="731"/>
      <c r="CV7" s="732"/>
      <c r="CW7" s="730" t="s">
        <v>555</v>
      </c>
      <c r="CX7" s="731"/>
      <c r="CY7" s="731"/>
      <c r="CZ7" s="731"/>
      <c r="DA7" s="732"/>
      <c r="DB7" s="730" t="s">
        <v>555</v>
      </c>
      <c r="DC7" s="731"/>
      <c r="DD7" s="731"/>
      <c r="DE7" s="731"/>
      <c r="DF7" s="732"/>
      <c r="DG7" s="730" t="s">
        <v>555</v>
      </c>
      <c r="DH7" s="731"/>
      <c r="DI7" s="731"/>
      <c r="DJ7" s="731"/>
      <c r="DK7" s="732"/>
      <c r="DL7" s="730" t="s">
        <v>555</v>
      </c>
      <c r="DM7" s="731"/>
      <c r="DN7" s="731"/>
      <c r="DO7" s="731"/>
      <c r="DP7" s="732"/>
      <c r="DQ7" s="730" t="s">
        <v>555</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51654</v>
      </c>
      <c r="R23" s="780"/>
      <c r="S23" s="780"/>
      <c r="T23" s="780"/>
      <c r="U23" s="780"/>
      <c r="V23" s="780">
        <v>51015</v>
      </c>
      <c r="W23" s="780"/>
      <c r="X23" s="780"/>
      <c r="Y23" s="780"/>
      <c r="Z23" s="780"/>
      <c r="AA23" s="780">
        <v>639</v>
      </c>
      <c r="AB23" s="780"/>
      <c r="AC23" s="780"/>
      <c r="AD23" s="780"/>
      <c r="AE23" s="781"/>
      <c r="AF23" s="782">
        <v>438</v>
      </c>
      <c r="AG23" s="780"/>
      <c r="AH23" s="780"/>
      <c r="AI23" s="780"/>
      <c r="AJ23" s="783"/>
      <c r="AK23" s="784"/>
      <c r="AL23" s="785"/>
      <c r="AM23" s="785"/>
      <c r="AN23" s="785"/>
      <c r="AO23" s="785"/>
      <c r="AP23" s="780">
        <v>21536</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11372</v>
      </c>
      <c r="R28" s="810"/>
      <c r="S28" s="810"/>
      <c r="T28" s="810"/>
      <c r="U28" s="810"/>
      <c r="V28" s="810">
        <v>11357</v>
      </c>
      <c r="W28" s="810"/>
      <c r="X28" s="810"/>
      <c r="Y28" s="810"/>
      <c r="Z28" s="810"/>
      <c r="AA28" s="810">
        <v>15</v>
      </c>
      <c r="AB28" s="810"/>
      <c r="AC28" s="810"/>
      <c r="AD28" s="810"/>
      <c r="AE28" s="811"/>
      <c r="AF28" s="812">
        <v>15</v>
      </c>
      <c r="AG28" s="810"/>
      <c r="AH28" s="810"/>
      <c r="AI28" s="810"/>
      <c r="AJ28" s="813"/>
      <c r="AK28" s="814">
        <v>1550</v>
      </c>
      <c r="AL28" s="815"/>
      <c r="AM28" s="815"/>
      <c r="AN28" s="815"/>
      <c r="AO28" s="815"/>
      <c r="AP28" s="815" t="s">
        <v>555</v>
      </c>
      <c r="AQ28" s="815"/>
      <c r="AR28" s="815"/>
      <c r="AS28" s="815"/>
      <c r="AT28" s="815"/>
      <c r="AU28" s="815" t="s">
        <v>555</v>
      </c>
      <c r="AV28" s="815"/>
      <c r="AW28" s="815"/>
      <c r="AX28" s="815"/>
      <c r="AY28" s="815"/>
      <c r="AZ28" s="816" t="s">
        <v>555</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11536</v>
      </c>
      <c r="R29" s="771"/>
      <c r="S29" s="771"/>
      <c r="T29" s="771"/>
      <c r="U29" s="771"/>
      <c r="V29" s="771">
        <v>11324</v>
      </c>
      <c r="W29" s="771"/>
      <c r="X29" s="771"/>
      <c r="Y29" s="771"/>
      <c r="Z29" s="771"/>
      <c r="AA29" s="771">
        <v>212</v>
      </c>
      <c r="AB29" s="771"/>
      <c r="AC29" s="771"/>
      <c r="AD29" s="771"/>
      <c r="AE29" s="772"/>
      <c r="AF29" s="773">
        <v>212</v>
      </c>
      <c r="AG29" s="774"/>
      <c r="AH29" s="774"/>
      <c r="AI29" s="774"/>
      <c r="AJ29" s="775"/>
      <c r="AK29" s="821">
        <v>2124</v>
      </c>
      <c r="AL29" s="817"/>
      <c r="AM29" s="817"/>
      <c r="AN29" s="817"/>
      <c r="AO29" s="817"/>
      <c r="AP29" s="817" t="s">
        <v>555</v>
      </c>
      <c r="AQ29" s="817"/>
      <c r="AR29" s="817"/>
      <c r="AS29" s="817"/>
      <c r="AT29" s="817"/>
      <c r="AU29" s="817" t="s">
        <v>555</v>
      </c>
      <c r="AV29" s="817"/>
      <c r="AW29" s="817"/>
      <c r="AX29" s="817"/>
      <c r="AY29" s="817"/>
      <c r="AZ29" s="818" t="s">
        <v>555</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3924</v>
      </c>
      <c r="R30" s="771"/>
      <c r="S30" s="771"/>
      <c r="T30" s="771"/>
      <c r="U30" s="771"/>
      <c r="V30" s="771">
        <v>3882</v>
      </c>
      <c r="W30" s="771"/>
      <c r="X30" s="771"/>
      <c r="Y30" s="771"/>
      <c r="Z30" s="771"/>
      <c r="AA30" s="771">
        <v>42</v>
      </c>
      <c r="AB30" s="771"/>
      <c r="AC30" s="771"/>
      <c r="AD30" s="771"/>
      <c r="AE30" s="772"/>
      <c r="AF30" s="773">
        <v>42</v>
      </c>
      <c r="AG30" s="774"/>
      <c r="AH30" s="774"/>
      <c r="AI30" s="774"/>
      <c r="AJ30" s="775"/>
      <c r="AK30" s="821">
        <v>435</v>
      </c>
      <c r="AL30" s="817"/>
      <c r="AM30" s="817"/>
      <c r="AN30" s="817"/>
      <c r="AO30" s="817"/>
      <c r="AP30" s="817" t="s">
        <v>555</v>
      </c>
      <c r="AQ30" s="817"/>
      <c r="AR30" s="817"/>
      <c r="AS30" s="817"/>
      <c r="AT30" s="817"/>
      <c r="AU30" s="817" t="s">
        <v>555</v>
      </c>
      <c r="AV30" s="817"/>
      <c r="AW30" s="817"/>
      <c r="AX30" s="817"/>
      <c r="AY30" s="817"/>
      <c r="AZ30" s="818" t="s">
        <v>555</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2097</v>
      </c>
      <c r="R31" s="771"/>
      <c r="S31" s="771"/>
      <c r="T31" s="771"/>
      <c r="U31" s="771"/>
      <c r="V31" s="771">
        <v>2044</v>
      </c>
      <c r="W31" s="771"/>
      <c r="X31" s="771"/>
      <c r="Y31" s="771"/>
      <c r="Z31" s="771"/>
      <c r="AA31" s="771">
        <v>53</v>
      </c>
      <c r="AB31" s="771"/>
      <c r="AC31" s="771"/>
      <c r="AD31" s="771"/>
      <c r="AE31" s="772"/>
      <c r="AF31" s="773">
        <v>583</v>
      </c>
      <c r="AG31" s="774"/>
      <c r="AH31" s="774"/>
      <c r="AI31" s="774"/>
      <c r="AJ31" s="775"/>
      <c r="AK31" s="821">
        <v>339489</v>
      </c>
      <c r="AL31" s="817"/>
      <c r="AM31" s="817"/>
      <c r="AN31" s="817"/>
      <c r="AO31" s="817"/>
      <c r="AP31" s="817">
        <v>5283</v>
      </c>
      <c r="AQ31" s="817"/>
      <c r="AR31" s="817"/>
      <c r="AS31" s="817"/>
      <c r="AT31" s="817"/>
      <c r="AU31" s="817">
        <v>1569</v>
      </c>
      <c r="AV31" s="817"/>
      <c r="AW31" s="817"/>
      <c r="AX31" s="817"/>
      <c r="AY31" s="817"/>
      <c r="AZ31" s="818" t="s">
        <v>555</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852</v>
      </c>
      <c r="AG63" s="831"/>
      <c r="AH63" s="831"/>
      <c r="AI63" s="831"/>
      <c r="AJ63" s="832"/>
      <c r="AK63" s="833"/>
      <c r="AL63" s="828"/>
      <c r="AM63" s="828"/>
      <c r="AN63" s="828"/>
      <c r="AO63" s="828"/>
      <c r="AP63" s="831">
        <v>5283</v>
      </c>
      <c r="AQ63" s="831"/>
      <c r="AR63" s="831"/>
      <c r="AS63" s="831"/>
      <c r="AT63" s="831"/>
      <c r="AU63" s="831">
        <v>1569</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365</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547</v>
      </c>
      <c r="C68" s="857"/>
      <c r="D68" s="857"/>
      <c r="E68" s="857"/>
      <c r="F68" s="857"/>
      <c r="G68" s="857"/>
      <c r="H68" s="857"/>
      <c r="I68" s="857"/>
      <c r="J68" s="857"/>
      <c r="K68" s="857"/>
      <c r="L68" s="857"/>
      <c r="M68" s="857"/>
      <c r="N68" s="857"/>
      <c r="O68" s="857"/>
      <c r="P68" s="858"/>
      <c r="Q68" s="859">
        <v>20804</v>
      </c>
      <c r="R68" s="853"/>
      <c r="S68" s="853"/>
      <c r="T68" s="853"/>
      <c r="U68" s="853"/>
      <c r="V68" s="853">
        <v>22285</v>
      </c>
      <c r="W68" s="853"/>
      <c r="X68" s="853"/>
      <c r="Y68" s="853"/>
      <c r="Z68" s="853"/>
      <c r="AA68" s="853">
        <v>1481</v>
      </c>
      <c r="AB68" s="853"/>
      <c r="AC68" s="853"/>
      <c r="AD68" s="853"/>
      <c r="AE68" s="853"/>
      <c r="AF68" s="853">
        <v>8230</v>
      </c>
      <c r="AG68" s="853"/>
      <c r="AH68" s="853"/>
      <c r="AI68" s="853"/>
      <c r="AJ68" s="853"/>
      <c r="AK68" s="853">
        <v>1533</v>
      </c>
      <c r="AL68" s="853"/>
      <c r="AM68" s="853"/>
      <c r="AN68" s="853"/>
      <c r="AO68" s="853"/>
      <c r="AP68" s="853">
        <v>5444</v>
      </c>
      <c r="AQ68" s="853"/>
      <c r="AR68" s="853"/>
      <c r="AS68" s="853"/>
      <c r="AT68" s="853"/>
      <c r="AU68" s="853">
        <v>136</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545</v>
      </c>
      <c r="C69" s="861"/>
      <c r="D69" s="861"/>
      <c r="E69" s="861"/>
      <c r="F69" s="861"/>
      <c r="G69" s="861"/>
      <c r="H69" s="861"/>
      <c r="I69" s="861"/>
      <c r="J69" s="861"/>
      <c r="K69" s="861"/>
      <c r="L69" s="861"/>
      <c r="M69" s="861"/>
      <c r="N69" s="861"/>
      <c r="O69" s="861"/>
      <c r="P69" s="862"/>
      <c r="Q69" s="863">
        <v>2838</v>
      </c>
      <c r="R69" s="817"/>
      <c r="S69" s="817"/>
      <c r="T69" s="817"/>
      <c r="U69" s="817"/>
      <c r="V69" s="817">
        <v>2359</v>
      </c>
      <c r="W69" s="817"/>
      <c r="X69" s="817"/>
      <c r="Y69" s="817"/>
      <c r="Z69" s="817"/>
      <c r="AA69" s="817">
        <v>478</v>
      </c>
      <c r="AB69" s="817"/>
      <c r="AC69" s="817"/>
      <c r="AD69" s="817"/>
      <c r="AE69" s="817"/>
      <c r="AF69" s="817">
        <v>478</v>
      </c>
      <c r="AG69" s="817"/>
      <c r="AH69" s="817"/>
      <c r="AI69" s="817"/>
      <c r="AJ69" s="817"/>
      <c r="AK69" s="817">
        <v>47</v>
      </c>
      <c r="AL69" s="817"/>
      <c r="AM69" s="817"/>
      <c r="AN69" s="817"/>
      <c r="AO69" s="817"/>
      <c r="AP69" s="817" t="s">
        <v>555</v>
      </c>
      <c r="AQ69" s="817"/>
      <c r="AR69" s="817"/>
      <c r="AS69" s="817"/>
      <c r="AT69" s="817"/>
      <c r="AU69" s="817" t="s">
        <v>555</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546</v>
      </c>
      <c r="C70" s="861"/>
      <c r="D70" s="861"/>
      <c r="E70" s="861"/>
      <c r="F70" s="861"/>
      <c r="G70" s="861"/>
      <c r="H70" s="861"/>
      <c r="I70" s="861"/>
      <c r="J70" s="861"/>
      <c r="K70" s="861"/>
      <c r="L70" s="861"/>
      <c r="M70" s="861"/>
      <c r="N70" s="861"/>
      <c r="O70" s="861"/>
      <c r="P70" s="862"/>
      <c r="Q70" s="863">
        <v>9388</v>
      </c>
      <c r="R70" s="817"/>
      <c r="S70" s="817"/>
      <c r="T70" s="817"/>
      <c r="U70" s="817"/>
      <c r="V70" s="817">
        <v>9097</v>
      </c>
      <c r="W70" s="817"/>
      <c r="X70" s="817"/>
      <c r="Y70" s="817"/>
      <c r="Z70" s="817"/>
      <c r="AA70" s="817">
        <v>291</v>
      </c>
      <c r="AB70" s="817"/>
      <c r="AC70" s="817"/>
      <c r="AD70" s="817"/>
      <c r="AE70" s="817"/>
      <c r="AF70" s="817">
        <v>291</v>
      </c>
      <c r="AG70" s="817"/>
      <c r="AH70" s="817"/>
      <c r="AI70" s="817"/>
      <c r="AJ70" s="817"/>
      <c r="AK70" s="817" t="s">
        <v>555</v>
      </c>
      <c r="AL70" s="817"/>
      <c r="AM70" s="817"/>
      <c r="AN70" s="817"/>
      <c r="AO70" s="817"/>
      <c r="AP70" s="817">
        <v>125</v>
      </c>
      <c r="AQ70" s="817"/>
      <c r="AR70" s="817"/>
      <c r="AS70" s="817"/>
      <c r="AT70" s="817"/>
      <c r="AU70" s="817">
        <v>5</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548</v>
      </c>
      <c r="C71" s="861"/>
      <c r="D71" s="861"/>
      <c r="E71" s="861"/>
      <c r="F71" s="861"/>
      <c r="G71" s="861"/>
      <c r="H71" s="861"/>
      <c r="I71" s="861"/>
      <c r="J71" s="861"/>
      <c r="K71" s="861"/>
      <c r="L71" s="861"/>
      <c r="M71" s="861"/>
      <c r="N71" s="861"/>
      <c r="O71" s="861"/>
      <c r="P71" s="862"/>
      <c r="Q71" s="863">
        <v>488</v>
      </c>
      <c r="R71" s="817"/>
      <c r="S71" s="817"/>
      <c r="T71" s="817"/>
      <c r="U71" s="817"/>
      <c r="V71" s="817">
        <v>480</v>
      </c>
      <c r="W71" s="817"/>
      <c r="X71" s="817"/>
      <c r="Y71" s="817"/>
      <c r="Z71" s="817"/>
      <c r="AA71" s="817">
        <v>8</v>
      </c>
      <c r="AB71" s="817"/>
      <c r="AC71" s="817"/>
      <c r="AD71" s="817"/>
      <c r="AE71" s="817"/>
      <c r="AF71" s="817">
        <v>8</v>
      </c>
      <c r="AG71" s="817"/>
      <c r="AH71" s="817"/>
      <c r="AI71" s="817"/>
      <c r="AJ71" s="817"/>
      <c r="AK71" s="817">
        <v>46</v>
      </c>
      <c r="AL71" s="817"/>
      <c r="AM71" s="817"/>
      <c r="AN71" s="817"/>
      <c r="AO71" s="817"/>
      <c r="AP71" s="817">
        <v>276</v>
      </c>
      <c r="AQ71" s="817"/>
      <c r="AR71" s="817"/>
      <c r="AS71" s="817"/>
      <c r="AT71" s="817"/>
      <c r="AU71" s="817">
        <v>51</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549</v>
      </c>
      <c r="C72" s="861"/>
      <c r="D72" s="861"/>
      <c r="E72" s="861"/>
      <c r="F72" s="861"/>
      <c r="G72" s="861"/>
      <c r="H72" s="861"/>
      <c r="I72" s="861"/>
      <c r="J72" s="861"/>
      <c r="K72" s="861"/>
      <c r="L72" s="861"/>
      <c r="M72" s="861"/>
      <c r="N72" s="861"/>
      <c r="O72" s="861"/>
      <c r="P72" s="862"/>
      <c r="Q72" s="863">
        <v>1238</v>
      </c>
      <c r="R72" s="817"/>
      <c r="S72" s="817"/>
      <c r="T72" s="817"/>
      <c r="U72" s="817"/>
      <c r="V72" s="817">
        <v>1207</v>
      </c>
      <c r="W72" s="817"/>
      <c r="X72" s="817"/>
      <c r="Y72" s="817"/>
      <c r="Z72" s="817"/>
      <c r="AA72" s="817">
        <v>31</v>
      </c>
      <c r="AB72" s="817"/>
      <c r="AC72" s="817"/>
      <c r="AD72" s="817"/>
      <c r="AE72" s="817"/>
      <c r="AF72" s="817">
        <v>31</v>
      </c>
      <c r="AG72" s="817"/>
      <c r="AH72" s="817"/>
      <c r="AI72" s="817"/>
      <c r="AJ72" s="817"/>
      <c r="AK72" s="817">
        <v>74</v>
      </c>
      <c r="AL72" s="817"/>
      <c r="AM72" s="817"/>
      <c r="AN72" s="817"/>
      <c r="AO72" s="817"/>
      <c r="AP72" s="817" t="s">
        <v>555</v>
      </c>
      <c r="AQ72" s="817"/>
      <c r="AR72" s="817"/>
      <c r="AS72" s="817"/>
      <c r="AT72" s="817"/>
      <c r="AU72" s="817" t="s">
        <v>555</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550</v>
      </c>
      <c r="C73" s="861"/>
      <c r="D73" s="861"/>
      <c r="E73" s="861"/>
      <c r="F73" s="861"/>
      <c r="G73" s="861"/>
      <c r="H73" s="861"/>
      <c r="I73" s="861"/>
      <c r="J73" s="861"/>
      <c r="K73" s="861"/>
      <c r="L73" s="861"/>
      <c r="M73" s="861"/>
      <c r="N73" s="861"/>
      <c r="O73" s="861"/>
      <c r="P73" s="862"/>
      <c r="Q73" s="863">
        <v>271</v>
      </c>
      <c r="R73" s="817"/>
      <c r="S73" s="817"/>
      <c r="T73" s="817"/>
      <c r="U73" s="817"/>
      <c r="V73" s="817">
        <v>194</v>
      </c>
      <c r="W73" s="817"/>
      <c r="X73" s="817"/>
      <c r="Y73" s="817"/>
      <c r="Z73" s="817"/>
      <c r="AA73" s="817">
        <v>76</v>
      </c>
      <c r="AB73" s="817"/>
      <c r="AC73" s="817"/>
      <c r="AD73" s="817"/>
      <c r="AE73" s="817"/>
      <c r="AF73" s="817">
        <v>76</v>
      </c>
      <c r="AG73" s="817"/>
      <c r="AH73" s="817"/>
      <c r="AI73" s="817"/>
      <c r="AJ73" s="817"/>
      <c r="AK73" s="817">
        <v>70</v>
      </c>
      <c r="AL73" s="817"/>
      <c r="AM73" s="817"/>
      <c r="AN73" s="817"/>
      <c r="AO73" s="817"/>
      <c r="AP73" s="817" t="s">
        <v>555</v>
      </c>
      <c r="AQ73" s="817"/>
      <c r="AR73" s="817"/>
      <c r="AS73" s="817"/>
      <c r="AT73" s="817"/>
      <c r="AU73" s="817" t="s">
        <v>555</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551</v>
      </c>
      <c r="C74" s="861"/>
      <c r="D74" s="861"/>
      <c r="E74" s="861"/>
      <c r="F74" s="861"/>
      <c r="G74" s="861"/>
      <c r="H74" s="861"/>
      <c r="I74" s="861"/>
      <c r="J74" s="861"/>
      <c r="K74" s="861"/>
      <c r="L74" s="861"/>
      <c r="M74" s="861"/>
      <c r="N74" s="861"/>
      <c r="O74" s="861"/>
      <c r="P74" s="862"/>
      <c r="Q74" s="863">
        <v>4789</v>
      </c>
      <c r="R74" s="817"/>
      <c r="S74" s="817"/>
      <c r="T74" s="817"/>
      <c r="U74" s="817"/>
      <c r="V74" s="817">
        <v>4660</v>
      </c>
      <c r="W74" s="817"/>
      <c r="X74" s="817"/>
      <c r="Y74" s="817"/>
      <c r="Z74" s="817"/>
      <c r="AA74" s="817">
        <v>128</v>
      </c>
      <c r="AB74" s="817"/>
      <c r="AC74" s="817"/>
      <c r="AD74" s="817"/>
      <c r="AE74" s="817"/>
      <c r="AF74" s="817">
        <v>128</v>
      </c>
      <c r="AG74" s="817"/>
      <c r="AH74" s="817"/>
      <c r="AI74" s="817"/>
      <c r="AJ74" s="817"/>
      <c r="AK74" s="817">
        <v>8</v>
      </c>
      <c r="AL74" s="817"/>
      <c r="AM74" s="817"/>
      <c r="AN74" s="817"/>
      <c r="AO74" s="817"/>
      <c r="AP74" s="817" t="s">
        <v>555</v>
      </c>
      <c r="AQ74" s="817"/>
      <c r="AR74" s="817"/>
      <c r="AS74" s="817"/>
      <c r="AT74" s="817"/>
      <c r="AU74" s="817" t="s">
        <v>555</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t="s">
        <v>552</v>
      </c>
      <c r="C75" s="861"/>
      <c r="D75" s="861"/>
      <c r="E75" s="861"/>
      <c r="F75" s="861"/>
      <c r="G75" s="861"/>
      <c r="H75" s="861"/>
      <c r="I75" s="861"/>
      <c r="J75" s="861"/>
      <c r="K75" s="861"/>
      <c r="L75" s="861"/>
      <c r="M75" s="861"/>
      <c r="N75" s="861"/>
      <c r="O75" s="861"/>
      <c r="P75" s="862"/>
      <c r="Q75" s="864">
        <v>4</v>
      </c>
      <c r="R75" s="865"/>
      <c r="S75" s="865"/>
      <c r="T75" s="865"/>
      <c r="U75" s="821"/>
      <c r="V75" s="866">
        <v>3</v>
      </c>
      <c r="W75" s="865"/>
      <c r="X75" s="865"/>
      <c r="Y75" s="865"/>
      <c r="Z75" s="821"/>
      <c r="AA75" s="866">
        <v>1</v>
      </c>
      <c r="AB75" s="865"/>
      <c r="AC75" s="865"/>
      <c r="AD75" s="865"/>
      <c r="AE75" s="821"/>
      <c r="AF75" s="866">
        <v>1</v>
      </c>
      <c r="AG75" s="865"/>
      <c r="AH75" s="865"/>
      <c r="AI75" s="865"/>
      <c r="AJ75" s="821"/>
      <c r="AK75" s="866" t="s">
        <v>555</v>
      </c>
      <c r="AL75" s="865"/>
      <c r="AM75" s="865"/>
      <c r="AN75" s="865"/>
      <c r="AO75" s="821"/>
      <c r="AP75" s="866" t="s">
        <v>555</v>
      </c>
      <c r="AQ75" s="865"/>
      <c r="AR75" s="865"/>
      <c r="AS75" s="865"/>
      <c r="AT75" s="821"/>
      <c r="AU75" s="866" t="s">
        <v>555</v>
      </c>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t="s">
        <v>553</v>
      </c>
      <c r="C76" s="861"/>
      <c r="D76" s="861"/>
      <c r="E76" s="861"/>
      <c r="F76" s="861"/>
      <c r="G76" s="861"/>
      <c r="H76" s="861"/>
      <c r="I76" s="861"/>
      <c r="J76" s="861"/>
      <c r="K76" s="861"/>
      <c r="L76" s="861"/>
      <c r="M76" s="861"/>
      <c r="N76" s="861"/>
      <c r="O76" s="861"/>
      <c r="P76" s="862"/>
      <c r="Q76" s="864">
        <v>11048</v>
      </c>
      <c r="R76" s="865"/>
      <c r="S76" s="865"/>
      <c r="T76" s="865"/>
      <c r="U76" s="821"/>
      <c r="V76" s="866">
        <v>10962</v>
      </c>
      <c r="W76" s="865"/>
      <c r="X76" s="865"/>
      <c r="Y76" s="865"/>
      <c r="Z76" s="821"/>
      <c r="AA76" s="866">
        <v>86</v>
      </c>
      <c r="AB76" s="865"/>
      <c r="AC76" s="865"/>
      <c r="AD76" s="865"/>
      <c r="AE76" s="821"/>
      <c r="AF76" s="866">
        <v>86</v>
      </c>
      <c r="AG76" s="865"/>
      <c r="AH76" s="865"/>
      <c r="AI76" s="865"/>
      <c r="AJ76" s="821"/>
      <c r="AK76" s="866">
        <v>4624</v>
      </c>
      <c r="AL76" s="865"/>
      <c r="AM76" s="865"/>
      <c r="AN76" s="865"/>
      <c r="AO76" s="821"/>
      <c r="AP76" s="866" t="s">
        <v>555</v>
      </c>
      <c r="AQ76" s="865"/>
      <c r="AR76" s="865"/>
      <c r="AS76" s="865"/>
      <c r="AT76" s="821"/>
      <c r="AU76" s="866" t="s">
        <v>555</v>
      </c>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t="s">
        <v>554</v>
      </c>
      <c r="C77" s="861"/>
      <c r="D77" s="861"/>
      <c r="E77" s="861"/>
      <c r="F77" s="861"/>
      <c r="G77" s="861"/>
      <c r="H77" s="861"/>
      <c r="I77" s="861"/>
      <c r="J77" s="861"/>
      <c r="K77" s="861"/>
      <c r="L77" s="861"/>
      <c r="M77" s="861"/>
      <c r="N77" s="861"/>
      <c r="O77" s="861"/>
      <c r="P77" s="862"/>
      <c r="Q77" s="864">
        <v>1656633</v>
      </c>
      <c r="R77" s="865"/>
      <c r="S77" s="865"/>
      <c r="T77" s="865"/>
      <c r="U77" s="821"/>
      <c r="V77" s="866">
        <v>1631442</v>
      </c>
      <c r="W77" s="865"/>
      <c r="X77" s="865"/>
      <c r="Y77" s="865"/>
      <c r="Z77" s="821"/>
      <c r="AA77" s="866">
        <v>25190</v>
      </c>
      <c r="AB77" s="865"/>
      <c r="AC77" s="865"/>
      <c r="AD77" s="865"/>
      <c r="AE77" s="821"/>
      <c r="AF77" s="866">
        <v>25190</v>
      </c>
      <c r="AG77" s="865"/>
      <c r="AH77" s="865"/>
      <c r="AI77" s="865"/>
      <c r="AJ77" s="821"/>
      <c r="AK77" s="866">
        <v>23240</v>
      </c>
      <c r="AL77" s="865"/>
      <c r="AM77" s="865"/>
      <c r="AN77" s="865"/>
      <c r="AO77" s="821"/>
      <c r="AP77" s="866" t="s">
        <v>555</v>
      </c>
      <c r="AQ77" s="865"/>
      <c r="AR77" s="865"/>
      <c r="AS77" s="865"/>
      <c r="AT77" s="821"/>
      <c r="AU77" s="866" t="s">
        <v>555</v>
      </c>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34519</v>
      </c>
      <c r="AG88" s="831"/>
      <c r="AH88" s="831"/>
      <c r="AI88" s="831"/>
      <c r="AJ88" s="831"/>
      <c r="AK88" s="828"/>
      <c r="AL88" s="828"/>
      <c r="AM88" s="828"/>
      <c r="AN88" s="828"/>
      <c r="AO88" s="828"/>
      <c r="AP88" s="831">
        <v>5845</v>
      </c>
      <c r="AQ88" s="831"/>
      <c r="AR88" s="831"/>
      <c r="AS88" s="831"/>
      <c r="AT88" s="831"/>
      <c r="AU88" s="831">
        <v>192</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5</v>
      </c>
      <c r="CS102" s="839"/>
      <c r="CT102" s="839"/>
      <c r="CU102" s="839"/>
      <c r="CV102" s="878"/>
      <c r="CW102" s="877" t="s">
        <v>555</v>
      </c>
      <c r="CX102" s="839"/>
      <c r="CY102" s="839"/>
      <c r="CZ102" s="839"/>
      <c r="DA102" s="878"/>
      <c r="DB102" s="877" t="s">
        <v>555</v>
      </c>
      <c r="DC102" s="839"/>
      <c r="DD102" s="839"/>
      <c r="DE102" s="839"/>
      <c r="DF102" s="878"/>
      <c r="DG102" s="877" t="s">
        <v>555</v>
      </c>
      <c r="DH102" s="839"/>
      <c r="DI102" s="839"/>
      <c r="DJ102" s="839"/>
      <c r="DK102" s="878"/>
      <c r="DL102" s="877" t="s">
        <v>555</v>
      </c>
      <c r="DM102" s="839"/>
      <c r="DN102" s="839"/>
      <c r="DO102" s="839"/>
      <c r="DP102" s="878"/>
      <c r="DQ102" s="877" t="s">
        <v>555</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295</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295</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295</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2133194</v>
      </c>
      <c r="AB110" s="887"/>
      <c r="AC110" s="887"/>
      <c r="AD110" s="887"/>
      <c r="AE110" s="888"/>
      <c r="AF110" s="889">
        <v>2168268</v>
      </c>
      <c r="AG110" s="887"/>
      <c r="AH110" s="887"/>
      <c r="AI110" s="887"/>
      <c r="AJ110" s="888"/>
      <c r="AK110" s="889">
        <v>2309166</v>
      </c>
      <c r="AL110" s="887"/>
      <c r="AM110" s="887"/>
      <c r="AN110" s="887"/>
      <c r="AO110" s="888"/>
      <c r="AP110" s="890">
        <v>9.9</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24409480</v>
      </c>
      <c r="BR110" s="918"/>
      <c r="BS110" s="918"/>
      <c r="BT110" s="918"/>
      <c r="BU110" s="918"/>
      <c r="BV110" s="918">
        <v>22834107</v>
      </c>
      <c r="BW110" s="918"/>
      <c r="BX110" s="918"/>
      <c r="BY110" s="918"/>
      <c r="BZ110" s="918"/>
      <c r="CA110" s="918">
        <v>21536187</v>
      </c>
      <c r="CB110" s="918"/>
      <c r="CC110" s="918"/>
      <c r="CD110" s="918"/>
      <c r="CE110" s="918"/>
      <c r="CF110" s="931">
        <v>92.7</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1270928</v>
      </c>
      <c r="BR112" s="913"/>
      <c r="BS112" s="913"/>
      <c r="BT112" s="913"/>
      <c r="BU112" s="913"/>
      <c r="BV112" s="913">
        <v>1372269</v>
      </c>
      <c r="BW112" s="913"/>
      <c r="BX112" s="913"/>
      <c r="BY112" s="913"/>
      <c r="BZ112" s="913"/>
      <c r="CA112" s="913">
        <v>1569124</v>
      </c>
      <c r="CB112" s="913"/>
      <c r="CC112" s="913"/>
      <c r="CD112" s="913"/>
      <c r="CE112" s="913"/>
      <c r="CF112" s="907">
        <v>6.8</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199006</v>
      </c>
      <c r="AB113" s="925"/>
      <c r="AC113" s="925"/>
      <c r="AD113" s="925"/>
      <c r="AE113" s="926"/>
      <c r="AF113" s="927">
        <v>184149</v>
      </c>
      <c r="AG113" s="925"/>
      <c r="AH113" s="925"/>
      <c r="AI113" s="925"/>
      <c r="AJ113" s="926"/>
      <c r="AK113" s="927">
        <v>172865</v>
      </c>
      <c r="AL113" s="925"/>
      <c r="AM113" s="925"/>
      <c r="AN113" s="925"/>
      <c r="AO113" s="926"/>
      <c r="AP113" s="928">
        <v>0.7</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244279</v>
      </c>
      <c r="BR113" s="913"/>
      <c r="BS113" s="913"/>
      <c r="BT113" s="913"/>
      <c r="BU113" s="913"/>
      <c r="BV113" s="913">
        <v>217711</v>
      </c>
      <c r="BW113" s="913"/>
      <c r="BX113" s="913"/>
      <c r="BY113" s="913"/>
      <c r="BZ113" s="913"/>
      <c r="CA113" s="913">
        <v>191728</v>
      </c>
      <c r="CB113" s="913"/>
      <c r="CC113" s="913"/>
      <c r="CD113" s="913"/>
      <c r="CE113" s="913"/>
      <c r="CF113" s="907">
        <v>0.8</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26676</v>
      </c>
      <c r="AB114" s="946"/>
      <c r="AC114" s="946"/>
      <c r="AD114" s="946"/>
      <c r="AE114" s="947"/>
      <c r="AF114" s="948">
        <v>23203</v>
      </c>
      <c r="AG114" s="946"/>
      <c r="AH114" s="946"/>
      <c r="AI114" s="946"/>
      <c r="AJ114" s="947"/>
      <c r="AK114" s="948">
        <v>21846</v>
      </c>
      <c r="AL114" s="946"/>
      <c r="AM114" s="946"/>
      <c r="AN114" s="946"/>
      <c r="AO114" s="947"/>
      <c r="AP114" s="949">
        <v>0.1</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5541998</v>
      </c>
      <c r="BR114" s="913"/>
      <c r="BS114" s="913"/>
      <c r="BT114" s="913"/>
      <c r="BU114" s="913"/>
      <c r="BV114" s="913">
        <v>5468015</v>
      </c>
      <c r="BW114" s="913"/>
      <c r="BX114" s="913"/>
      <c r="BY114" s="913"/>
      <c r="BZ114" s="913"/>
      <c r="CA114" s="913">
        <v>5624962</v>
      </c>
      <c r="CB114" s="913"/>
      <c r="CC114" s="913"/>
      <c r="CD114" s="913"/>
      <c r="CE114" s="913"/>
      <c r="CF114" s="907">
        <v>24.2</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2358876</v>
      </c>
      <c r="AB117" s="966"/>
      <c r="AC117" s="966"/>
      <c r="AD117" s="966"/>
      <c r="AE117" s="967"/>
      <c r="AF117" s="968">
        <v>2375620</v>
      </c>
      <c r="AG117" s="966"/>
      <c r="AH117" s="966"/>
      <c r="AI117" s="966"/>
      <c r="AJ117" s="967"/>
      <c r="AK117" s="968">
        <v>2503877</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295</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440</v>
      </c>
      <c r="BP119" s="992"/>
      <c r="BQ119" s="986">
        <v>31466685</v>
      </c>
      <c r="BR119" s="987"/>
      <c r="BS119" s="987"/>
      <c r="BT119" s="987"/>
      <c r="BU119" s="987"/>
      <c r="BV119" s="987">
        <v>29892102</v>
      </c>
      <c r="BW119" s="987"/>
      <c r="BX119" s="987"/>
      <c r="BY119" s="987"/>
      <c r="BZ119" s="987"/>
      <c r="CA119" s="987">
        <v>28922001</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11482794</v>
      </c>
      <c r="BR120" s="918"/>
      <c r="BS120" s="918"/>
      <c r="BT120" s="918"/>
      <c r="BU120" s="918"/>
      <c r="BV120" s="918">
        <v>10578533</v>
      </c>
      <c r="BW120" s="918"/>
      <c r="BX120" s="918"/>
      <c r="BY120" s="918"/>
      <c r="BZ120" s="918"/>
      <c r="CA120" s="918">
        <v>12250305</v>
      </c>
      <c r="CB120" s="918"/>
      <c r="CC120" s="918"/>
      <c r="CD120" s="918"/>
      <c r="CE120" s="918"/>
      <c r="CF120" s="931">
        <v>52.7</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1270928</v>
      </c>
      <c r="DH120" s="918"/>
      <c r="DI120" s="918"/>
      <c r="DJ120" s="918"/>
      <c r="DK120" s="918"/>
      <c r="DL120" s="918">
        <v>1372269</v>
      </c>
      <c r="DM120" s="918"/>
      <c r="DN120" s="918"/>
      <c r="DO120" s="918"/>
      <c r="DP120" s="918"/>
      <c r="DQ120" s="918">
        <v>1569124</v>
      </c>
      <c r="DR120" s="918"/>
      <c r="DS120" s="918"/>
      <c r="DT120" s="918"/>
      <c r="DU120" s="918"/>
      <c r="DV120" s="919">
        <v>6.8</v>
      </c>
      <c r="DW120" s="919"/>
      <c r="DX120" s="919"/>
      <c r="DY120" s="919"/>
      <c r="DZ120" s="920"/>
    </row>
    <row r="121" spans="1:130" s="212" customFormat="1" ht="26.25" customHeight="1" x14ac:dyDescent="0.2">
      <c r="A121" s="1044"/>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1377903</v>
      </c>
      <c r="BR121" s="913"/>
      <c r="BS121" s="913"/>
      <c r="BT121" s="913"/>
      <c r="BU121" s="913"/>
      <c r="BV121" s="913">
        <v>1505933</v>
      </c>
      <c r="BW121" s="913"/>
      <c r="BX121" s="913"/>
      <c r="BY121" s="913"/>
      <c r="BZ121" s="913"/>
      <c r="CA121" s="913">
        <v>1672488</v>
      </c>
      <c r="CB121" s="913"/>
      <c r="CC121" s="913"/>
      <c r="CD121" s="913"/>
      <c r="CE121" s="913"/>
      <c r="CF121" s="907">
        <v>7.2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22625825</v>
      </c>
      <c r="BR122" s="987"/>
      <c r="BS122" s="987"/>
      <c r="BT122" s="987"/>
      <c r="BU122" s="987"/>
      <c r="BV122" s="987">
        <v>21487163</v>
      </c>
      <c r="BW122" s="987"/>
      <c r="BX122" s="987"/>
      <c r="BY122" s="987"/>
      <c r="BZ122" s="987"/>
      <c r="CA122" s="987">
        <v>19688935</v>
      </c>
      <c r="CB122" s="987"/>
      <c r="CC122" s="987"/>
      <c r="CD122" s="987"/>
      <c r="CE122" s="987"/>
      <c r="CF122" s="1004">
        <v>84.8</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448</v>
      </c>
      <c r="BP123" s="992"/>
      <c r="BQ123" s="1050">
        <v>35486522</v>
      </c>
      <c r="BR123" s="1051"/>
      <c r="BS123" s="1051"/>
      <c r="BT123" s="1051"/>
      <c r="BU123" s="1051"/>
      <c r="BV123" s="1051">
        <v>33571629</v>
      </c>
      <c r="BW123" s="1051"/>
      <c r="BX123" s="1051"/>
      <c r="BY123" s="1051"/>
      <c r="BZ123" s="1051"/>
      <c r="CA123" s="1051">
        <v>33611728</v>
      </c>
      <c r="CB123" s="1051"/>
      <c r="CC123" s="1051"/>
      <c r="CD123" s="1051"/>
      <c r="CE123" s="1051"/>
      <c r="CF123" s="988"/>
      <c r="CG123" s="989"/>
      <c r="CH123" s="989"/>
      <c r="CI123" s="989"/>
      <c r="CJ123" s="990"/>
      <c r="CK123" s="996"/>
      <c r="CL123" s="997"/>
      <c r="CM123" s="997"/>
      <c r="CN123" s="997"/>
      <c r="CO123" s="998"/>
      <c r="CP123" s="1006" t="s">
        <v>449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237752</v>
      </c>
      <c r="AB128" s="1033"/>
      <c r="AC128" s="1033"/>
      <c r="AD128" s="1033"/>
      <c r="AE128" s="1034"/>
      <c r="AF128" s="1035">
        <v>217251</v>
      </c>
      <c r="AG128" s="1033"/>
      <c r="AH128" s="1033"/>
      <c r="AI128" s="1033"/>
      <c r="AJ128" s="1034"/>
      <c r="AK128" s="1035">
        <v>203845</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12.07</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24111177</v>
      </c>
      <c r="AB129" s="946"/>
      <c r="AC129" s="946"/>
      <c r="AD129" s="946"/>
      <c r="AE129" s="947"/>
      <c r="AF129" s="948">
        <v>24585147</v>
      </c>
      <c r="AG129" s="946"/>
      <c r="AH129" s="946"/>
      <c r="AI129" s="946"/>
      <c r="AJ129" s="947"/>
      <c r="AK129" s="948">
        <v>25155553</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17.07</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2089105</v>
      </c>
      <c r="AB130" s="946"/>
      <c r="AC130" s="946"/>
      <c r="AD130" s="946"/>
      <c r="AE130" s="947"/>
      <c r="AF130" s="948">
        <v>2033532</v>
      </c>
      <c r="AG130" s="946"/>
      <c r="AH130" s="946"/>
      <c r="AI130" s="946"/>
      <c r="AJ130" s="947"/>
      <c r="AK130" s="948">
        <v>1928904</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0.7</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22022072</v>
      </c>
      <c r="AB131" s="973"/>
      <c r="AC131" s="973"/>
      <c r="AD131" s="973"/>
      <c r="AE131" s="974"/>
      <c r="AF131" s="972">
        <v>22551615</v>
      </c>
      <c r="AG131" s="973"/>
      <c r="AH131" s="973"/>
      <c r="AI131" s="973"/>
      <c r="AJ131" s="974"/>
      <c r="AK131" s="972">
        <v>23226649</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0.145395038</v>
      </c>
      <c r="AB132" s="1084"/>
      <c r="AC132" s="1084"/>
      <c r="AD132" s="1084"/>
      <c r="AE132" s="1085"/>
      <c r="AF132" s="1086">
        <v>0.55356124200000001</v>
      </c>
      <c r="AG132" s="1084"/>
      <c r="AH132" s="1084"/>
      <c r="AI132" s="1084"/>
      <c r="AJ132" s="1085"/>
      <c r="AK132" s="1086">
        <v>1.5978542579999999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-0.1</v>
      </c>
      <c r="AB133" s="1067"/>
      <c r="AC133" s="1067"/>
      <c r="AD133" s="1067"/>
      <c r="AE133" s="1068"/>
      <c r="AF133" s="1066">
        <v>0.1</v>
      </c>
      <c r="AG133" s="1067"/>
      <c r="AH133" s="1067"/>
      <c r="AI133" s="1067"/>
      <c r="AJ133" s="1068"/>
      <c r="AK133" s="1066">
        <v>0.7</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5zC57fh4L9MOUGaxHklxVU49iN5nPssmhKS4B2RRZ9GySvxlnVvF75c9sJaTLUmVG6tf+SDC3+Egw73iBglIQg==" saltValue="3waqVN0Wz+7EF5kxrZ7Y0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e7unQcvJTa6qQahtKiN3wRgBM0XwZdNH98rwSVoHH/a9jv2Xl4m3rK+MO1tWJy11BrEJC/M1nx/oudo7rBoHVQ==" saltValue="q12xmKAeB7ceeSCORf6b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JgXjji+XHIHuVXuv/4w5d0zARiHSi3xRG8zSrW7lAYc3a/QlrUkWffAt3XDWH/n6ofhbh3aO/S4JMGGOH5bog==" saltValue="9yOYL6rddMv3Tq8tYxR8G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6852076</v>
      </c>
      <c r="AP9" s="262">
        <v>58905</v>
      </c>
      <c r="AQ9" s="263">
        <v>68274</v>
      </c>
      <c r="AR9" s="264">
        <v>-13.7</v>
      </c>
    </row>
    <row r="10" spans="1:46" ht="13.5" customHeight="1" x14ac:dyDescent="0.2">
      <c r="A10" s="247"/>
      <c r="AK10" s="1103" t="s">
        <v>484</v>
      </c>
      <c r="AL10" s="1104"/>
      <c r="AM10" s="1104"/>
      <c r="AN10" s="1105"/>
      <c r="AO10" s="265">
        <v>109794</v>
      </c>
      <c r="AP10" s="265">
        <v>944</v>
      </c>
      <c r="AQ10" s="266">
        <v>4860</v>
      </c>
      <c r="AR10" s="267">
        <v>-80.599999999999994</v>
      </c>
    </row>
    <row r="11" spans="1:46" ht="13.5" customHeight="1" x14ac:dyDescent="0.2">
      <c r="A11" s="247"/>
      <c r="AK11" s="1103" t="s">
        <v>485</v>
      </c>
      <c r="AL11" s="1104"/>
      <c r="AM11" s="1104"/>
      <c r="AN11" s="1105"/>
      <c r="AO11" s="265">
        <v>173421</v>
      </c>
      <c r="AP11" s="265">
        <v>1491</v>
      </c>
      <c r="AQ11" s="266">
        <v>567</v>
      </c>
      <c r="AR11" s="267">
        <v>163</v>
      </c>
    </row>
    <row r="12" spans="1:46" ht="13.5" customHeight="1" x14ac:dyDescent="0.2">
      <c r="A12" s="247"/>
      <c r="AK12" s="1103" t="s">
        <v>486</v>
      </c>
      <c r="AL12" s="1104"/>
      <c r="AM12" s="1104"/>
      <c r="AN12" s="1105"/>
      <c r="AO12" s="265" t="s">
        <v>487</v>
      </c>
      <c r="AP12" s="265" t="s">
        <v>487</v>
      </c>
      <c r="AQ12" s="266">
        <v>16</v>
      </c>
      <c r="AR12" s="267" t="s">
        <v>487</v>
      </c>
    </row>
    <row r="13" spans="1:46" ht="13.5" customHeight="1" x14ac:dyDescent="0.2">
      <c r="A13" s="247"/>
      <c r="AK13" s="1103" t="s">
        <v>488</v>
      </c>
      <c r="AL13" s="1104"/>
      <c r="AM13" s="1104"/>
      <c r="AN13" s="1105"/>
      <c r="AO13" s="265">
        <v>488737</v>
      </c>
      <c r="AP13" s="265">
        <v>4201</v>
      </c>
      <c r="AQ13" s="266">
        <v>2777</v>
      </c>
      <c r="AR13" s="267">
        <v>51.3</v>
      </c>
    </row>
    <row r="14" spans="1:46" ht="13.5" customHeight="1" x14ac:dyDescent="0.2">
      <c r="A14" s="247"/>
      <c r="AK14" s="1103" t="s">
        <v>489</v>
      </c>
      <c r="AL14" s="1104"/>
      <c r="AM14" s="1104"/>
      <c r="AN14" s="1105"/>
      <c r="AO14" s="265">
        <v>86725</v>
      </c>
      <c r="AP14" s="265">
        <v>746</v>
      </c>
      <c r="AQ14" s="266">
        <v>1330</v>
      </c>
      <c r="AR14" s="267">
        <v>-43.9</v>
      </c>
    </row>
    <row r="15" spans="1:46" ht="13.5" customHeight="1" x14ac:dyDescent="0.2">
      <c r="A15" s="247"/>
      <c r="AK15" s="1106" t="s">
        <v>490</v>
      </c>
      <c r="AL15" s="1107"/>
      <c r="AM15" s="1107"/>
      <c r="AN15" s="1108"/>
      <c r="AO15" s="265">
        <v>-369106</v>
      </c>
      <c r="AP15" s="265">
        <v>-3173</v>
      </c>
      <c r="AQ15" s="266">
        <v>-3833</v>
      </c>
      <c r="AR15" s="267">
        <v>-17.2</v>
      </c>
    </row>
    <row r="16" spans="1:46" ht="13.2" x14ac:dyDescent="0.2">
      <c r="A16" s="247"/>
      <c r="AK16" s="1106" t="s">
        <v>178</v>
      </c>
      <c r="AL16" s="1107"/>
      <c r="AM16" s="1107"/>
      <c r="AN16" s="1108"/>
      <c r="AO16" s="265">
        <v>7341647</v>
      </c>
      <c r="AP16" s="265">
        <v>63113</v>
      </c>
      <c r="AQ16" s="266">
        <v>73991</v>
      </c>
      <c r="AR16" s="267">
        <v>-14.7</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4.6900000000000004</v>
      </c>
      <c r="AP21" s="278">
        <v>6.28</v>
      </c>
      <c r="AQ21" s="279">
        <v>-1.59</v>
      </c>
      <c r="AS21" s="280"/>
      <c r="AT21" s="276"/>
    </row>
    <row r="22" spans="1:46" s="248" customFormat="1" ht="13.2" x14ac:dyDescent="0.2">
      <c r="A22" s="276"/>
      <c r="AK22" s="1109" t="s">
        <v>496</v>
      </c>
      <c r="AL22" s="1110"/>
      <c r="AM22" s="1110"/>
      <c r="AN22" s="1111"/>
      <c r="AO22" s="281">
        <v>98.8</v>
      </c>
      <c r="AP22" s="282">
        <v>98.7</v>
      </c>
      <c r="AQ22" s="283">
        <v>0.1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2309166</v>
      </c>
      <c r="AP32" s="291">
        <v>19851</v>
      </c>
      <c r="AQ32" s="292">
        <v>32402</v>
      </c>
      <c r="AR32" s="293">
        <v>-38.700000000000003</v>
      </c>
    </row>
    <row r="33" spans="1:46" ht="13.5" customHeight="1" x14ac:dyDescent="0.2">
      <c r="A33" s="247"/>
      <c r="AK33" s="1117" t="s">
        <v>501</v>
      </c>
      <c r="AL33" s="1118"/>
      <c r="AM33" s="1118"/>
      <c r="AN33" s="1119"/>
      <c r="AO33" s="291" t="s">
        <v>487</v>
      </c>
      <c r="AP33" s="291" t="s">
        <v>487</v>
      </c>
      <c r="AQ33" s="292" t="s">
        <v>487</v>
      </c>
      <c r="AR33" s="293" t="s">
        <v>487</v>
      </c>
    </row>
    <row r="34" spans="1:46" ht="27" customHeight="1" x14ac:dyDescent="0.2">
      <c r="A34" s="247"/>
      <c r="AK34" s="1117" t="s">
        <v>502</v>
      </c>
      <c r="AL34" s="1118"/>
      <c r="AM34" s="1118"/>
      <c r="AN34" s="1119"/>
      <c r="AO34" s="291" t="s">
        <v>487</v>
      </c>
      <c r="AP34" s="291" t="s">
        <v>487</v>
      </c>
      <c r="AQ34" s="292">
        <v>16</v>
      </c>
      <c r="AR34" s="293" t="s">
        <v>487</v>
      </c>
    </row>
    <row r="35" spans="1:46" ht="27" customHeight="1" x14ac:dyDescent="0.2">
      <c r="A35" s="247"/>
      <c r="AK35" s="1117" t="s">
        <v>503</v>
      </c>
      <c r="AL35" s="1118"/>
      <c r="AM35" s="1118"/>
      <c r="AN35" s="1119"/>
      <c r="AO35" s="291">
        <v>172865</v>
      </c>
      <c r="AP35" s="291">
        <v>1486</v>
      </c>
      <c r="AQ35" s="292">
        <v>5520</v>
      </c>
      <c r="AR35" s="293">
        <v>-73.099999999999994</v>
      </c>
    </row>
    <row r="36" spans="1:46" ht="27" customHeight="1" x14ac:dyDescent="0.2">
      <c r="A36" s="247"/>
      <c r="AK36" s="1117" t="s">
        <v>504</v>
      </c>
      <c r="AL36" s="1118"/>
      <c r="AM36" s="1118"/>
      <c r="AN36" s="1119"/>
      <c r="AO36" s="291">
        <v>21846</v>
      </c>
      <c r="AP36" s="291">
        <v>188</v>
      </c>
      <c r="AQ36" s="292">
        <v>1296</v>
      </c>
      <c r="AR36" s="293">
        <v>-85.5</v>
      </c>
    </row>
    <row r="37" spans="1:46" ht="13.5" customHeight="1" x14ac:dyDescent="0.2">
      <c r="A37" s="247"/>
      <c r="AK37" s="1117" t="s">
        <v>505</v>
      </c>
      <c r="AL37" s="1118"/>
      <c r="AM37" s="1118"/>
      <c r="AN37" s="1119"/>
      <c r="AO37" s="291" t="s">
        <v>487</v>
      </c>
      <c r="AP37" s="291" t="s">
        <v>487</v>
      </c>
      <c r="AQ37" s="292">
        <v>571</v>
      </c>
      <c r="AR37" s="293" t="s">
        <v>487</v>
      </c>
    </row>
    <row r="38" spans="1:46" ht="27" customHeight="1" x14ac:dyDescent="0.2">
      <c r="A38" s="247"/>
      <c r="AK38" s="1120" t="s">
        <v>506</v>
      </c>
      <c r="AL38" s="1121"/>
      <c r="AM38" s="1121"/>
      <c r="AN38" s="1122"/>
      <c r="AO38" s="294" t="s">
        <v>487</v>
      </c>
      <c r="AP38" s="294" t="s">
        <v>487</v>
      </c>
      <c r="AQ38" s="295">
        <v>0</v>
      </c>
      <c r="AR38" s="283" t="s">
        <v>487</v>
      </c>
      <c r="AS38" s="290"/>
    </row>
    <row r="39" spans="1:46" ht="13.2" x14ac:dyDescent="0.2">
      <c r="A39" s="247"/>
      <c r="AK39" s="1120" t="s">
        <v>507</v>
      </c>
      <c r="AL39" s="1121"/>
      <c r="AM39" s="1121"/>
      <c r="AN39" s="1122"/>
      <c r="AO39" s="291">
        <v>-203845</v>
      </c>
      <c r="AP39" s="291">
        <v>-1752</v>
      </c>
      <c r="AQ39" s="292">
        <v>-6093</v>
      </c>
      <c r="AR39" s="293">
        <v>-71.2</v>
      </c>
      <c r="AS39" s="290"/>
    </row>
    <row r="40" spans="1:46" ht="27" customHeight="1" x14ac:dyDescent="0.2">
      <c r="A40" s="247"/>
      <c r="AK40" s="1117" t="s">
        <v>508</v>
      </c>
      <c r="AL40" s="1118"/>
      <c r="AM40" s="1118"/>
      <c r="AN40" s="1119"/>
      <c r="AO40" s="291">
        <v>-1928904</v>
      </c>
      <c r="AP40" s="291">
        <v>-16582</v>
      </c>
      <c r="AQ40" s="292">
        <v>-23816</v>
      </c>
      <c r="AR40" s="293">
        <v>-30.4</v>
      </c>
      <c r="AS40" s="290"/>
    </row>
    <row r="41" spans="1:46" ht="13.2" x14ac:dyDescent="0.2">
      <c r="A41" s="247"/>
      <c r="AK41" s="1123" t="s">
        <v>288</v>
      </c>
      <c r="AL41" s="1124"/>
      <c r="AM41" s="1124"/>
      <c r="AN41" s="1125"/>
      <c r="AO41" s="291">
        <v>371128</v>
      </c>
      <c r="AP41" s="291">
        <v>3190</v>
      </c>
      <c r="AQ41" s="292">
        <v>9896</v>
      </c>
      <c r="AR41" s="293">
        <v>-67.8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3733240</v>
      </c>
      <c r="AN51" s="313">
        <v>31906</v>
      </c>
      <c r="AO51" s="314">
        <v>43.5</v>
      </c>
      <c r="AP51" s="315">
        <v>44161</v>
      </c>
      <c r="AQ51" s="316">
        <v>3.1</v>
      </c>
      <c r="AR51" s="317">
        <v>40.4</v>
      </c>
    </row>
    <row r="52" spans="1:44" ht="13.2" x14ac:dyDescent="0.2">
      <c r="A52" s="247"/>
      <c r="AK52" s="318"/>
      <c r="AL52" s="319" t="s">
        <v>518</v>
      </c>
      <c r="AM52" s="320">
        <v>1784455</v>
      </c>
      <c r="AN52" s="321">
        <v>15251</v>
      </c>
      <c r="AO52" s="322">
        <v>-0.7</v>
      </c>
      <c r="AP52" s="323">
        <v>23644</v>
      </c>
      <c r="AQ52" s="324">
        <v>3.1</v>
      </c>
      <c r="AR52" s="325">
        <v>-3.8</v>
      </c>
    </row>
    <row r="53" spans="1:44" ht="13.2" x14ac:dyDescent="0.2">
      <c r="A53" s="247"/>
      <c r="AK53" s="303" t="s">
        <v>519</v>
      </c>
      <c r="AL53" s="304"/>
      <c r="AM53" s="312">
        <v>2780904</v>
      </c>
      <c r="AN53" s="313">
        <v>23750</v>
      </c>
      <c r="AO53" s="314">
        <v>-25.6</v>
      </c>
      <c r="AP53" s="315">
        <v>43955</v>
      </c>
      <c r="AQ53" s="316">
        <v>-0.5</v>
      </c>
      <c r="AR53" s="317">
        <v>-25.1</v>
      </c>
    </row>
    <row r="54" spans="1:44" ht="13.2" x14ac:dyDescent="0.2">
      <c r="A54" s="247"/>
      <c r="AK54" s="318"/>
      <c r="AL54" s="319" t="s">
        <v>518</v>
      </c>
      <c r="AM54" s="320">
        <v>1062035</v>
      </c>
      <c r="AN54" s="321">
        <v>9070</v>
      </c>
      <c r="AO54" s="322">
        <v>-40.5</v>
      </c>
      <c r="AP54" s="323">
        <v>21318</v>
      </c>
      <c r="AQ54" s="324">
        <v>-9.8000000000000007</v>
      </c>
      <c r="AR54" s="325">
        <v>-30.7</v>
      </c>
    </row>
    <row r="55" spans="1:44" ht="13.2" x14ac:dyDescent="0.2">
      <c r="A55" s="247"/>
      <c r="AK55" s="303" t="s">
        <v>520</v>
      </c>
      <c r="AL55" s="304"/>
      <c r="AM55" s="312">
        <v>4316800</v>
      </c>
      <c r="AN55" s="313">
        <v>36947</v>
      </c>
      <c r="AO55" s="314">
        <v>55.6</v>
      </c>
      <c r="AP55" s="315">
        <v>41921</v>
      </c>
      <c r="AQ55" s="316">
        <v>-4.5999999999999996</v>
      </c>
      <c r="AR55" s="317">
        <v>60.2</v>
      </c>
    </row>
    <row r="56" spans="1:44" ht="13.2" x14ac:dyDescent="0.2">
      <c r="A56" s="247"/>
      <c r="AK56" s="318"/>
      <c r="AL56" s="319" t="s">
        <v>518</v>
      </c>
      <c r="AM56" s="320">
        <v>2035513</v>
      </c>
      <c r="AN56" s="321">
        <v>17422</v>
      </c>
      <c r="AO56" s="322">
        <v>92.1</v>
      </c>
      <c r="AP56" s="323">
        <v>21655</v>
      </c>
      <c r="AQ56" s="324">
        <v>1.6</v>
      </c>
      <c r="AR56" s="325">
        <v>90.5</v>
      </c>
    </row>
    <row r="57" spans="1:44" ht="13.2" x14ac:dyDescent="0.2">
      <c r="A57" s="247"/>
      <c r="AK57" s="303" t="s">
        <v>521</v>
      </c>
      <c r="AL57" s="304"/>
      <c r="AM57" s="312">
        <v>2981117</v>
      </c>
      <c r="AN57" s="313">
        <v>25586</v>
      </c>
      <c r="AO57" s="314">
        <v>-30.7</v>
      </c>
      <c r="AP57" s="315">
        <v>44585</v>
      </c>
      <c r="AQ57" s="316">
        <v>6.4</v>
      </c>
      <c r="AR57" s="317">
        <v>-37.1</v>
      </c>
    </row>
    <row r="58" spans="1:44" ht="13.2" x14ac:dyDescent="0.2">
      <c r="A58" s="247"/>
      <c r="AK58" s="318"/>
      <c r="AL58" s="319" t="s">
        <v>518</v>
      </c>
      <c r="AM58" s="320">
        <v>1586361</v>
      </c>
      <c r="AN58" s="321">
        <v>13615</v>
      </c>
      <c r="AO58" s="322">
        <v>-21.9</v>
      </c>
      <c r="AP58" s="323">
        <v>23077</v>
      </c>
      <c r="AQ58" s="324">
        <v>6.6</v>
      </c>
      <c r="AR58" s="325">
        <v>-28.5</v>
      </c>
    </row>
    <row r="59" spans="1:44" ht="13.2" x14ac:dyDescent="0.2">
      <c r="A59" s="247"/>
      <c r="AK59" s="303" t="s">
        <v>522</v>
      </c>
      <c r="AL59" s="304"/>
      <c r="AM59" s="312">
        <v>2592281</v>
      </c>
      <c r="AN59" s="313">
        <v>22285</v>
      </c>
      <c r="AO59" s="314">
        <v>-12.9</v>
      </c>
      <c r="AP59" s="315">
        <v>49779</v>
      </c>
      <c r="AQ59" s="316">
        <v>11.6</v>
      </c>
      <c r="AR59" s="317">
        <v>-24.5</v>
      </c>
    </row>
    <row r="60" spans="1:44" ht="13.2" x14ac:dyDescent="0.2">
      <c r="A60" s="247"/>
      <c r="AK60" s="318"/>
      <c r="AL60" s="319" t="s">
        <v>518</v>
      </c>
      <c r="AM60" s="320">
        <v>1835766</v>
      </c>
      <c r="AN60" s="321">
        <v>15781</v>
      </c>
      <c r="AO60" s="322">
        <v>15.9</v>
      </c>
      <c r="AP60" s="323">
        <v>28921</v>
      </c>
      <c r="AQ60" s="324">
        <v>25.3</v>
      </c>
      <c r="AR60" s="325">
        <v>-9.4</v>
      </c>
    </row>
    <row r="61" spans="1:44" ht="13.2" x14ac:dyDescent="0.2">
      <c r="A61" s="247"/>
      <c r="AK61" s="303" t="s">
        <v>523</v>
      </c>
      <c r="AL61" s="326"/>
      <c r="AM61" s="312">
        <v>3280868</v>
      </c>
      <c r="AN61" s="313">
        <v>28095</v>
      </c>
      <c r="AO61" s="314">
        <v>6</v>
      </c>
      <c r="AP61" s="315">
        <v>44880</v>
      </c>
      <c r="AQ61" s="327">
        <v>3.2</v>
      </c>
      <c r="AR61" s="317">
        <v>2.8</v>
      </c>
    </row>
    <row r="62" spans="1:44" ht="13.2" x14ac:dyDescent="0.2">
      <c r="A62" s="247"/>
      <c r="AK62" s="318"/>
      <c r="AL62" s="319" t="s">
        <v>518</v>
      </c>
      <c r="AM62" s="320">
        <v>1660826</v>
      </c>
      <c r="AN62" s="321">
        <v>14228</v>
      </c>
      <c r="AO62" s="322">
        <v>9</v>
      </c>
      <c r="AP62" s="323">
        <v>23723</v>
      </c>
      <c r="AQ62" s="324">
        <v>5.4</v>
      </c>
      <c r="AR62" s="325">
        <v>3.6</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L3Hl5GG5j0PMtuSOtn1FAzzitMCrYUW80YyP1Y8ZIo4VjfZrYpLbUKdzbCzcEuRWz9MZNPH0ASEnYryn2nismA==" saltValue="EzowvxINSgmKCdZkfKJk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IiTqUtEYH6Az6eboGxaIrugptdn83u+vXwAv2+xv1yUTT0KSsZhcWHCmUnL0/BAJiRcXtOEggEgNJSuVIDXgvw==" saltValue="gtgKp0+pXnDRQJyPj2mJp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0sKbCfG5tDQ7/599HdDpeJBUlwIhQeZFdKg29ZlPmZVlTTuEDHEWkQKYoV8ETQmbsVPvzOOpwNoKpdjRJHfPiw==" saltValue="f8guxe6kxGbD03VIHYXBs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18.95</v>
      </c>
      <c r="G47" s="12">
        <v>20.309999999999999</v>
      </c>
      <c r="H47" s="12">
        <v>26.66</v>
      </c>
      <c r="I47" s="12">
        <v>14.73</v>
      </c>
      <c r="J47" s="13">
        <v>20.010000000000002</v>
      </c>
    </row>
    <row r="48" spans="2:10" ht="57.75" customHeight="1" x14ac:dyDescent="0.2">
      <c r="B48" s="14"/>
      <c r="C48" s="1128" t="s">
        <v>4</v>
      </c>
      <c r="D48" s="1128"/>
      <c r="E48" s="1129"/>
      <c r="F48" s="15">
        <v>4.5599999999999996</v>
      </c>
      <c r="G48" s="16">
        <v>11.89</v>
      </c>
      <c r="H48" s="16">
        <v>2.8</v>
      </c>
      <c r="I48" s="16">
        <v>7.93</v>
      </c>
      <c r="J48" s="17">
        <v>1.74</v>
      </c>
    </row>
    <row r="49" spans="2:10" ht="57.75" customHeight="1" thickBot="1" x14ac:dyDescent="0.25">
      <c r="B49" s="18"/>
      <c r="C49" s="1130" t="s">
        <v>5</v>
      </c>
      <c r="D49" s="1130"/>
      <c r="E49" s="1131"/>
      <c r="F49" s="19">
        <v>3.06</v>
      </c>
      <c r="G49" s="20">
        <v>9.94</v>
      </c>
      <c r="H49" s="20" t="s">
        <v>530</v>
      </c>
      <c r="I49" s="20" t="s">
        <v>531</v>
      </c>
      <c r="J49" s="21" t="s">
        <v>532</v>
      </c>
    </row>
    <row r="50" spans="2:10" ht="13.2" x14ac:dyDescent="0.2"/>
  </sheetData>
  <sheetProtection algorithmName="SHA-512" hashValue="agFZnEEeliLCJ/joUuLLpawqUwm86LinA8ekADHOfVxCzttWArHxsaApwNJlXGha4GKgpGEqcQK1Qm1D5ZOdQw==" saltValue="awqIixgopSZydwL5Mzn/p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dcterms:created xsi:type="dcterms:W3CDTF">2026-02-23T05:56:28Z</dcterms:created>
  <dcterms:modified xsi:type="dcterms:W3CDTF">2026-03-23T06:56:40Z</dcterms:modified>
  <cp:category/>
</cp:coreProperties>
</file>