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財政係\財政共通\調査\02　東京都関係\R7\08.03.04（08.03.12〆切）　【東京都市町村課・312(木)〆】令和６年度財政状況資料集の作成及び提出について\"/>
    </mc:Choice>
  </mc:AlternateContent>
  <xr:revisionPtr revIDLastSave="0" documentId="13_ncr:1_{3EB15B8E-9E0B-43B8-A002-4E30BDC92F17}" xr6:coauthVersionLast="47" xr6:coauthVersionMax="47" xr10:uidLastSave="{00000000-0000-0000-0000-000000000000}"/>
  <bookViews>
    <workbookView xWindow="6615" yWindow="1335" windowWidth="21450" windowHeight="1390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E34" i="10"/>
  <c r="U34" i="10"/>
  <c r="U35" i="10" s="1"/>
  <c r="C34" i="10"/>
  <c r="U36" i="10" l="1"/>
  <c r="U37"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<sst xmlns="http://schemas.openxmlformats.org/spreadsheetml/2006/main" count="1051" uniqueCount="563">
  <si>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</si>
  <si>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</si>
  <si>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</si>
  <si>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</si>
  <si>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</si>
  <si>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</si>
  <si>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</si>
  <si>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</si>
  <si>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</si>
  <si>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</si>
  <si>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</si>
  <si>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</si>
  <si>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</si>
  <si>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</si>
  <si>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</si>
  <si>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</si>
  <si>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</si>
  <si>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</si>
  <si>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</si>
  <si>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</si>
  <si>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</si>
  <si>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</si>
  <si>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</si>
  <si>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</si>
  <si>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</si>
  <si>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</si>
  <si>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</si>
  <si>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</si>
  <si>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</si>
  <si>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</si>
  <si>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</si>
  <si>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</si>
  <si>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</si>
  <si>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</si>
  <si>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</si>
  <si>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</si>
  <si>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</si>
  <si>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</si>
  <si>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</si>
  <si>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</si>
  <si>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</si>
  <si>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</si>
  <si>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</si>
  <si>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</si>
  <si>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</si>
  <si>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</si>
  <si>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</si>
  <si>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</si>
  <si>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</si>
  <si>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</si>
  <si>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</si>
  <si>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</si>
  <si>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</si>
  <si>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</si>
  <si>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</si>
  <si>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</si>
  <si>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</si>
  <si>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</si>
  <si>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</si>
  <si>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</si>
  <si>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</si>
  <si>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</si>
  <si>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</si>
  <si>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</si>
  <si>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</si>
  <si>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</si>
  <si>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</si>
  <si>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</si>
  <si>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</si>
  <si>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</si>
  <si>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</si>
  <si>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</si>
  <si>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</si>
  <si>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</si>
  <si>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</si>
  <si>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</si>
  <si>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</si>
  <si>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</si>
  <si>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</si>
  <si>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</si>
  <si>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</si>
  <si>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</si>
  <si>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</si>
  <si>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</si>
  <si>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</si>
  <si>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</si>
  <si>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</si>
  <si>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</si>
  <si>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</si>
  <si>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</si>
  <si>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</si>
  <si>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</si>
  <si>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</si>
  <si>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</si>
  <si>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清瀬市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</si>
  <si>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</si>
  <si>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</si>
  <si>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</si>
  <si>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</si>
  <si>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</si>
  <si>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</si>
  <si>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</si>
  <si>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</si>
  <si>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</si>
  <si>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</si>
  <si>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</si>
  <si>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</si>
  <si>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</si>
  <si>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</si>
  <si>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</si>
  <si>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</si>
  <si>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</si>
  <si>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</si>
  <si>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</si>
  <si>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</si>
  <si>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</si>
  <si>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</si>
  <si>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</si>
  <si>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</si>
  <si>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</si>
  <si>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</si>
  <si>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</si>
  <si>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</si>
  <si>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</si>
  <si>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</si>
  <si>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</si>
  <si>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</si>
  <si>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</si>
  <si>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</si>
  <si>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</si>
  <si>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</si>
  <si>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</si>
  <si>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</si>
  <si>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</si>
  <si>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</si>
  <si>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</si>
  <si>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</si>
  <si>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</si>
  <si>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</si>
  <si>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</si>
  <si>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</si>
  <si>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</si>
  <si>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</si>
  <si>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</si>
  <si>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</si>
  <si>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</si>
  <si>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</si>
  <si>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</si>
  <si>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</si>
  <si>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</si>
  <si>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</si>
  <si>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</si>
  <si>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</si>
  <si>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</si>
  <si>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</si>
  <si>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</si>
  <si>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</si>
  <si>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</si>
  <si>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</si>
  <si>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</si>
  <si>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</si>
  <si>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</si>
  <si>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</si>
  <si>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</si>
  <si>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</si>
  <si>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</si>
  <si>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</si>
  <si>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</si>
  <si>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</si>
  <si>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</si>
  <si>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</si>
  <si>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</si>
  <si>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</si>
  <si>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</si>
  <si>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</si>
  <si>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</si>
  <si>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</si>
  <si>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</si>
  <si>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</si>
  <si>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</si>
  <si>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</si>
  <si>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</si>
  <si>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</si>
  <si>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</si>
  <si>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</si>
  <si>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</si>
  <si>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</si>
  <si>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</si>
  <si>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</si>
  <si>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</si>
  <si>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</si>
  <si>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</si>
  <si>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</si>
  <si>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</si>
  <si>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</si>
  <si>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</si>
  <si>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</si>
  <si>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</si>
  <si>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</si>
  <si>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</si>
  <si>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</si>
  <si>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</si>
  <si>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</si>
  <si>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</si>
  <si>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東京都清瀬市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</si>
  <si>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</si>
  <si>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</si>
  <si>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</si>
  <si>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</si>
  <si>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</si>
  <si>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</si>
  <si>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</si>
  <si>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</si>
  <si>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</si>
  <si>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</si>
  <si>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</si>
  <si>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</si>
  <si>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</si>
  <si>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</si>
  <si>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</si>
  <si>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</si>
  <si>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</si>
  <si>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</si>
  <si>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</si>
  <si>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</si>
  <si>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</si>
  <si>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</si>
  <si>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</si>
  <si>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</si>
  <si>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</si>
  <si>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</si>
  <si>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</si>
  <si>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</si>
  <si>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</si>
  <si>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</si>
  <si>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</si>
  <si>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</si>
  <si>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</si>
  <si>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</si>
  <si>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</si>
  <si>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</si>
  <si>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</si>
  <si>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</si>
  <si>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</si>
  <si>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</si>
  <si>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</si>
  <si>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</si>
  <si>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</si>
  <si>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</si>
  <si>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</si>
  <si>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</si>
  <si>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</si>
  <si>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</si>
  <si>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</si>
  <si>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</si>
  <si>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</si>
  <si>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</si>
  <si>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</si>
  <si>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</si>
  <si>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</si>
  <si>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</si>
  <si>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</si>
  <si>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</si>
  <si>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</si>
  <si>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</si>
  <si>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</si>
  <si>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</si>
  <si>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</si>
  <si>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</si>
  <si>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</si>
  <si>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</si>
  <si>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</si>
  <si>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</si>
  <si>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</si>
  <si>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</si>
  <si>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</si>
  <si>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</si>
  <si>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</si>
  <si>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</si>
  <si>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</si>
  <si>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</si>
  <si>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</si>
  <si>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</si>
  <si>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</si>
  <si>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</si>
  <si>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</si>
  <si>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</si>
  <si>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</si>
  <si>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</si>
  <si>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</si>
  <si>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</si>
  <si>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</si>
  <si>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</si>
  <si>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</si>
  <si>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</si>
  <si>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</si>
  <si>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</si>
  <si>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</si>
  <si>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</si>
  <si>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</si>
  <si>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</si>
  <si>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</si>
  <si>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</si>
  <si>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</si>
  <si>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</si>
  <si>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</si>
  <si>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</si>
  <si>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</si>
  <si>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</si>
  <si>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</si>
  <si>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</si>
  <si>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</si>
  <si>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</si>
  <si>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</si>
  <si>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</si>
  <si>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</si>
  <si>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</si>
  <si>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</si>
  <si>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</si>
  <si>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</si>
  <si>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</si>
  <si>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</si>
  <si>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</si>
  <si>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</si>
  <si>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</si>
  <si>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</si>
  <si>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</si>
  <si>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</si>
  <si>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</si>
  <si>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</si>
  <si>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</si>
  <si>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</si>
  <si>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</si>
  <si>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</si>
  <si>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</si>
  <si>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</si>
  <si>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</si>
  <si>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</si>
  <si>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</si>
  <si>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</si>
  <si>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</si>
  <si>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</si>
  <si>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</si>
  <si>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</si>
  <si>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</si>
  <si>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</si>
  <si>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</si>
  <si>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</si>
  <si>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</si>
  <si>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</si>
  <si>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</si>
  <si>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</si>
  <si>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</si>
  <si>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</si>
  <si>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</si>
  <si>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東京都清瀬市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</si>
  <si>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</si>
  <si>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</si>
  <si>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</si>
  <si>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</si>
  <si>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</si>
  <si>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</si>
  <si>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</si>
  <si>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</si>
  <si>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</si>
  <si>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</si>
  <si>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</si>
  <si>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</si>
  <si>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</si>
  <si>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</si>
  <si>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</si>
  <si>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</si>
  <si>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</si>
  <si>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</si>
  <si>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</si>
  <si>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</si>
  <si>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</si>
  <si>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</si>
  <si>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</si>
  <si>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</si>
  <si>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</si>
  <si>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</si>
  <si>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</si>
  <si>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</si>
  <si>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</si>
  <si>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</si>
  <si>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</si>
  <si>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</si>
  <si>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</si>
  <si>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</si>
  <si>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</si>
  <si>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</si>
  <si>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</si>
  <si>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</si>
  <si>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</si>
  <si>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</si>
  <si>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</si>
  <si>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</si>
  <si>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</si>
  <si>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</si>
  <si>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</si>
  <si>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</si>
  <si>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</si>
  <si>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</si>
  <si>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</si>
  <si>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</si>
  <si>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</si>
  <si>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</si>
  <si>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</si>
  <si>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</si>
  <si>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</si>
  <si>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</si>
  <si>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</si>
  <si>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</si>
  <si>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</si>
  <si>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</si>
  <si>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</si>
  <si>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</si>
  <si>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</si>
  <si>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</si>
  <si>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</si>
  <si>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</si>
  <si>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</si>
  <si>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</si>
  <si>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</si>
  <si>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</si>
  <si>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</si>
  <si>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</si>
  <si>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</si>
  <si>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</si>
  <si>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</si>
  <si>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</si>
  <si>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</si>
  <si>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</si>
  <si>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</si>
  <si>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</si>
  <si>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</si>
  <si>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</si>
  <si>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</si>
  <si>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</si>
  <si>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</si>
  <si>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</si>
  <si>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</si>
  <si>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</si>
  <si>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</si>
  <si>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</si>
  <si>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</si>
  <si>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</si>
  <si>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</si>
  <si>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</si>
  <si>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</si>
  <si>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</si>
  <si>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</si>
  <si>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</si>
  <si>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</si>
  <si>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</si>
  <si>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</si>
  <si>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</si>
  <si>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</si>
  <si>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</si>
  <si>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</si>
  <si>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</si>
  <si>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</si>
  <si>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</si>
  <si>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</si>
  <si>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</si>
  <si>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</si>
  <si>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</si>
  <si>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</si>
  <si>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</si>
  <si>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</si>
  <si>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</si>
  <si>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</si>
  <si>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</si>
  <si>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</si>
  <si>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</si>
  <si>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</si>
  <si>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</si>
  <si>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</si>
  <si>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</si>
  <si>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</si>
  <si>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</si>
  <si>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</si>
  <si>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</si>
  <si>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</si>
  <si>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</si>
  <si>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</si>
  <si>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</si>
  <si>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</si>
  <si>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</si>
  <si>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</si>
  <si>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</si>
  <si>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</si>
  <si>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</si>
  <si>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</si>
  <si>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</si>
  <si>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</si>
  <si>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</si>
  <si>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</si>
  <si>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</si>
  <si>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</si>
  <si>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</si>
  <si>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</si>
  <si>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</si>
  <si>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</si>
  <si>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</si>
  <si>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</si>
  <si>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</si>
  <si>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</si>
  <si>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</si>
  <si>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</si>
  <si>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</si>
  <si>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</si>
  <si>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</si>
  <si>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</si>
  <si>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</si>
  <si>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</si>
  <si>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</si>
  <si>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</si>
  <si>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</si>
  <si>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</si>
  <si>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</si>
  <si>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</si>
  <si>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</si>
  <si>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</si>
  <si>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</si>
  <si>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</si>
  <si>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</si>
  <si>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</si>
  <si>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</si>
  <si>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0.50</t>
  </si>
  <si>
    <t>▲ 5.37</t>
  </si>
  <si>
    <t>一般会計</t>
  </si>
  <si>
    <t>下水道事業会計</t>
  </si>
  <si>
    <t>介護保険特別会計</t>
  </si>
  <si>
    <t>国民健康保険事業特別会計</t>
  </si>
  <si>
    <t>後期高齢者医療特別会計</t>
  </si>
  <si>
    <t>駐車場事業特別会計</t>
  </si>
  <si>
    <t>その他会計（赤字）</t>
  </si>
  <si>
    <t>その他会計（黒字）</t>
  </si>
  <si>
    <t>R02</t>
    <phoneticPr fontId="5"/>
  </si>
  <si>
    <t>R03</t>
    <phoneticPr fontId="5"/>
  </si>
  <si>
    <t>R04</t>
    <phoneticPr fontId="5"/>
  </si>
  <si>
    <t>R05</t>
    <phoneticPr fontId="5"/>
  </si>
  <si>
    <t>R06</t>
    <phoneticPr fontId="5"/>
  </si>
  <si>
    <t>-</t>
    <phoneticPr fontId="2"/>
  </si>
  <si>
    <t>柳泉園組合</t>
    <rPh sb="0" eb="1">
      <t>リュウ</t>
    </rPh>
    <rPh sb="1" eb="2">
      <t>セン</t>
    </rPh>
    <rPh sb="2" eb="3">
      <t>エン</t>
    </rPh>
    <rPh sb="3" eb="5">
      <t>クミアイ</t>
    </rPh>
    <phoneticPr fontId="31"/>
  </si>
  <si>
    <t>東京都市町村職員退職手当組合</t>
    <rPh sb="0" eb="3">
      <t>トウキョウト</t>
    </rPh>
    <rPh sb="3" eb="6">
      <t>シチョウソン</t>
    </rPh>
    <rPh sb="6" eb="8">
      <t>ショクイン</t>
    </rPh>
    <rPh sb="8" eb="10">
      <t>タイショク</t>
    </rPh>
    <rPh sb="10" eb="12">
      <t>テアテ</t>
    </rPh>
    <rPh sb="12" eb="14">
      <t>クミアイ</t>
    </rPh>
    <phoneticPr fontId="31"/>
  </si>
  <si>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ホショウナド</t>
    </rPh>
    <rPh sb="17" eb="19">
      <t>クミアイ</t>
    </rPh>
    <phoneticPr fontId="31"/>
  </si>
  <si>
    <t>東京たま広域資源循環組合</t>
    <rPh sb="0" eb="2">
      <t>トウキョウ</t>
    </rPh>
    <rPh sb="4" eb="6">
      <t>コウイキ</t>
    </rPh>
    <rPh sb="6" eb="8">
      <t>シゲン</t>
    </rPh>
    <rPh sb="8" eb="10">
      <t>ジュンカン</t>
    </rPh>
    <rPh sb="10" eb="12">
      <t>クミアイ</t>
    </rPh>
    <phoneticPr fontId="31"/>
  </si>
  <si>
    <t>東京市町村総合事務組合（一般会計）</t>
    <rPh sb="0" eb="2">
      <t>トウキョウ</t>
    </rPh>
    <rPh sb="2" eb="5">
      <t>シチョウソン</t>
    </rPh>
    <rPh sb="5" eb="7">
      <t>ソウゴウ</t>
    </rPh>
    <rPh sb="7" eb="9">
      <t>ジム</t>
    </rPh>
    <rPh sb="9" eb="11">
      <t>クミアイ</t>
    </rPh>
    <rPh sb="12" eb="16">
      <t>イッパンカイケイ</t>
    </rPh>
    <phoneticPr fontId="31"/>
  </si>
  <si>
    <t>多摩六都科学館組合</t>
    <rPh sb="0" eb="2">
      <t>タマ</t>
    </rPh>
    <rPh sb="2" eb="3">
      <t>ロク</t>
    </rPh>
    <rPh sb="3" eb="4">
      <t>ト</t>
    </rPh>
    <rPh sb="4" eb="7">
      <t>カガクカン</t>
    </rPh>
    <rPh sb="7" eb="9">
      <t>クミアイ</t>
    </rPh>
    <phoneticPr fontId="31"/>
  </si>
  <si>
    <t>昭和病院企業団</t>
    <rPh sb="0" eb="2">
      <t>ショウワ</t>
    </rPh>
    <rPh sb="2" eb="4">
      <t>ビョウイン</t>
    </rPh>
    <rPh sb="4" eb="6">
      <t>キギョウ</t>
    </rPh>
    <rPh sb="6" eb="7">
      <t>ダン</t>
    </rPh>
    <phoneticPr fontId="31"/>
  </si>
  <si>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31"/>
  </si>
  <si>
    <t>東京都後期高齢者医療広域連合（後期高齢者医療特別会計）</t>
    <rPh sb="0" eb="3">
      <t>トウキョウト</t>
    </rPh>
    <rPh sb="3" eb="5">
      <t>コウキ</t>
    </rPh>
    <rPh sb="5" eb="7">
      <t>コウレイ</t>
    </rPh>
    <rPh sb="7" eb="8">
      <t>モノ</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31"/>
  </si>
  <si>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1"/>
  </si>
  <si>
    <t>清瀬都市開発株式会社</t>
    <rPh sb="0" eb="2">
      <t>キヨセ</t>
    </rPh>
    <rPh sb="2" eb="4">
      <t>トシ</t>
    </rPh>
    <rPh sb="4" eb="6">
      <t>カイハツ</t>
    </rPh>
    <rPh sb="6" eb="10">
      <t>カブシキガイシャ</t>
    </rPh>
    <phoneticPr fontId="2"/>
  </si>
  <si>
    <t>清瀬市土地開発公社</t>
    <rPh sb="0" eb="2">
      <t>キヨセ</t>
    </rPh>
    <rPh sb="2" eb="3">
      <t>シ</t>
    </rPh>
    <rPh sb="3" eb="5">
      <t>トチ</t>
    </rPh>
    <rPh sb="5" eb="7">
      <t>カイハツ</t>
    </rPh>
    <rPh sb="7" eb="9">
      <t>コウシャ</t>
    </rPh>
    <phoneticPr fontId="2"/>
  </si>
  <si>
    <t>公共施設整備基金</t>
  </si>
  <si>
    <t>緑地保全基金</t>
  </si>
  <si>
    <t>教育基金</t>
  </si>
  <si>
    <t>まちづくり応援基金</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</si>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</sst>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9AA9-4AFB-8C59-B867933499A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71997</c:v>
                </c:pt>
                <c:pt idx="1">
                  <c:v>34603</c:v>
                </c:pt>
                <c:pt idx="2">
                  <c:v>32541</c:v>
                </c:pt>
                <c:pt idx="3">
                  <c:v>34391</c:v>
                </c:pt>
                <c:pt idx="4">
                  <c:v>34944</c:v>
                </c:pt>
              </c:numCache>
            </c:numRef>
          </c:val>
          <c:smooth val="0"/>
          <c:extLst>
            <c:ext xmlns:c16="http://schemas.microsoft.com/office/drawing/2014/chart" uri="{C3380CC4-5D6E-409C-BE32-E72D297353CC}">
              <c16:uniqueId val="{00000001-9AA9-4AFB-8C59-B867933499A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7.44</c:v>
                </c:pt>
                <c:pt idx="1">
                  <c:v>12.81</c:v>
                </c:pt>
                <c:pt idx="2">
                  <c:v>14.47</c:v>
                </c:pt>
                <c:pt idx="3">
                  <c:v>10.58</c:v>
                </c:pt>
                <c:pt idx="4">
                  <c:v>7.46</c:v>
                </c:pt>
              </c:numCache>
            </c:numRef>
          </c:val>
          <c:extLst>
            <c:ext xmlns:c16="http://schemas.microsoft.com/office/drawing/2014/chart" uri="{C3380CC4-5D6E-409C-BE32-E72D297353CC}">
              <c16:uniqueId val="{00000000-D70B-4E6C-A873-24D3676B9C7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8.14</c:v>
                </c:pt>
                <c:pt idx="1">
                  <c:v>7.16</c:v>
                </c:pt>
                <c:pt idx="2">
                  <c:v>7.73</c:v>
                </c:pt>
                <c:pt idx="3">
                  <c:v>10.71</c:v>
                </c:pt>
                <c:pt idx="4">
                  <c:v>7.66</c:v>
                </c:pt>
              </c:numCache>
            </c:numRef>
          </c:val>
          <c:extLst>
            <c:ext xmlns:c16="http://schemas.microsoft.com/office/drawing/2014/chart" uri="{C3380CC4-5D6E-409C-BE32-E72D297353CC}">
              <c16:uniqueId val="{00000001-D70B-4E6C-A873-24D3676B9C7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1.46</c:v>
                </c:pt>
                <c:pt idx="1">
                  <c:v>4.91</c:v>
                </c:pt>
                <c:pt idx="2">
                  <c:v>1.78</c:v>
                </c:pt>
                <c:pt idx="3">
                  <c:v>-0.5</c:v>
                </c:pt>
                <c:pt idx="4">
                  <c:v>-5.37</c:v>
                </c:pt>
              </c:numCache>
            </c:numRef>
          </c:val>
          <c:smooth val="0"/>
          <c:extLst>
            <c:ext xmlns:c16="http://schemas.microsoft.com/office/drawing/2014/chart" uri="{C3380CC4-5D6E-409C-BE32-E72D297353CC}">
              <c16:uniqueId val="{00000002-D70B-4E6C-A873-24D3676B9C7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D5D-4D35-940A-4BA91396C4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D5D-4D35-940A-4BA91396C4A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D5D-4D35-940A-4BA91396C4A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D5D-4D35-940A-4BA91396C4AF}"/>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0.02</c:v>
                </c:pt>
                <c:pt idx="2">
                  <c:v>#N/A</c:v>
                </c:pt>
                <c:pt idx="3">
                  <c:v>7.0000000000000007E-2</c:v>
                </c:pt>
                <c:pt idx="4">
                  <c:v>#N/A</c:v>
                </c:pt>
                <c:pt idx="5">
                  <c:v>0.02</c:v>
                </c:pt>
                <c:pt idx="6">
                  <c:v>#N/A</c:v>
                </c:pt>
                <c:pt idx="7">
                  <c:v>0.05</c:v>
                </c:pt>
                <c:pt idx="8">
                  <c:v>#N/A</c:v>
                </c:pt>
                <c:pt idx="9">
                  <c:v>0.09</c:v>
                </c:pt>
              </c:numCache>
            </c:numRef>
          </c:val>
          <c:extLst>
            <c:ext xmlns:c16="http://schemas.microsoft.com/office/drawing/2014/chart" uri="{C3380CC4-5D6E-409C-BE32-E72D297353CC}">
              <c16:uniqueId val="{00000004-6D5D-4D35-940A-4BA91396C4A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0.16</c:v>
                </c:pt>
                <c:pt idx="2">
                  <c:v>#N/A</c:v>
                </c:pt>
                <c:pt idx="3">
                  <c:v>0.09</c:v>
                </c:pt>
                <c:pt idx="4">
                  <c:v>#N/A</c:v>
                </c:pt>
                <c:pt idx="5">
                  <c:v>0.16</c:v>
                </c:pt>
                <c:pt idx="6">
                  <c:v>#N/A</c:v>
                </c:pt>
                <c:pt idx="7">
                  <c:v>0.09</c:v>
                </c:pt>
                <c:pt idx="8">
                  <c:v>#N/A</c:v>
                </c:pt>
                <c:pt idx="9">
                  <c:v>0.11</c:v>
                </c:pt>
              </c:numCache>
            </c:numRef>
          </c:val>
          <c:extLst>
            <c:ext xmlns:c16="http://schemas.microsoft.com/office/drawing/2014/chart" uri="{C3380CC4-5D6E-409C-BE32-E72D297353CC}">
              <c16:uniqueId val="{00000005-6D5D-4D35-940A-4BA91396C4AF}"/>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2.09</c:v>
                </c:pt>
                <c:pt idx="2">
                  <c:v>#N/A</c:v>
                </c:pt>
                <c:pt idx="3">
                  <c:v>0.66</c:v>
                </c:pt>
                <c:pt idx="4">
                  <c:v>#N/A</c:v>
                </c:pt>
                <c:pt idx="5">
                  <c:v>1.2</c:v>
                </c:pt>
                <c:pt idx="6">
                  <c:v>#N/A</c:v>
                </c:pt>
                <c:pt idx="7">
                  <c:v>0.72</c:v>
                </c:pt>
                <c:pt idx="8">
                  <c:v>#N/A</c:v>
                </c:pt>
                <c:pt idx="9">
                  <c:v>0.6</c:v>
                </c:pt>
              </c:numCache>
            </c:numRef>
          </c:val>
          <c:extLst>
            <c:ext xmlns:c16="http://schemas.microsoft.com/office/drawing/2014/chart" uri="{C3380CC4-5D6E-409C-BE32-E72D297353CC}">
              <c16:uniqueId val="{00000006-6D5D-4D35-940A-4BA91396C4A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2.06</c:v>
                </c:pt>
                <c:pt idx="2">
                  <c:v>#N/A</c:v>
                </c:pt>
                <c:pt idx="3">
                  <c:v>2.42</c:v>
                </c:pt>
                <c:pt idx="4">
                  <c:v>#N/A</c:v>
                </c:pt>
                <c:pt idx="5">
                  <c:v>2.34</c:v>
                </c:pt>
                <c:pt idx="6">
                  <c:v>#N/A</c:v>
                </c:pt>
                <c:pt idx="7">
                  <c:v>2.41</c:v>
                </c:pt>
                <c:pt idx="8">
                  <c:v>#N/A</c:v>
                </c:pt>
                <c:pt idx="9">
                  <c:v>1.46</c:v>
                </c:pt>
              </c:numCache>
            </c:numRef>
          </c:val>
          <c:extLst>
            <c:ext xmlns:c16="http://schemas.microsoft.com/office/drawing/2014/chart" uri="{C3380CC4-5D6E-409C-BE32-E72D297353CC}">
              <c16:uniqueId val="{00000007-6D5D-4D35-940A-4BA91396C4A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1.5</c:v>
                </c:pt>
                <c:pt idx="2">
                  <c:v>#N/A</c:v>
                </c:pt>
                <c:pt idx="3">
                  <c:v>2.15</c:v>
                </c:pt>
                <c:pt idx="4">
                  <c:v>#N/A</c:v>
                </c:pt>
                <c:pt idx="5">
                  <c:v>3.26</c:v>
                </c:pt>
                <c:pt idx="6">
                  <c:v>#N/A</c:v>
                </c:pt>
                <c:pt idx="7">
                  <c:v>3.27</c:v>
                </c:pt>
                <c:pt idx="8">
                  <c:v>#N/A</c:v>
                </c:pt>
                <c:pt idx="9">
                  <c:v>3.82</c:v>
                </c:pt>
              </c:numCache>
            </c:numRef>
          </c:val>
          <c:extLst>
            <c:ext xmlns:c16="http://schemas.microsoft.com/office/drawing/2014/chart" uri="{C3380CC4-5D6E-409C-BE32-E72D297353CC}">
              <c16:uniqueId val="{00000008-6D5D-4D35-940A-4BA91396C4A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7.43</c:v>
                </c:pt>
                <c:pt idx="2">
                  <c:v>#N/A</c:v>
                </c:pt>
                <c:pt idx="3">
                  <c:v>12.8</c:v>
                </c:pt>
                <c:pt idx="4">
                  <c:v>#N/A</c:v>
                </c:pt>
                <c:pt idx="5">
                  <c:v>14.46</c:v>
                </c:pt>
                <c:pt idx="6">
                  <c:v>#N/A</c:v>
                </c:pt>
                <c:pt idx="7">
                  <c:v>10.57</c:v>
                </c:pt>
                <c:pt idx="8">
                  <c:v>#N/A</c:v>
                </c:pt>
                <c:pt idx="9">
                  <c:v>7.45</c:v>
                </c:pt>
              </c:numCache>
            </c:numRef>
          </c:val>
          <c:extLst>
            <c:ext xmlns:c16="http://schemas.microsoft.com/office/drawing/2014/chart" uri="{C3380CC4-5D6E-409C-BE32-E72D297353CC}">
              <c16:uniqueId val="{00000009-6D5D-4D35-940A-4BA91396C4A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1372</c:v>
                </c:pt>
                <c:pt idx="5">
                  <c:v>1408</c:v>
                </c:pt>
                <c:pt idx="8">
                  <c:v>1413</c:v>
                </c:pt>
                <c:pt idx="11">
                  <c:v>1390</c:v>
                </c:pt>
                <c:pt idx="14">
                  <c:v>1443</c:v>
                </c:pt>
              </c:numCache>
            </c:numRef>
          </c:val>
          <c:extLst>
            <c:ext xmlns:c16="http://schemas.microsoft.com/office/drawing/2014/chart" uri="{C3380CC4-5D6E-409C-BE32-E72D297353CC}">
              <c16:uniqueId val="{00000000-0180-4E45-836B-7CE74687EB7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0180-4E45-836B-7CE74687EB7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c:v>
                </c:pt>
                <c:pt idx="3">
                  <c:v>3</c:v>
                </c:pt>
                <c:pt idx="6">
                  <c:v>2</c:v>
                </c:pt>
                <c:pt idx="9">
                  <c:v>3</c:v>
                </c:pt>
                <c:pt idx="12">
                  <c:v>4</c:v>
                </c:pt>
              </c:numCache>
            </c:numRef>
          </c:val>
          <c:extLst>
            <c:ext xmlns:c16="http://schemas.microsoft.com/office/drawing/2014/chart" uri="{C3380CC4-5D6E-409C-BE32-E72D297353CC}">
              <c16:uniqueId val="{00000002-0180-4E45-836B-7CE74687EB7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42</c:v>
                </c:pt>
                <c:pt idx="3">
                  <c:v>22</c:v>
                </c:pt>
                <c:pt idx="6">
                  <c:v>14</c:v>
                </c:pt>
                <c:pt idx="9">
                  <c:v>10</c:v>
                </c:pt>
                <c:pt idx="12">
                  <c:v>10</c:v>
                </c:pt>
              </c:numCache>
            </c:numRef>
          </c:val>
          <c:extLst>
            <c:ext xmlns:c16="http://schemas.microsoft.com/office/drawing/2014/chart" uri="{C3380CC4-5D6E-409C-BE32-E72D297353CC}">
              <c16:uniqueId val="{00000003-0180-4E45-836B-7CE74687EB7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38</c:v>
                </c:pt>
                <c:pt idx="3">
                  <c:v>33</c:v>
                </c:pt>
                <c:pt idx="6">
                  <c:v>38</c:v>
                </c:pt>
                <c:pt idx="9">
                  <c:v>39</c:v>
                </c:pt>
                <c:pt idx="12">
                  <c:v>48</c:v>
                </c:pt>
              </c:numCache>
            </c:numRef>
          </c:val>
          <c:extLst>
            <c:ext xmlns:c16="http://schemas.microsoft.com/office/drawing/2014/chart" uri="{C3380CC4-5D6E-409C-BE32-E72D297353CC}">
              <c16:uniqueId val="{00000004-0180-4E45-836B-7CE74687EB7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80-4E45-836B-7CE74687EB7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80-4E45-836B-7CE74687EB7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1913</c:v>
                </c:pt>
                <c:pt idx="3">
                  <c:v>1946</c:v>
                </c:pt>
                <c:pt idx="6">
                  <c:v>1947</c:v>
                </c:pt>
                <c:pt idx="9">
                  <c:v>1967</c:v>
                </c:pt>
                <c:pt idx="12">
                  <c:v>2046</c:v>
                </c:pt>
              </c:numCache>
            </c:numRef>
          </c:val>
          <c:extLst>
            <c:ext xmlns:c16="http://schemas.microsoft.com/office/drawing/2014/chart" uri="{C3380CC4-5D6E-409C-BE32-E72D297353CC}">
              <c16:uniqueId val="{00000007-0180-4E45-836B-7CE74687EB7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626</c:v>
                </c:pt>
                <c:pt idx="2">
                  <c:v>#N/A</c:v>
                </c:pt>
                <c:pt idx="3">
                  <c:v>#N/A</c:v>
                </c:pt>
                <c:pt idx="4">
                  <c:v>596</c:v>
                </c:pt>
                <c:pt idx="5">
                  <c:v>#N/A</c:v>
                </c:pt>
                <c:pt idx="6">
                  <c:v>#N/A</c:v>
                </c:pt>
                <c:pt idx="7">
                  <c:v>588</c:v>
                </c:pt>
                <c:pt idx="8">
                  <c:v>#N/A</c:v>
                </c:pt>
                <c:pt idx="9">
                  <c:v>#N/A</c:v>
                </c:pt>
                <c:pt idx="10">
                  <c:v>629</c:v>
                </c:pt>
                <c:pt idx="11">
                  <c:v>#N/A</c:v>
                </c:pt>
                <c:pt idx="12">
                  <c:v>#N/A</c:v>
                </c:pt>
                <c:pt idx="13">
                  <c:v>665</c:v>
                </c:pt>
                <c:pt idx="14">
                  <c:v>#N/A</c:v>
                </c:pt>
              </c:numCache>
            </c:numRef>
          </c:val>
          <c:smooth val="0"/>
          <c:extLst>
            <c:ext xmlns:c16="http://schemas.microsoft.com/office/drawing/2014/chart" uri="{C3380CC4-5D6E-409C-BE32-E72D297353CC}">
              <c16:uniqueId val="{00000008-0180-4E45-836B-7CE74687EB7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16566</c:v>
                </c:pt>
                <c:pt idx="5">
                  <c:v>16557</c:v>
                </c:pt>
                <c:pt idx="8">
                  <c:v>15869</c:v>
                </c:pt>
                <c:pt idx="11">
                  <c:v>14955</c:v>
                </c:pt>
                <c:pt idx="14">
                  <c:v>14799</c:v>
                </c:pt>
              </c:numCache>
            </c:numRef>
          </c:val>
          <c:extLst>
            <c:ext xmlns:c16="http://schemas.microsoft.com/office/drawing/2014/chart" uri="{C3380CC4-5D6E-409C-BE32-E72D297353CC}">
              <c16:uniqueId val="{00000000-0363-4A8D-B8F0-8FF2E0728E1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1315</c:v>
                </c:pt>
                <c:pt idx="5">
                  <c:v>1968</c:v>
                </c:pt>
                <c:pt idx="8">
                  <c:v>2384</c:v>
                </c:pt>
                <c:pt idx="11">
                  <c:v>2763</c:v>
                </c:pt>
                <c:pt idx="14">
                  <c:v>3182</c:v>
                </c:pt>
              </c:numCache>
            </c:numRef>
          </c:val>
          <c:extLst>
            <c:ext xmlns:c16="http://schemas.microsoft.com/office/drawing/2014/chart" uri="{C3380CC4-5D6E-409C-BE32-E72D297353CC}">
              <c16:uniqueId val="{00000001-0363-4A8D-B8F0-8FF2E0728E1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3964</c:v>
                </c:pt>
                <c:pt idx="5">
                  <c:v>4160</c:v>
                </c:pt>
                <c:pt idx="8">
                  <c:v>4406</c:v>
                </c:pt>
                <c:pt idx="11">
                  <c:v>5432</c:v>
                </c:pt>
                <c:pt idx="14">
                  <c:v>5506</c:v>
                </c:pt>
              </c:numCache>
            </c:numRef>
          </c:val>
          <c:extLst>
            <c:ext xmlns:c16="http://schemas.microsoft.com/office/drawing/2014/chart" uri="{C3380CC4-5D6E-409C-BE32-E72D297353CC}">
              <c16:uniqueId val="{00000002-0363-4A8D-B8F0-8FF2E0728E1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363-4A8D-B8F0-8FF2E0728E1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363-4A8D-B8F0-8FF2E0728E1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199</c:v>
                </c:pt>
                <c:pt idx="3">
                  <c:v>30</c:v>
                </c:pt>
                <c:pt idx="6">
                  <c:v>26</c:v>
                </c:pt>
                <c:pt idx="9">
                  <c:v>23</c:v>
                </c:pt>
                <c:pt idx="12">
                  <c:v>19</c:v>
                </c:pt>
              </c:numCache>
            </c:numRef>
          </c:val>
          <c:extLst>
            <c:ext xmlns:c16="http://schemas.microsoft.com/office/drawing/2014/chart" uri="{C3380CC4-5D6E-409C-BE32-E72D297353CC}">
              <c16:uniqueId val="{00000005-0363-4A8D-B8F0-8FF2E0728E1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4328</c:v>
                </c:pt>
                <c:pt idx="3">
                  <c:v>4259</c:v>
                </c:pt>
                <c:pt idx="6">
                  <c:v>4167</c:v>
                </c:pt>
                <c:pt idx="9">
                  <c:v>4107</c:v>
                </c:pt>
                <c:pt idx="12">
                  <c:v>4079</c:v>
                </c:pt>
              </c:numCache>
            </c:numRef>
          </c:val>
          <c:extLst>
            <c:ext xmlns:c16="http://schemas.microsoft.com/office/drawing/2014/chart" uri="{C3380CC4-5D6E-409C-BE32-E72D297353CC}">
              <c16:uniqueId val="{00000006-0363-4A8D-B8F0-8FF2E0728E1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148</c:v>
                </c:pt>
                <c:pt idx="3">
                  <c:v>119</c:v>
                </c:pt>
                <c:pt idx="6">
                  <c:v>106</c:v>
                </c:pt>
                <c:pt idx="9">
                  <c:v>91</c:v>
                </c:pt>
                <c:pt idx="12">
                  <c:v>82</c:v>
                </c:pt>
              </c:numCache>
            </c:numRef>
          </c:val>
          <c:extLst>
            <c:ext xmlns:c16="http://schemas.microsoft.com/office/drawing/2014/chart" uri="{C3380CC4-5D6E-409C-BE32-E72D297353CC}">
              <c16:uniqueId val="{00000007-0363-4A8D-B8F0-8FF2E0728E1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295</c:v>
                </c:pt>
                <c:pt idx="3">
                  <c:v>350</c:v>
                </c:pt>
                <c:pt idx="6">
                  <c:v>385</c:v>
                </c:pt>
                <c:pt idx="9">
                  <c:v>427</c:v>
                </c:pt>
                <c:pt idx="12">
                  <c:v>546</c:v>
                </c:pt>
              </c:numCache>
            </c:numRef>
          </c:val>
          <c:extLst>
            <c:ext xmlns:c16="http://schemas.microsoft.com/office/drawing/2014/chart" uri="{C3380CC4-5D6E-409C-BE32-E72D297353CC}">
              <c16:uniqueId val="{00000008-0363-4A8D-B8F0-8FF2E0728E1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1561</c:v>
                </c:pt>
                <c:pt idx="3">
                  <c:v>2139</c:v>
                </c:pt>
                <c:pt idx="6">
                  <c:v>2431</c:v>
                </c:pt>
                <c:pt idx="9">
                  <c:v>2435</c:v>
                </c:pt>
                <c:pt idx="12">
                  <c:v>2555</c:v>
                </c:pt>
              </c:numCache>
            </c:numRef>
          </c:val>
          <c:extLst>
            <c:ext xmlns:c16="http://schemas.microsoft.com/office/drawing/2014/chart" uri="{C3380CC4-5D6E-409C-BE32-E72D297353CC}">
              <c16:uniqueId val="{00000009-0363-4A8D-B8F0-8FF2E0728E1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21336</c:v>
                </c:pt>
                <c:pt idx="3">
                  <c:v>21463</c:v>
                </c:pt>
                <c:pt idx="6">
                  <c:v>20938</c:v>
                </c:pt>
                <c:pt idx="9">
                  <c:v>20163</c:v>
                </c:pt>
                <c:pt idx="12">
                  <c:v>19404</c:v>
                </c:pt>
              </c:numCache>
            </c:numRef>
          </c:val>
          <c:extLst>
            <c:ext xmlns:c16="http://schemas.microsoft.com/office/drawing/2014/chart" uri="{C3380CC4-5D6E-409C-BE32-E72D297353CC}">
              <c16:uniqueId val="{0000000A-0363-4A8D-B8F0-8FF2E0728E1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6021</c:v>
                </c:pt>
                <c:pt idx="2">
                  <c:v>#N/A</c:v>
                </c:pt>
                <c:pt idx="3">
                  <c:v>#N/A</c:v>
                </c:pt>
                <c:pt idx="4">
                  <c:v>5676</c:v>
                </c:pt>
                <c:pt idx="5">
                  <c:v>#N/A</c:v>
                </c:pt>
                <c:pt idx="6">
                  <c:v>#N/A</c:v>
                </c:pt>
                <c:pt idx="7">
                  <c:v>5393</c:v>
                </c:pt>
                <c:pt idx="8">
                  <c:v>#N/A</c:v>
                </c:pt>
                <c:pt idx="9">
                  <c:v>#N/A</c:v>
                </c:pt>
                <c:pt idx="10">
                  <c:v>4096</c:v>
                </c:pt>
                <c:pt idx="11">
                  <c:v>#N/A</c:v>
                </c:pt>
                <c:pt idx="12">
                  <c:v>#N/A</c:v>
                </c:pt>
                <c:pt idx="13">
                  <c:v>3198</c:v>
                </c:pt>
                <c:pt idx="14">
                  <c:v>#N/A</c:v>
                </c:pt>
              </c:numCache>
            </c:numRef>
          </c:val>
          <c:smooth val="0"/>
          <c:extLst>
            <c:ext xmlns:c16="http://schemas.microsoft.com/office/drawing/2014/chart" uri="{C3380CC4-5D6E-409C-BE32-E72D297353CC}">
              <c16:uniqueId val="{0000000B-0363-4A8D-B8F0-8FF2E0728E1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1251</c:v>
                </c:pt>
                <c:pt idx="1">
                  <c:v>1766</c:v>
                </c:pt>
                <c:pt idx="2">
                  <c:v>1311</c:v>
                </c:pt>
              </c:numCache>
            </c:numRef>
          </c:val>
          <c:extLst>
            <c:ext xmlns:c16="http://schemas.microsoft.com/office/drawing/2014/chart" uri="{C3380CC4-5D6E-409C-BE32-E72D297353CC}">
              <c16:uniqueId val="{00000000-CDC1-4008-A348-FE1C52ED7EC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489</c:v>
                </c:pt>
                <c:pt idx="1">
                  <c:v>571</c:v>
                </c:pt>
                <c:pt idx="2">
                  <c:v>639</c:v>
                </c:pt>
              </c:numCache>
            </c:numRef>
          </c:val>
          <c:extLst>
            <c:ext xmlns:c16="http://schemas.microsoft.com/office/drawing/2014/chart" uri="{C3380CC4-5D6E-409C-BE32-E72D297353CC}">
              <c16:uniqueId val="{00000001-CDC1-4008-A348-FE1C52ED7EC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1997</c:v>
                </c:pt>
                <c:pt idx="1">
                  <c:v>2342</c:v>
                </c:pt>
                <c:pt idx="2">
                  <c:v>2723</c:v>
                </c:pt>
              </c:numCache>
            </c:numRef>
          </c:val>
          <c:extLst>
            <c:ext xmlns:c16="http://schemas.microsoft.com/office/drawing/2014/chart" uri="{C3380CC4-5D6E-409C-BE32-E72D297353CC}">
              <c16:uniqueId val="{00000002-CDC1-4008-A348-FE1C52ED7EC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元利償還金については、過年度の臨時財政対策債等の償還開始などにより増加となっている。</a:t>
          </a:r>
        </a:p>
        <a:p>
          <a:r>
            <a:rPr kumimoji="1" lang="ja-JP" altLang="en-US" sz="1400">
              <a:latin typeface="ＭＳ ゴシック" pitchFamily="49" charset="-128"/>
              <a:ea typeface="ＭＳ ゴシック" pitchFamily="49" charset="-128"/>
            </a:rPr>
            <a:t>　今後も市内公共施設老朽化に伴う大規模改修工事等が見込まれることから、実質公債費比率の動向には注視していくとともに、起債が見込まれる新規事業の実施等について十分な検討を図り、新発債の抑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満期一括償還による地方債はない。</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）について、職員の年齢構成の変化による退職手当負担見込額が継続して減少していることに加え、過年度の臨時財政対策債が順次償還終了していることから、令和</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年度の地方債の現在高は減少している。しかしながら、令和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年度から土地開発公社の用地先行取得を順次進めていることから、債務負担行為に基づく支出予定額は年々増加となっている。全体としては、減要因が増要因を上回り、前年度比</a:t>
          </a:r>
          <a:r>
            <a:rPr kumimoji="1" lang="en-US" altLang="ja-JP" sz="1200">
              <a:latin typeface="ＭＳ ゴシック" pitchFamily="49" charset="-128"/>
              <a:ea typeface="ＭＳ ゴシック" pitchFamily="49" charset="-128"/>
            </a:rPr>
            <a:t>561</a:t>
          </a:r>
          <a:r>
            <a:rPr kumimoji="1" lang="ja-JP" altLang="en-US" sz="1200">
              <a:latin typeface="ＭＳ ゴシック" pitchFamily="49" charset="-128"/>
              <a:ea typeface="ＭＳ ゴシック" pitchFamily="49" charset="-128"/>
            </a:rPr>
            <a:t>百万円の減となっている。</a:t>
          </a:r>
        </a:p>
        <a:p>
          <a:r>
            <a:rPr kumimoji="1" lang="ja-JP" altLang="en-US" sz="1200">
              <a:latin typeface="ＭＳ ゴシック" pitchFamily="49" charset="-128"/>
              <a:ea typeface="ＭＳ ゴシック" pitchFamily="49" charset="-128"/>
            </a:rPr>
            <a:t>　一方で、充当可能財源額等（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については、実質収支の改善などにより公共施設整備基金等の積み立てを行ったことで充当可能基金が増加したほか、都市計画事業に係る地方債の現在高の増などに伴い充当可能特定歳入が増加となっている。一方で、臨時財政対策債発行可能額が減となったこと等に伴い、基準財政需要額算入見込額は減少している。</a:t>
          </a:r>
        </a:p>
        <a:p>
          <a:r>
            <a:rPr kumimoji="1" lang="ja-JP" altLang="en-US" sz="1200">
              <a:latin typeface="ＭＳ ゴシック" pitchFamily="49" charset="-128"/>
              <a:ea typeface="ＭＳ ゴシック" pitchFamily="49" charset="-128"/>
            </a:rPr>
            <a:t>　今後も後世への負担を少しでも軽減するよう、新規事業の実施等について総点検を図り、財政の健全化に努める。</a:t>
          </a:r>
        </a:p>
        <a:p>
          <a:endParaRPr kumimoji="1" lang="ja-JP" altLang="en-US" sz="12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東京都清瀬市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増要因としては、法人市民税や固定資産税の増、地方交付税の再算定に伴う増などにより実質収支が改善したことで、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百万円を財政調整基金へ積み立てたことに加え、上記の理由に伴い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百万円を公共施設整備基金へ積み立てたことがあげられる。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一方で、減要因としては、増大する社会保障関係経費等に対する財源不足のため、財政調整基金を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百万円を取り崩したほか、小学校体育館大規模改修事業などの財源として公共施設整備基金を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当市においては、一般財源不足を補うために当初予算で財政調整基金の取り崩しを余儀なくされる状況である。財政調整基金については、残高目標を標準財政規模の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して積み立てを行う。また、今後は市内公共施設老朽化に伴う改修工事が見込まれることから、行革による歳出削減や、未利用地の売払いによる収入を原資として、引き続き公共施設整備基金の積み立てを優先して行っ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・緑地保全基金：自然環境の保全育成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・教育基金：教育の振興、児童及び生徒の学力向上、教育環境の拡充</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・まちづくり応援基金：緑地保全、子育て支援、学校教育</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生涯学習、高齢者支援、環境対策等</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小中学校校舎外壁等改修工事、中学校体育館大規模改修事業などの財源として、公共施設整備基金を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百万円取り崩したものの、法人市民税や固定資産税の増、地方交付税の再算定に伴う増などにより実質収支が改善したことで、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百万円を公共施設整備基金へ積み立てたことなどにより、その他特定目的基金全体としては前年度と比較して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今後は市内公共施設老朽化に伴う改修工事が見込まれることから、行革による歳出削減や、未利用地の売払いによる収入を原資として引き続き公共施設整備基金の積み立てを優先して行なっていく。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年度においては、実質収支が改善ししたことで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百万円を積み立てたものの、増大する社会保障関係経費等に対する財源不足のため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百万円を取り崩したため、前年度と比較して残高が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引き続き災害などへの備えのため、標準財政規模の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％程度を目標に積み立てを行う。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年度に普通交付税の再算定に伴う「臨時財政対策債償還基金費」として積み立てた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百万円のうち、令和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年度分としての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年度及び令和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年度に交付税（需要額）算入予定だった臨時財政再作債償還費の一部が前倒しで措置されたため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満期一括償還による地方債もないため、基金運用益の積み立てを行う。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75,011
73,303
10.23
38,505,142
37,092,820
1,277,575
17,128,352
19,403,574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類似団体と比較すると平均を少し下回る水準であり、東京都多摩地域</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市中</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位と最下位となっている。</a:t>
          </a:r>
        </a:p>
        <a:p>
          <a:r>
            <a:rPr kumimoji="1" lang="ja-JP" altLang="en-US" sz="1200">
              <a:latin typeface="ＭＳ Ｐゴシック" panose="020B0600070205080204" pitchFamily="50" charset="-128"/>
              <a:ea typeface="ＭＳ Ｐゴシック" panose="020B0600070205080204" pitchFamily="50" charset="-128"/>
            </a:rPr>
            <a:t>　理由としては高齢化率が高く、市内に高度医療機関が多く存在するため、医療費や社会保障費などの民生費が大きい一方で、個人市民税額が少額であること、大口の納税法人がほとんどないことなど、担税力が弱いことが挙げられる。</a:t>
          </a:r>
        </a:p>
        <a:p>
          <a:r>
            <a:rPr kumimoji="1" lang="ja-JP" altLang="en-US" sz="1200">
              <a:latin typeface="ＭＳ Ｐゴシック" panose="020B0600070205080204" pitchFamily="50" charset="-128"/>
              <a:ea typeface="ＭＳ Ｐゴシック" panose="020B0600070205080204" pitchFamily="50" charset="-128"/>
            </a:rPr>
            <a:t>　コンビニ収納や口座振替の推進を行い、税収の徴収強化に努めるとともに、生活保護費をはじめとする社会保障関係経費については、生活困窮者の自立支援事業などを進めて行政運営コストの削減を行い、財政基盤の強化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65617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665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45508</xdr:rowOff>
    </xdr:from>
    <xdr:to>
      <xdr:col>19</xdr:col>
      <xdr:colOff>133350</xdr:colOff>
      <xdr:row>42</xdr:row>
      <xdr:rowOff>65617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45508</xdr:rowOff>
    </xdr:from>
    <xdr:to>
      <xdr:col>15</xdr:col>
      <xdr:colOff>82550</xdr:colOff>
      <xdr:row>42</xdr:row>
      <xdr:rowOff>45508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45508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158344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166158</xdr:rowOff>
    </xdr:from>
    <xdr:to>
      <xdr:col>15</xdr:col>
      <xdr:colOff>133350</xdr:colOff>
      <xdr:row>42</xdr:row>
      <xdr:rowOff>96308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81085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166158</xdr:rowOff>
    </xdr:from>
    <xdr:to>
      <xdr:col>11</xdr:col>
      <xdr:colOff>82550</xdr:colOff>
      <xdr:row>42</xdr:row>
      <xdr:rowOff>96308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81085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歳入では、市税の減額、臨時財政対策債が皆減となったものの、地方消費税交付金や普通交付税、地方特例交付金等や株式譲渡所得割交付金などが増額となったことなどにより、経常一般財源が</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6,492</a:t>
          </a:r>
          <a:r>
            <a:rPr kumimoji="1" lang="ja-JP" altLang="en-US" sz="1100">
              <a:latin typeface="ＭＳ Ｐゴシック" panose="020B0600070205080204" pitchFamily="50" charset="-128"/>
              <a:ea typeface="ＭＳ Ｐゴシック" panose="020B0600070205080204" pitchFamily="50" charset="-128"/>
            </a:rPr>
            <a:t>万円増額となった。歳出では、指定管理者制度導入に伴う物件費の増加や、特別会計等への繰出金の増加により、経常経費充当一般財源全体では</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1,181</a:t>
          </a:r>
          <a:r>
            <a:rPr kumimoji="1" lang="ja-JP" altLang="en-US" sz="1100">
              <a:latin typeface="ＭＳ Ｐゴシック" panose="020B0600070205080204" pitchFamily="50" charset="-128"/>
              <a:ea typeface="ＭＳ Ｐゴシック" panose="020B0600070205080204" pitchFamily="50" charset="-128"/>
            </a:rPr>
            <a:t>万円増額となり、経常収支比率は前年度と比べ</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ポイント悪化し、</a:t>
          </a:r>
          <a:r>
            <a:rPr kumimoji="1" lang="en-US" altLang="ja-JP" sz="1100">
              <a:latin typeface="ＭＳ Ｐゴシック" panose="020B0600070205080204" pitchFamily="50" charset="-128"/>
              <a:ea typeface="ＭＳ Ｐゴシック" panose="020B0600070205080204" pitchFamily="50" charset="-128"/>
            </a:rPr>
            <a:t>96.2</a:t>
          </a:r>
          <a:r>
            <a:rPr kumimoji="1" lang="ja-JP" altLang="en-US" sz="1100">
              <a:latin typeface="ＭＳ Ｐゴシック" panose="020B0600070205080204" pitchFamily="50" charset="-128"/>
              <a:ea typeface="ＭＳ Ｐゴシック" panose="020B0600070205080204" pitchFamily="50" charset="-128"/>
            </a:rPr>
            <a:t>％となった。</a:t>
          </a:r>
        </a:p>
        <a:p>
          <a:r>
            <a:rPr kumimoji="1" lang="ja-JP" altLang="en-US" sz="1100">
              <a:latin typeface="ＭＳ Ｐゴシック" panose="020B0600070205080204" pitchFamily="50" charset="-128"/>
              <a:ea typeface="ＭＳ Ｐゴシック" panose="020B0600070205080204" pitchFamily="50" charset="-128"/>
            </a:rPr>
            <a:t>　今後も自立支援給付費をはじめとする社会保障関係経費の増加や公共施設の改修など、多額の財源を要する課題が多くあることから、引き続き財政の健全化に努める。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57468</xdr:rowOff>
    </xdr:from>
    <xdr:to>
      <xdr:col>23</xdr:col>
      <xdr:colOff>133350</xdr:colOff>
      <xdr:row>65</xdr:row>
      <xdr:rowOff>24765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30268"/>
          <a:ext cx="838200" cy="13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57468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15650"/>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74613</xdr:rowOff>
    </xdr:from>
    <xdr:to>
      <xdr:col>15</xdr:col>
      <xdr:colOff>82550</xdr:colOff>
      <xdr:row>63</xdr:row>
      <xdr:rowOff>114300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04513"/>
          <a:ext cx="889000" cy="21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155909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74613</xdr:rowOff>
    </xdr:from>
    <xdr:to>
      <xdr:col>11</xdr:col>
      <xdr:colOff>31750</xdr:colOff>
      <xdr:row>63</xdr:row>
      <xdr:rowOff>90170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04513"/>
          <a:ext cx="889000" cy="18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117492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9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6668</xdr:rowOff>
    </xdr:from>
    <xdr:to>
      <xdr:col>19</xdr:col>
      <xdr:colOff>184150</xdr:colOff>
      <xdr:row>64</xdr:row>
      <xdr:rowOff>108268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7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93045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6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23813</xdr:rowOff>
    </xdr:from>
    <xdr:to>
      <xdr:col>11</xdr:col>
      <xdr:colOff>82550</xdr:colOff>
      <xdr:row>62</xdr:row>
      <xdr:rowOff>125413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151147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[138,485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最低賃金の上昇等に伴う人件費の増加や委託業務増加による物件費の増加により、人件費、物件費等の合計額の人口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人当たりの金額が高止まりしている。</a:t>
          </a:r>
        </a:p>
        <a:p>
          <a:r>
            <a:rPr kumimoji="1" lang="ja-JP" altLang="en-US" sz="1200">
              <a:latin typeface="ＭＳ Ｐゴシック" panose="020B0600070205080204" pitchFamily="50" charset="-128"/>
              <a:ea typeface="ＭＳ Ｐゴシック" panose="020B0600070205080204" pitchFamily="50" charset="-128"/>
            </a:rPr>
            <a:t>　これまでは保育所や一部の小学校給食業務を直営で行っており、委託料（物件費）が低く、人件費が高い傾向にあった。引き続き給食調理業務の委託化や、既存事業の見直しを行い時間外勤務を縮小するなどして人件費削減に努めているが、指定管理の増など、物件費の増加は避けられない状況となってい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116968</xdr:rowOff>
    </xdr:from>
    <xdr:to>
      <xdr:col>23</xdr:col>
      <xdr:colOff>133350</xdr:colOff>
      <xdr:row>80</xdr:row>
      <xdr:rowOff>159877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32968"/>
          <a:ext cx="838200" cy="42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116968</xdr:rowOff>
    </xdr:from>
    <xdr:to>
      <xdr:col>19</xdr:col>
      <xdr:colOff>133350</xdr:colOff>
      <xdr:row>80</xdr:row>
      <xdr:rowOff>122332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32968"/>
          <a:ext cx="889000" cy="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122332</xdr:rowOff>
    </xdr:from>
    <xdr:to>
      <xdr:col>15</xdr:col>
      <xdr:colOff>82550</xdr:colOff>
      <xdr:row>80</xdr:row>
      <xdr:rowOff>129911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3838332"/>
          <a:ext cx="889000" cy="7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94802</xdr:rowOff>
    </xdr:from>
    <xdr:to>
      <xdr:col>11</xdr:col>
      <xdr:colOff>31750</xdr:colOff>
      <xdr:row>80</xdr:row>
      <xdr:rowOff>129911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10802"/>
          <a:ext cx="889000" cy="3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109077</xdr:rowOff>
    </xdr:from>
    <xdr:to>
      <xdr:col>23</xdr:col>
      <xdr:colOff>184150</xdr:colOff>
      <xdr:row>81</xdr:row>
      <xdr:rowOff>39227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2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125604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7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66168</xdr:rowOff>
    </xdr:from>
    <xdr:to>
      <xdr:col>19</xdr:col>
      <xdr:colOff>184150</xdr:colOff>
      <xdr:row>80</xdr:row>
      <xdr:rowOff>167768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8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6495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51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71532</xdr:rowOff>
    </xdr:from>
    <xdr:to>
      <xdr:col>15</xdr:col>
      <xdr:colOff>133350</xdr:colOff>
      <xdr:row>81</xdr:row>
      <xdr:rowOff>1682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8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11859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5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79111</xdr:rowOff>
    </xdr:from>
    <xdr:to>
      <xdr:col>11</xdr:col>
      <xdr:colOff>82550</xdr:colOff>
      <xdr:row>81</xdr:row>
      <xdr:rowOff>9261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9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19438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6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44002</xdr:rowOff>
    </xdr:from>
    <xdr:to>
      <xdr:col>7</xdr:col>
      <xdr:colOff>31750</xdr:colOff>
      <xdr:row>80</xdr:row>
      <xdr:rowOff>145602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6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155779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2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ラスパイレス指数は、類似団体平均を上回っているが、これは昇任制度が異なることなどが要因と考えられる。</a:t>
          </a:r>
        </a:p>
        <a:p>
          <a:r>
            <a:rPr kumimoji="1" lang="ja-JP" altLang="en-US" sz="1200">
              <a:latin typeface="ＭＳ Ｐゴシック" panose="020B0600070205080204" pitchFamily="50" charset="-128"/>
              <a:ea typeface="ＭＳ Ｐゴシック" panose="020B0600070205080204" pitchFamily="50" charset="-128"/>
            </a:rPr>
            <a:t>　指数の低下に向けて、俸給や各種手当の見直しを随時行い、給与の適正化に努める。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49893</xdr:rowOff>
    </xdr:from>
    <xdr:to>
      <xdr:col>81</xdr:col>
      <xdr:colOff>44450</xdr:colOff>
      <xdr:row>86</xdr:row>
      <xdr:rowOff>118836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94593"/>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84364</xdr:rowOff>
    </xdr:from>
    <xdr:to>
      <xdr:col>77</xdr:col>
      <xdr:colOff>44450</xdr:colOff>
      <xdr:row>86</xdr:row>
      <xdr:rowOff>118836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2906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84364</xdr:rowOff>
    </xdr:from>
    <xdr:to>
      <xdr:col>72</xdr:col>
      <xdr:colOff>203200</xdr:colOff>
      <xdr:row>87</xdr:row>
      <xdr:rowOff>50800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2906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50800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6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142620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1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33564</xdr:rowOff>
    </xdr:from>
    <xdr:to>
      <xdr:col>73</xdr:col>
      <xdr:colOff>44450</xdr:colOff>
      <xdr:row>86</xdr:row>
      <xdr:rowOff>135164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119941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年度以降、行財政改革に基づく定員適正化の確実な実施により、職員数の削減を行ってきた。</a:t>
          </a:r>
        </a:p>
        <a:p>
          <a:r>
            <a:rPr kumimoji="1" lang="ja-JP" altLang="en-US" sz="1200">
              <a:latin typeface="ＭＳ Ｐゴシック" panose="020B0600070205080204" pitchFamily="50" charset="-128"/>
              <a:ea typeface="ＭＳ Ｐゴシック" panose="020B0600070205080204" pitchFamily="50" charset="-128"/>
            </a:rPr>
            <a:t>　その結果、近年は全会計ベースで当初の目標である</a:t>
          </a:r>
          <a:r>
            <a:rPr kumimoji="1" lang="en-US" altLang="ja-JP" sz="1200">
              <a:latin typeface="ＭＳ Ｐゴシック" panose="020B0600070205080204" pitchFamily="50" charset="-128"/>
              <a:ea typeface="ＭＳ Ｐゴシック" panose="020B0600070205080204" pitchFamily="50" charset="-128"/>
            </a:rPr>
            <a:t>450</a:t>
          </a:r>
          <a:r>
            <a:rPr kumimoji="1" lang="ja-JP" altLang="en-US" sz="1200">
              <a:latin typeface="ＭＳ Ｐゴシック" panose="020B0600070205080204" pitchFamily="50" charset="-128"/>
              <a:ea typeface="ＭＳ Ｐゴシック" panose="020B0600070205080204" pitchFamily="50" charset="-128"/>
            </a:rPr>
            <a:t>人を下回っていたが、令和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466</a:t>
          </a:r>
          <a:r>
            <a:rPr kumimoji="1" lang="ja-JP" altLang="en-US" sz="1200">
              <a:latin typeface="ＭＳ Ｐゴシック" panose="020B0600070205080204" pitchFamily="50" charset="-128"/>
              <a:ea typeface="ＭＳ Ｐゴシック" panose="020B0600070205080204" pitchFamily="50" charset="-128"/>
            </a:rPr>
            <a:t>人の職員数と増加したものの、令和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年度以降には再び減少に転じている。今後とも行財政改革に基づく定員適正化の確実な実施を行い、人件費の抑制に努める。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132504</xdr:rowOff>
    </xdr:from>
    <xdr:to>
      <xdr:col>81</xdr:col>
      <xdr:colOff>44450</xdr:colOff>
      <xdr:row>59</xdr:row>
      <xdr:rowOff>144569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248054"/>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144569</xdr:rowOff>
    </xdr:from>
    <xdr:to>
      <xdr:col>77</xdr:col>
      <xdr:colOff>44450</xdr:colOff>
      <xdr:row>60</xdr:row>
      <xdr:rowOff>1270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26011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1270</xdr:rowOff>
    </xdr:from>
    <xdr:to>
      <xdr:col>72</xdr:col>
      <xdr:colOff>203200</xdr:colOff>
      <xdr:row>60</xdr:row>
      <xdr:rowOff>29421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288270"/>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29421</xdr:rowOff>
    </xdr:from>
    <xdr:to>
      <xdr:col>68</xdr:col>
      <xdr:colOff>152400</xdr:colOff>
      <xdr:row>60</xdr:row>
      <xdr:rowOff>29421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164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81704</xdr:rowOff>
    </xdr:from>
    <xdr:to>
      <xdr:col>81</xdr:col>
      <xdr:colOff>95250</xdr:colOff>
      <xdr:row>60</xdr:row>
      <xdr:rowOff>11854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98231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042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93769</xdr:rowOff>
    </xdr:from>
    <xdr:to>
      <xdr:col>77</xdr:col>
      <xdr:colOff>95250</xdr:colOff>
      <xdr:row>60</xdr:row>
      <xdr:rowOff>23919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0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34096</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978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121920</xdr:rowOff>
    </xdr:from>
    <xdr:to>
      <xdr:col>73</xdr:col>
      <xdr:colOff>44450</xdr:colOff>
      <xdr:row>60</xdr:row>
      <xdr:rowOff>52070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62247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150071</xdr:rowOff>
    </xdr:from>
    <xdr:to>
      <xdr:col>68</xdr:col>
      <xdr:colOff>203200</xdr:colOff>
      <xdr:row>60</xdr:row>
      <xdr:rowOff>80221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90398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34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150071</xdr:rowOff>
    </xdr:from>
    <xdr:to>
      <xdr:col>64</xdr:col>
      <xdr:colOff>152400</xdr:colOff>
      <xdr:row>60</xdr:row>
      <xdr:rowOff>80221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90398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34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　しかしながら、令和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年度に市庁舎の建替工事のために</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8,200</a:t>
          </a:r>
          <a:r>
            <a:rPr kumimoji="1" lang="ja-JP" altLang="en-US" sz="1100">
              <a:latin typeface="ＭＳ Ｐゴシック" panose="020B0600070205080204" pitchFamily="50" charset="-128"/>
              <a:ea typeface="ＭＳ Ｐゴシック" panose="020B0600070205080204" pitchFamily="50" charset="-128"/>
            </a:rPr>
            <a:t>万円、令和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年度に健康センター大規模改修工事のために</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4,900</a:t>
          </a:r>
          <a:r>
            <a:rPr kumimoji="1" lang="ja-JP" altLang="en-US" sz="1100">
              <a:latin typeface="ＭＳ Ｐゴシック" panose="020B0600070205080204" pitchFamily="50" charset="-128"/>
              <a:ea typeface="ＭＳ Ｐゴシック" panose="020B0600070205080204" pitchFamily="50" charset="-128"/>
            </a:rPr>
            <a:t>万円、令和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年度に南部地域児童館等複合施設整備工事のために</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1,700</a:t>
          </a:r>
          <a:r>
            <a:rPr kumimoji="1" lang="ja-JP" altLang="en-US" sz="1100">
              <a:latin typeface="ＭＳ Ｐゴシック" panose="020B0600070205080204" pitchFamily="50" charset="-128"/>
              <a:ea typeface="ＭＳ Ｐゴシック" panose="020B0600070205080204" pitchFamily="50" charset="-128"/>
            </a:rPr>
            <a:t>万円の地方債を発行しているほか、その他公共施設の改修工事等による地方債発行もあるため、類似団体平均に近づいている。</a:t>
          </a:r>
        </a:p>
        <a:p>
          <a:r>
            <a:rPr kumimoji="1" lang="ja-JP" altLang="en-US" sz="1100">
              <a:latin typeface="ＭＳ Ｐゴシック" panose="020B0600070205080204" pitchFamily="50" charset="-128"/>
              <a:ea typeface="ＭＳ Ｐゴシック" panose="020B0600070205080204" pitchFamily="50" charset="-128"/>
            </a:rPr>
            <a:t>　今後も市内公共施設老朽化に伴う改修工事が見込まれることから、実質公債費比率の動向には注視していく必要がある。新規事業の実施等について総点検を図り、新規発行の抑制に努める。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46567</xdr:rowOff>
    </xdr:from>
    <xdr:to>
      <xdr:col>81</xdr:col>
      <xdr:colOff>44450</xdr:colOff>
      <xdr:row>40</xdr:row>
      <xdr:rowOff>54610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0456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46567</xdr:rowOff>
    </xdr:from>
    <xdr:to>
      <xdr:col>77</xdr:col>
      <xdr:colOff>44450</xdr:colOff>
      <xdr:row>40</xdr:row>
      <xdr:rowOff>46567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9045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38523</xdr:rowOff>
    </xdr:from>
    <xdr:to>
      <xdr:col>72</xdr:col>
      <xdr:colOff>203200</xdr:colOff>
      <xdr:row>40</xdr:row>
      <xdr:rowOff>46567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9652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22437</xdr:rowOff>
    </xdr:from>
    <xdr:to>
      <xdr:col>68</xdr:col>
      <xdr:colOff>152400</xdr:colOff>
      <xdr:row>40</xdr:row>
      <xdr:rowOff>38523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88043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3810</xdr:rowOff>
    </xdr:from>
    <xdr:to>
      <xdr:col>81</xdr:col>
      <xdr:colOff>95250</xdr:colOff>
      <xdr:row>40</xdr:row>
      <xdr:rowOff>105410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20337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167217</xdr:rowOff>
    </xdr:from>
    <xdr:to>
      <xdr:col>77</xdr:col>
      <xdr:colOff>95250</xdr:colOff>
      <xdr:row>40</xdr:row>
      <xdr:rowOff>97367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107544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159173</xdr:rowOff>
    </xdr:from>
    <xdr:to>
      <xdr:col>68</xdr:col>
      <xdr:colOff>203200</xdr:colOff>
      <xdr:row>40</xdr:row>
      <xdr:rowOff>89323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99500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143087</xdr:rowOff>
    </xdr:from>
    <xdr:to>
      <xdr:col>64</xdr:col>
      <xdr:colOff>152400</xdr:colOff>
      <xdr:row>40</xdr:row>
      <xdr:rowOff>73237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83414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年度に市庁舎建て替えに伴い</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万円の地方債を発行したことにより、比率が大きく悪化した。</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年度から改善傾向にあるものの、今後も将来への負担を少しでも軽減できるよう、新規事業の実施等について総点検を図り、財政の健全化を図る。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145022</xdr:rowOff>
    </xdr:from>
    <xdr:to>
      <xdr:col>81</xdr:col>
      <xdr:colOff>44450</xdr:colOff>
      <xdr:row>15</xdr:row>
      <xdr:rowOff>51707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545322"/>
          <a:ext cx="838200" cy="7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51707</xdr:rowOff>
    </xdr:from>
    <xdr:to>
      <xdr:col>77</xdr:col>
      <xdr:colOff>44450</xdr:colOff>
      <xdr:row>15</xdr:row>
      <xdr:rowOff>158569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623457"/>
          <a:ext cx="889000" cy="106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158569</xdr:rowOff>
    </xdr:from>
    <xdr:to>
      <xdr:col>72</xdr:col>
      <xdr:colOff>203200</xdr:colOff>
      <xdr:row>15</xdr:row>
      <xdr:rowOff>168910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730319"/>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168910</xdr:rowOff>
    </xdr:from>
    <xdr:to>
      <xdr:col>68</xdr:col>
      <xdr:colOff>152400</xdr:colOff>
      <xdr:row>16</xdr:row>
      <xdr:rowOff>51465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740660"/>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94222</xdr:rowOff>
    </xdr:from>
    <xdr:to>
      <xdr:col>81</xdr:col>
      <xdr:colOff>95250</xdr:colOff>
      <xdr:row>15</xdr:row>
      <xdr:rowOff>24372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49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66299</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46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907</xdr:rowOff>
    </xdr:from>
    <xdr:to>
      <xdr:col>77</xdr:col>
      <xdr:colOff>95250</xdr:colOff>
      <xdr:row>15</xdr:row>
      <xdr:rowOff>102507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57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87284</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65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107769</xdr:rowOff>
    </xdr:from>
    <xdr:to>
      <xdr:col>73</xdr:col>
      <xdr:colOff>44450</xdr:colOff>
      <xdr:row>16</xdr:row>
      <xdr:rowOff>37919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6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22696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76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118110</xdr:rowOff>
    </xdr:from>
    <xdr:to>
      <xdr:col>68</xdr:col>
      <xdr:colOff>203200</xdr:colOff>
      <xdr:row>16</xdr:row>
      <xdr:rowOff>48260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33037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665</xdr:rowOff>
    </xdr:from>
    <xdr:to>
      <xdr:col>64</xdr:col>
      <xdr:colOff>152400</xdr:colOff>
      <xdr:row>16</xdr:row>
      <xdr:rowOff>102265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7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87042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83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75,011
73,303
10.23
38,505,142
37,092,820
1,277,575
17,128,352
19,403,574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類似団体平均に比べて高い水準となっているのは、保育所や一部の小学校給食業務を直営で行っていることなどが要因となっている。</a:t>
          </a:r>
        </a:p>
        <a:p>
          <a:r>
            <a:rPr kumimoji="1" lang="ja-JP" altLang="en-US" sz="1200">
              <a:latin typeface="ＭＳ Ｐゴシック" panose="020B0600070205080204" pitchFamily="50" charset="-128"/>
              <a:ea typeface="ＭＳ Ｐゴシック" panose="020B0600070205080204" pitchFamily="50" charset="-128"/>
            </a:rPr>
            <a:t>　人件費の抑制のため、定員適正化の確実な実施により、平成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年には</a:t>
          </a:r>
          <a:r>
            <a:rPr kumimoji="1" lang="en-US" altLang="ja-JP" sz="1200">
              <a:latin typeface="ＭＳ Ｐゴシック" panose="020B0600070205080204" pitchFamily="50" charset="-128"/>
              <a:ea typeface="ＭＳ Ｐゴシック" panose="020B0600070205080204" pitchFamily="50" charset="-128"/>
            </a:rPr>
            <a:t>708</a:t>
          </a:r>
          <a:r>
            <a:rPr kumimoji="1" lang="ja-JP" altLang="en-US" sz="1200">
              <a:latin typeface="ＭＳ Ｐゴシック" panose="020B0600070205080204" pitchFamily="50" charset="-128"/>
              <a:ea typeface="ＭＳ Ｐゴシック" panose="020B0600070205080204" pitchFamily="50" charset="-128"/>
            </a:rPr>
            <a:t>名だった職員数も令和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434</a:t>
          </a:r>
          <a:r>
            <a:rPr kumimoji="1" lang="ja-JP" altLang="en-US" sz="1200">
              <a:latin typeface="ＭＳ Ｐゴシック" panose="020B0600070205080204" pitchFamily="50" charset="-128"/>
              <a:ea typeface="ＭＳ Ｐゴシック" panose="020B0600070205080204" pitchFamily="50" charset="-128"/>
            </a:rPr>
            <a:t>名と職員削減を行っている。</a:t>
          </a:r>
        </a:p>
        <a:p>
          <a:r>
            <a:rPr kumimoji="1" lang="ja-JP" altLang="en-US" sz="1200">
              <a:latin typeface="ＭＳ Ｐゴシック" panose="020B0600070205080204" pitchFamily="50" charset="-128"/>
              <a:ea typeface="ＭＳ Ｐゴシック" panose="020B0600070205080204" pitchFamily="50" charset="-128"/>
            </a:rPr>
            <a:t>　近年では業務委託等により数値が改善されており、今後も職員定員管理や給食調理業務の委託化などを順次行い、引き続き人件費削減に努める。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14986</xdr:rowOff>
    </xdr:from>
    <xdr:to>
      <xdr:col>24</xdr:col>
      <xdr:colOff>25400</xdr:colOff>
      <xdr:row>37</xdr:row>
      <xdr:rowOff>33274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35863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33274</xdr:rowOff>
    </xdr:from>
    <xdr:to>
      <xdr:col>19</xdr:col>
      <xdr:colOff>187325</xdr:colOff>
      <xdr:row>37</xdr:row>
      <xdr:rowOff>60706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769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37</xdr:row>
      <xdr:rowOff>60706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952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51562</xdr:rowOff>
    </xdr:from>
    <xdr:to>
      <xdr:col>11</xdr:col>
      <xdr:colOff>9525</xdr:colOff>
      <xdr:row>37</xdr:row>
      <xdr:rowOff>92710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9521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152163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5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9906</xdr:rowOff>
    </xdr:from>
    <xdr:to>
      <xdr:col>15</xdr:col>
      <xdr:colOff>149225</xdr:colOff>
      <xdr:row>37</xdr:row>
      <xdr:rowOff>111506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96283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762</xdr:rowOff>
    </xdr:from>
    <xdr:to>
      <xdr:col>11</xdr:col>
      <xdr:colOff>60325</xdr:colOff>
      <xdr:row>37</xdr:row>
      <xdr:rowOff>102362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87139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類似団体と比較して高い水準となっている。</a:t>
          </a:r>
        </a:p>
        <a:p>
          <a:r>
            <a:rPr kumimoji="1" lang="ja-JP" altLang="en-US" sz="1200">
              <a:latin typeface="ＭＳ Ｐゴシック" panose="020B0600070205080204" pitchFamily="50" charset="-128"/>
              <a:ea typeface="ＭＳ Ｐゴシック" panose="020B0600070205080204" pitchFamily="50" charset="-128"/>
            </a:rPr>
            <a:t>　業務の委託に伴い人件費から委託費（物件費）へのシフトが起きているが、人件費、物件費をあわせた経常収支比率は低下傾向にある。今後も順次民間委託化を進めていく。</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60325</xdr:rowOff>
    </xdr:from>
    <xdr:to>
      <xdr:col>82</xdr:col>
      <xdr:colOff>107950</xdr:colOff>
      <xdr:row>18</xdr:row>
      <xdr:rowOff>22225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74975"/>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88900</xdr:rowOff>
    </xdr:from>
    <xdr:to>
      <xdr:col>78</xdr:col>
      <xdr:colOff>69850</xdr:colOff>
      <xdr:row>17</xdr:row>
      <xdr:rowOff>60325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321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16</xdr:row>
      <xdr:rowOff>88900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17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146050</xdr:rowOff>
    </xdr:from>
    <xdr:to>
      <xdr:col>69</xdr:col>
      <xdr:colOff>92075</xdr:colOff>
      <xdr:row>15</xdr:row>
      <xdr:rowOff>146050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5463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142875</xdr:rowOff>
    </xdr:from>
    <xdr:to>
      <xdr:col>82</xdr:col>
      <xdr:colOff>158750</xdr:colOff>
      <xdr:row>18</xdr:row>
      <xdr:rowOff>73025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5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114952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2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xdr:rowOff>
    </xdr:from>
    <xdr:to>
      <xdr:col>78</xdr:col>
      <xdr:colOff>120650</xdr:colOff>
      <xdr:row>17</xdr:row>
      <xdr:rowOff>111125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95902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10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38100</xdr:rowOff>
    </xdr:from>
    <xdr:to>
      <xdr:col>74</xdr:col>
      <xdr:colOff>31750</xdr:colOff>
      <xdr:row>16</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95250</xdr:rowOff>
    </xdr:from>
    <xdr:to>
      <xdr:col>65</xdr:col>
      <xdr:colOff>53975</xdr:colOff>
      <xdr:row>15</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類似団体平均に比べて高い水準となっているのは、高齢化率や生活保護率が高いこと、自立支援給付費の支出が多いことが主な要因である。</a:t>
          </a:r>
        </a:p>
        <a:p>
          <a:r>
            <a:rPr kumimoji="1" lang="ja-JP" altLang="en-US" sz="1200">
              <a:latin typeface="ＭＳ Ｐゴシック" panose="020B0600070205080204" pitchFamily="50" charset="-128"/>
              <a:ea typeface="ＭＳ Ｐゴシック" panose="020B0600070205080204" pitchFamily="50" charset="-128"/>
            </a:rPr>
            <a:t>　扶助費の抑制については、高齢化の進行や景気動向に左右されるため難しい状況ではあるが、生活困窮者の自立支援事業の継続や、就労可能な障害者に対しては自立や社会参加を促し、給付費の伸びを鈍化させる等の対策を行い、抑制していきたい。</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69850</xdr:rowOff>
    </xdr:from>
    <xdr:to>
      <xdr:col>24</xdr:col>
      <xdr:colOff>25400</xdr:colOff>
      <xdr:row>58</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100139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60325</xdr:rowOff>
    </xdr:from>
    <xdr:to>
      <xdr:col>19</xdr:col>
      <xdr:colOff>187325</xdr:colOff>
      <xdr:row>58</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0044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165100</xdr:rowOff>
    </xdr:from>
    <xdr:to>
      <xdr:col>15</xdr:col>
      <xdr:colOff>98425</xdr:colOff>
      <xdr:row>58</xdr:row>
      <xdr:rowOff>60325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9377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165100</xdr:rowOff>
    </xdr:from>
    <xdr:to>
      <xdr:col>11</xdr:col>
      <xdr:colOff>9525</xdr:colOff>
      <xdr:row>59</xdr:row>
      <xdr:rowOff>3175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93775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95250</xdr:rowOff>
    </xdr:from>
    <xdr:to>
      <xdr:col>24</xdr:col>
      <xdr:colOff>76200</xdr:colOff>
      <xdr:row>59</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67327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19050</xdr:rowOff>
    </xdr:from>
    <xdr:to>
      <xdr:col>20</xdr:col>
      <xdr:colOff>38100</xdr:colOff>
      <xdr:row>58</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105427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04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9525</xdr:rowOff>
    </xdr:from>
    <xdr:to>
      <xdr:col>15</xdr:col>
      <xdr:colOff>149225</xdr:colOff>
      <xdr:row>58</xdr:row>
      <xdr:rowOff>111125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9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95902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04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114300</xdr:rowOff>
    </xdr:from>
    <xdr:to>
      <xdr:col>11</xdr:col>
      <xdr:colOff>60325</xdr:colOff>
      <xdr:row>58</xdr:row>
      <xdr:rowOff>44450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123825</xdr:rowOff>
    </xdr:from>
    <xdr:to>
      <xdr:col>6</xdr:col>
      <xdr:colOff>171450</xdr:colOff>
      <xdr:row>59</xdr:row>
      <xdr:rowOff>53975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06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38752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15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令和元年度までは類似団体と同水準で推移していたが、令和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より類似団体平均と比較すると高い水準となっている。これは高齢化の進行等により年々増加する繰出金による要因が大きい。医療費の適正化や介護予防事業を推進等の対策に積極的に取り組み、引き続き繰出金の抑制に努めたい。</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26416</xdr:rowOff>
    </xdr:from>
    <xdr:to>
      <xdr:col>82</xdr:col>
      <xdr:colOff>107950</xdr:colOff>
      <xdr:row>58</xdr:row>
      <xdr:rowOff>44704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97051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35560</xdr:rowOff>
    </xdr:from>
    <xdr:to>
      <xdr:col>78</xdr:col>
      <xdr:colOff>69850</xdr:colOff>
      <xdr:row>58</xdr:row>
      <xdr:rowOff>44704</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796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124714</xdr:rowOff>
    </xdr:from>
    <xdr:to>
      <xdr:col>73</xdr:col>
      <xdr:colOff>180975</xdr:colOff>
      <xdr:row>58</xdr:row>
      <xdr:rowOff>35560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9736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124714</xdr:rowOff>
    </xdr:from>
    <xdr:to>
      <xdr:col>69</xdr:col>
      <xdr:colOff>92075</xdr:colOff>
      <xdr:row>58</xdr:row>
      <xdr:rowOff>17272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973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147066</xdr:rowOff>
    </xdr:from>
    <xdr:to>
      <xdr:col>82</xdr:col>
      <xdr:colOff>158750</xdr:colOff>
      <xdr:row>58</xdr:row>
      <xdr:rowOff>77216</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119143</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165354</xdr:rowOff>
    </xdr:from>
    <xdr:to>
      <xdr:col>78</xdr:col>
      <xdr:colOff>120650</xdr:colOff>
      <xdr:row>58</xdr:row>
      <xdr:rowOff>95504</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80281</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024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156210</xdr:rowOff>
    </xdr:from>
    <xdr:to>
      <xdr:col>74</xdr:col>
      <xdr:colOff>31750</xdr:colOff>
      <xdr:row>58</xdr:row>
      <xdr:rowOff>86360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71137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73914</xdr:rowOff>
    </xdr:from>
    <xdr:to>
      <xdr:col>69</xdr:col>
      <xdr:colOff>142875</xdr:colOff>
      <xdr:row>58</xdr:row>
      <xdr:rowOff>4064</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160291</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137922</xdr:rowOff>
    </xdr:from>
    <xdr:to>
      <xdr:col>65</xdr:col>
      <xdr:colOff>53975</xdr:colOff>
      <xdr:row>58</xdr:row>
      <xdr:rowOff>68072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52849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近年は類似団体平均より継続して下回っている。今後も引き続き、補助金適正化検討委員会や予算編成においてに補助金等の見直しやスクラップ＆ビルドを検討し、適正化を図る。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36</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1483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110998</xdr:rowOff>
    </xdr:from>
    <xdr:to>
      <xdr:col>78</xdr:col>
      <xdr:colOff>69850</xdr:colOff>
      <xdr:row>35</xdr:row>
      <xdr:rowOff>147574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1117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106426</xdr:rowOff>
    </xdr:from>
    <xdr:to>
      <xdr:col>73</xdr:col>
      <xdr:colOff>180975</xdr:colOff>
      <xdr:row>35</xdr:row>
      <xdr:rowOff>110998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071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106426</xdr:rowOff>
    </xdr:from>
    <xdr:to>
      <xdr:col>69</xdr:col>
      <xdr:colOff>92075</xdr:colOff>
      <xdr:row>35</xdr:row>
      <xdr:rowOff>143002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071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60198</xdr:rowOff>
    </xdr:from>
    <xdr:to>
      <xdr:col>74</xdr:col>
      <xdr:colOff>31750</xdr:colOff>
      <xdr:row>35</xdr:row>
      <xdr:rowOff>161798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525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55626</xdr:rowOff>
    </xdr:from>
    <xdr:to>
      <xdr:col>69</xdr:col>
      <xdr:colOff>142875</xdr:colOff>
      <xdr:row>35</xdr:row>
      <xdr:rowOff>157226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167403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92202</xdr:rowOff>
    </xdr:from>
    <xdr:to>
      <xdr:col>65</xdr:col>
      <xdr:colOff>53975</xdr:colOff>
      <xdr:row>36</xdr:row>
      <xdr:rowOff>22352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32529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過年度からの起債抑制により、類似団体平均を下回っている。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年度に市庁舎の建替工事のために</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年度に健康センター大規模改修工事のために</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4,900</a:t>
          </a:r>
          <a:r>
            <a:rPr kumimoji="1" lang="ja-JP" altLang="en-US" sz="1200">
              <a:latin typeface="ＭＳ Ｐゴシック" panose="020B0600070205080204" pitchFamily="50" charset="-128"/>
              <a:ea typeface="ＭＳ Ｐゴシック" panose="020B0600070205080204" pitchFamily="50" charset="-128"/>
            </a:rPr>
            <a:t>万円、令和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年度に南部地域児童館等複合施設整備工事のために</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1,700</a:t>
          </a:r>
          <a:r>
            <a:rPr kumimoji="1" lang="ja-JP" altLang="en-US" sz="1200">
              <a:latin typeface="ＭＳ Ｐゴシック" panose="020B0600070205080204" pitchFamily="50" charset="-128"/>
              <a:ea typeface="ＭＳ Ｐゴシック" panose="020B0600070205080204" pitchFamily="50" charset="-128"/>
            </a:rPr>
            <a:t>万円の地方債を発行したこと等に加えて、今後も市内公共施設老朽化に伴う大規模改修工事が見込まれることから、公債費の動向には注視していく必要がある。起債が見込まれる新規事業の実施等について十分な検討を図り、新発債の抑制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153670</xdr:rowOff>
    </xdr:from>
    <xdr:to>
      <xdr:col>24</xdr:col>
      <xdr:colOff>25400</xdr:colOff>
      <xdr:row>75</xdr:row>
      <xdr:rowOff>161289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124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161289</xdr:rowOff>
    </xdr:from>
    <xdr:to>
      <xdr:col>19</xdr:col>
      <xdr:colOff>187325</xdr:colOff>
      <xdr:row>75</xdr:row>
      <xdr:rowOff>161289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020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130810</xdr:rowOff>
    </xdr:from>
    <xdr:to>
      <xdr:col>15</xdr:col>
      <xdr:colOff>98425</xdr:colOff>
      <xdr:row>75</xdr:row>
      <xdr:rowOff>161289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989560"/>
          <a:ext cx="8890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130810</xdr:rowOff>
    </xdr:from>
    <xdr:to>
      <xdr:col>11</xdr:col>
      <xdr:colOff>9525</xdr:colOff>
      <xdr:row>76</xdr:row>
      <xdr:rowOff>5080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989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102870</xdr:rowOff>
    </xdr:from>
    <xdr:to>
      <xdr:col>24</xdr:col>
      <xdr:colOff>76200</xdr:colOff>
      <xdr:row>76</xdr:row>
      <xdr:rowOff>33020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119397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110490</xdr:rowOff>
    </xdr:from>
    <xdr:to>
      <xdr:col>20</xdr:col>
      <xdr:colOff>38100</xdr:colOff>
      <xdr:row>76</xdr:row>
      <xdr:rowOff>40639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50817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110490</xdr:rowOff>
    </xdr:from>
    <xdr:to>
      <xdr:col>15</xdr:col>
      <xdr:colOff>149225</xdr:colOff>
      <xdr:row>76</xdr:row>
      <xdr:rowOff>40639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50817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80010</xdr:rowOff>
    </xdr:from>
    <xdr:to>
      <xdr:col>11</xdr:col>
      <xdr:colOff>60325</xdr:colOff>
      <xdr:row>76</xdr:row>
      <xdr:rowOff>10161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20337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類似団体平均に比べて高い水準になっている。これは人件費及び扶助費による要因が大きい。</a:t>
          </a:r>
        </a:p>
        <a:p>
          <a:r>
            <a:rPr kumimoji="1" lang="ja-JP" altLang="en-US" sz="1200">
              <a:latin typeface="ＭＳ Ｐゴシック" panose="020B0600070205080204" pitchFamily="50" charset="-128"/>
              <a:ea typeface="ＭＳ Ｐゴシック" panose="020B0600070205080204" pitchFamily="50" charset="-128"/>
            </a:rPr>
            <a:t>　人件費については、正規職員の平均年齢が高いことや、保育所や一部の小学校給食業務を直営で行っていることが要因であるため、給食調理業務の委託化等を順次行うなど人件費削減に努める。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113285</xdr:rowOff>
    </xdr:from>
    <xdr:to>
      <xdr:col>82</xdr:col>
      <xdr:colOff>107950</xdr:colOff>
      <xdr:row>77</xdr:row>
      <xdr:rowOff>51563</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43485"/>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26415</xdr:rowOff>
    </xdr:from>
    <xdr:to>
      <xdr:col>78</xdr:col>
      <xdr:colOff>69850</xdr:colOff>
      <xdr:row>76</xdr:row>
      <xdr:rowOff>113285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56615"/>
          <a:ext cx="889000" cy="8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56134</xdr:rowOff>
    </xdr:from>
    <xdr:to>
      <xdr:col>73</xdr:col>
      <xdr:colOff>180975</xdr:colOff>
      <xdr:row>76</xdr:row>
      <xdr:rowOff>26415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14884"/>
          <a:ext cx="8890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56134</xdr:rowOff>
    </xdr:from>
    <xdr:to>
      <xdr:col>69</xdr:col>
      <xdr:colOff>92075</xdr:colOff>
      <xdr:row>75</xdr:row>
      <xdr:rowOff>170435</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914884"/>
          <a:ext cx="889000" cy="114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144290</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7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62485</xdr:rowOff>
    </xdr:from>
    <xdr:to>
      <xdr:col>78</xdr:col>
      <xdr:colOff>120650</xdr:colOff>
      <xdr:row>76</xdr:row>
      <xdr:rowOff>164085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148862</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17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147065</xdr:rowOff>
    </xdr:from>
    <xdr:to>
      <xdr:col>74</xdr:col>
      <xdr:colOff>31750</xdr:colOff>
      <xdr:row>76</xdr:row>
      <xdr:rowOff>77215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61992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5334</xdr:rowOff>
    </xdr:from>
    <xdr:to>
      <xdr:col>69</xdr:col>
      <xdr:colOff>142875</xdr:colOff>
      <xdr:row>75</xdr:row>
      <xdr:rowOff>106934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91712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95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119634</xdr:rowOff>
    </xdr:from>
    <xdr:to>
      <xdr:col>65</xdr:col>
      <xdr:colOff>53975</xdr:colOff>
      <xdr:row>76</xdr:row>
      <xdr:rowOff>49783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34562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0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11189</xdr:rowOff>
    </xdr:from>
    <xdr:to>
      <xdr:col>29</xdr:col>
      <xdr:colOff>127000</xdr:colOff>
      <xdr:row>20</xdr:row>
      <xdr:rowOff>33630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87814"/>
          <a:ext cx="647700" cy="224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14541</xdr:rowOff>
    </xdr:from>
    <xdr:to>
      <xdr:col>26</xdr:col>
      <xdr:colOff>50800</xdr:colOff>
      <xdr:row>20</xdr:row>
      <xdr:rowOff>33630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491166"/>
          <a:ext cx="698500" cy="190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163703</xdr:rowOff>
    </xdr:from>
    <xdr:to>
      <xdr:col>22</xdr:col>
      <xdr:colOff>114300</xdr:colOff>
      <xdr:row>20</xdr:row>
      <xdr:rowOff>14541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68878"/>
          <a:ext cx="698500" cy="22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159499</xdr:rowOff>
    </xdr:from>
    <xdr:to>
      <xdr:col>18</xdr:col>
      <xdr:colOff>177800</xdr:colOff>
      <xdr:row>19</xdr:row>
      <xdr:rowOff>163703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64674"/>
          <a:ext cx="698500" cy="42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131839</xdr:rowOff>
    </xdr:from>
    <xdr:to>
      <xdr:col>29</xdr:col>
      <xdr:colOff>177800</xdr:colOff>
      <xdr:row>20</xdr:row>
      <xdr:rowOff>61989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37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40416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45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154280</xdr:rowOff>
    </xdr:from>
    <xdr:to>
      <xdr:col>26</xdr:col>
      <xdr:colOff>101600</xdr:colOff>
      <xdr:row>20</xdr:row>
      <xdr:rowOff>84430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59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69207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4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135191</xdr:rowOff>
    </xdr:from>
    <xdr:to>
      <xdr:col>22</xdr:col>
      <xdr:colOff>165100</xdr:colOff>
      <xdr:row>20</xdr:row>
      <xdr:rowOff>65341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40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50118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26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112903</xdr:rowOff>
    </xdr:from>
    <xdr:to>
      <xdr:col>19</xdr:col>
      <xdr:colOff>38100</xdr:colOff>
      <xdr:row>20</xdr:row>
      <xdr:rowOff>43053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18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27830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04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108699</xdr:rowOff>
    </xdr:from>
    <xdr:to>
      <xdr:col>15</xdr:col>
      <xdr:colOff>101600</xdr:colOff>
      <xdr:row>20</xdr:row>
      <xdr:rowOff>38849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13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23626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00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41830</xdr:rowOff>
    </xdr:from>
    <xdr:to>
      <xdr:col>29</xdr:col>
      <xdr:colOff>127000</xdr:colOff>
      <xdr:row>36</xdr:row>
      <xdr:rowOff>55056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95080"/>
          <a:ext cx="647700" cy="1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55056</xdr:rowOff>
    </xdr:from>
    <xdr:to>
      <xdr:col>26</xdr:col>
      <xdr:colOff>50800</xdr:colOff>
      <xdr:row>36</xdr:row>
      <xdr:rowOff>74193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008306"/>
          <a:ext cx="698500" cy="19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70960</xdr:rowOff>
    </xdr:from>
    <xdr:to>
      <xdr:col>22</xdr:col>
      <xdr:colOff>114300</xdr:colOff>
      <xdr:row>36</xdr:row>
      <xdr:rowOff>74193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024210"/>
          <a:ext cx="698500" cy="3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58453</xdr:rowOff>
    </xdr:from>
    <xdr:to>
      <xdr:col>18</xdr:col>
      <xdr:colOff>177800</xdr:colOff>
      <xdr:row>36</xdr:row>
      <xdr:rowOff>70960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011703"/>
          <a:ext cx="698500" cy="12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333930</xdr:rowOff>
    </xdr:from>
    <xdr:to>
      <xdr:col>29</xdr:col>
      <xdr:colOff>177800</xdr:colOff>
      <xdr:row>36</xdr:row>
      <xdr:rowOff>92630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44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306007</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4256</xdr:rowOff>
    </xdr:from>
    <xdr:to>
      <xdr:col>26</xdr:col>
      <xdr:colOff>101600</xdr:colOff>
      <xdr:row>36</xdr:row>
      <xdr:rowOff>105856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57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90633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43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23393</xdr:rowOff>
    </xdr:from>
    <xdr:to>
      <xdr:col>22</xdr:col>
      <xdr:colOff>165100</xdr:colOff>
      <xdr:row>36</xdr:row>
      <xdr:rowOff>124993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7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109770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6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20160</xdr:rowOff>
    </xdr:from>
    <xdr:to>
      <xdr:col>19</xdr:col>
      <xdr:colOff>38100</xdr:colOff>
      <xdr:row>36</xdr:row>
      <xdr:rowOff>121760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73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106537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5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7653</xdr:rowOff>
    </xdr:from>
    <xdr:to>
      <xdr:col>15</xdr:col>
      <xdr:colOff>101600</xdr:colOff>
      <xdr:row>36</xdr:row>
      <xdr:rowOff>109253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60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94030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4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75,011
73,303
10.23
38,505,142
37,092,820
1,277,575
17,128,352
19,403,574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47689</xdr:rowOff>
    </xdr:from>
    <xdr:to>
      <xdr:col>24</xdr:col>
      <xdr:colOff>63500</xdr:colOff>
      <xdr:row>37</xdr:row>
      <xdr:rowOff>89131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91339"/>
          <a:ext cx="838200" cy="4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63429</xdr:rowOff>
    </xdr:from>
    <xdr:to>
      <xdr:col>19</xdr:col>
      <xdr:colOff>177800</xdr:colOff>
      <xdr:row>37</xdr:row>
      <xdr:rowOff>89131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07079"/>
          <a:ext cx="889000" cy="2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29613</xdr:rowOff>
    </xdr:from>
    <xdr:to>
      <xdr:col>15</xdr:col>
      <xdr:colOff>50800</xdr:colOff>
      <xdr:row>37</xdr:row>
      <xdr:rowOff>63429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73263"/>
          <a:ext cx="889000" cy="3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29613</xdr:rowOff>
    </xdr:from>
    <xdr:to>
      <xdr:col>10</xdr:col>
      <xdr:colOff>114300</xdr:colOff>
      <xdr:row>37</xdr:row>
      <xdr:rowOff>59608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73263"/>
          <a:ext cx="889000" cy="2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168339</xdr:rowOff>
    </xdr:from>
    <xdr:to>
      <xdr:col>24</xdr:col>
      <xdr:colOff>114300</xdr:colOff>
      <xdr:row>37</xdr:row>
      <xdr:rowOff>98489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4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146766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1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38331</xdr:rowOff>
    </xdr:from>
    <xdr:to>
      <xdr:col>20</xdr:col>
      <xdr:colOff>38100</xdr:colOff>
      <xdr:row>37</xdr:row>
      <xdr:rowOff>139931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8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131057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7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12629</xdr:rowOff>
    </xdr:from>
    <xdr:to>
      <xdr:col>15</xdr:col>
      <xdr:colOff>101600</xdr:colOff>
      <xdr:row>37</xdr:row>
      <xdr:rowOff>114229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105356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4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150263</xdr:rowOff>
    </xdr:from>
    <xdr:to>
      <xdr:col>10</xdr:col>
      <xdr:colOff>165100</xdr:colOff>
      <xdr:row>37</xdr:row>
      <xdr:rowOff>80413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2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96940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97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8808</xdr:rowOff>
    </xdr:from>
    <xdr:to>
      <xdr:col>6</xdr:col>
      <xdr:colOff>38100</xdr:colOff>
      <xdr:row>37</xdr:row>
      <xdr:rowOff>110408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5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126935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2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18966</xdr:rowOff>
    </xdr:from>
    <xdr:to>
      <xdr:col>24</xdr:col>
      <xdr:colOff>63500</xdr:colOff>
      <xdr:row>58</xdr:row>
      <xdr:rowOff>53423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63066"/>
          <a:ext cx="838200" cy="3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52508</xdr:rowOff>
    </xdr:from>
    <xdr:to>
      <xdr:col>19</xdr:col>
      <xdr:colOff>177800</xdr:colOff>
      <xdr:row>58</xdr:row>
      <xdr:rowOff>53423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96608"/>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50275</xdr:rowOff>
    </xdr:from>
    <xdr:to>
      <xdr:col>15</xdr:col>
      <xdr:colOff>50800</xdr:colOff>
      <xdr:row>58</xdr:row>
      <xdr:rowOff>52508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019300" y="9994375"/>
          <a:ext cx="889000" cy="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50275</xdr:rowOff>
    </xdr:from>
    <xdr:to>
      <xdr:col>10</xdr:col>
      <xdr:colOff>114300</xdr:colOff>
      <xdr:row>58</xdr:row>
      <xdr:rowOff>83079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94375"/>
          <a:ext cx="8890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139616</xdr:rowOff>
    </xdr:from>
    <xdr:to>
      <xdr:col>24</xdr:col>
      <xdr:colOff>114300</xdr:colOff>
      <xdr:row>58</xdr:row>
      <xdr:rowOff>69766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1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98993</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0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2623</xdr:rowOff>
    </xdr:from>
    <xdr:to>
      <xdr:col>20</xdr:col>
      <xdr:colOff>38100</xdr:colOff>
      <xdr:row>58</xdr:row>
      <xdr:rowOff>104223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4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95350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3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1708</xdr:rowOff>
    </xdr:from>
    <xdr:to>
      <xdr:col>15</xdr:col>
      <xdr:colOff>101600</xdr:colOff>
      <xdr:row>58</xdr:row>
      <xdr:rowOff>103308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4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94435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3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170925</xdr:rowOff>
    </xdr:from>
    <xdr:to>
      <xdr:col>10</xdr:col>
      <xdr:colOff>165100</xdr:colOff>
      <xdr:row>58</xdr:row>
      <xdr:rowOff>101075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4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117602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71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32279</xdr:rowOff>
    </xdr:from>
    <xdr:to>
      <xdr:col>6</xdr:col>
      <xdr:colOff>38100</xdr:colOff>
      <xdr:row>58</xdr:row>
      <xdr:rowOff>133879</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7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125006</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6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12522</xdr:rowOff>
    </xdr:from>
    <xdr:to>
      <xdr:col>24</xdr:col>
      <xdr:colOff>63500</xdr:colOff>
      <xdr:row>79</xdr:row>
      <xdr:rowOff>17971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57072"/>
          <a:ext cx="838200" cy="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17780</xdr:rowOff>
    </xdr:from>
    <xdr:to>
      <xdr:col>19</xdr:col>
      <xdr:colOff>177800</xdr:colOff>
      <xdr:row>79</xdr:row>
      <xdr:rowOff>17971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56233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17780</xdr:rowOff>
    </xdr:from>
    <xdr:to>
      <xdr:col>15</xdr:col>
      <xdr:colOff>50800</xdr:colOff>
      <xdr:row>79</xdr:row>
      <xdr:rowOff>20980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62330"/>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20980</xdr:rowOff>
    </xdr:from>
    <xdr:to>
      <xdr:col>10</xdr:col>
      <xdr:colOff>114300</xdr:colOff>
      <xdr:row>79</xdr:row>
      <xdr:rowOff>31648</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65530"/>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133172</xdr:rowOff>
    </xdr:from>
    <xdr:to>
      <xdr:col>24</xdr:col>
      <xdr:colOff>114300</xdr:colOff>
      <xdr:row>79</xdr:row>
      <xdr:rowOff>63322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50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48099</xdr:rowOff>
    </xdr:from>
    <xdr:ext cx="378565"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421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138621</xdr:rowOff>
    </xdr:from>
    <xdr:to>
      <xdr:col>20</xdr:col>
      <xdr:colOff>38100</xdr:colOff>
      <xdr:row>79</xdr:row>
      <xdr:rowOff>68771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51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59898</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608017" y="13604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138430</xdr:rowOff>
    </xdr:from>
    <xdr:to>
      <xdr:col>15</xdr:col>
      <xdr:colOff>101600</xdr:colOff>
      <xdr:row>79</xdr:row>
      <xdr:rowOff>68580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51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59707</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719017" y="13604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141630</xdr:rowOff>
    </xdr:from>
    <xdr:to>
      <xdr:col>10</xdr:col>
      <xdr:colOff>165100</xdr:colOff>
      <xdr:row>79</xdr:row>
      <xdr:rowOff>71780</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5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62907</xdr:rowOff>
    </xdr:from>
    <xdr:ext cx="378565"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830017" y="1360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152298</xdr:rowOff>
    </xdr:from>
    <xdr:to>
      <xdr:col>6</xdr:col>
      <xdr:colOff>38100</xdr:colOff>
      <xdr:row>79</xdr:row>
      <xdr:rowOff>82448</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52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73575</xdr:rowOff>
    </xdr:from>
    <xdr:ext cx="378565"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941017" y="13618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54105</xdr:rowOff>
    </xdr:from>
    <xdr:to>
      <xdr:col>24</xdr:col>
      <xdr:colOff>63500</xdr:colOff>
      <xdr:row>94</xdr:row>
      <xdr:rowOff>137502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170405"/>
          <a:ext cx="838200" cy="8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137502</xdr:rowOff>
    </xdr:from>
    <xdr:to>
      <xdr:col>19</xdr:col>
      <xdr:colOff>177800</xdr:colOff>
      <xdr:row>95</xdr:row>
      <xdr:rowOff>82593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253802"/>
          <a:ext cx="889000" cy="116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89964</xdr:rowOff>
    </xdr:from>
    <xdr:to>
      <xdr:col>15</xdr:col>
      <xdr:colOff>50800</xdr:colOff>
      <xdr:row>95</xdr:row>
      <xdr:rowOff>82593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206264"/>
          <a:ext cx="889000" cy="16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89964</xdr:rowOff>
    </xdr:from>
    <xdr:to>
      <xdr:col>10</xdr:col>
      <xdr:colOff>114300</xdr:colOff>
      <xdr:row>96</xdr:row>
      <xdr:rowOff>8147</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206264"/>
          <a:ext cx="889000" cy="26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3305</xdr:rowOff>
    </xdr:from>
    <xdr:to>
      <xdr:col>24</xdr:col>
      <xdr:colOff>114300</xdr:colOff>
      <xdr:row>94</xdr:row>
      <xdr:rowOff>104905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11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26182</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5971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86702</xdr:rowOff>
    </xdr:from>
    <xdr:to>
      <xdr:col>20</xdr:col>
      <xdr:colOff>38100</xdr:colOff>
      <xdr:row>95</xdr:row>
      <xdr:rowOff>16852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20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33379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597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31793</xdr:rowOff>
    </xdr:from>
    <xdr:to>
      <xdr:col>15</xdr:col>
      <xdr:colOff>101600</xdr:colOff>
      <xdr:row>95</xdr:row>
      <xdr:rowOff>133393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31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149920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09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39164</xdr:rowOff>
    </xdr:from>
    <xdr:to>
      <xdr:col>10</xdr:col>
      <xdr:colOff>165100</xdr:colOff>
      <xdr:row>94</xdr:row>
      <xdr:rowOff>140764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15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157291</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593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128797</xdr:rowOff>
    </xdr:from>
    <xdr:to>
      <xdr:col>6</xdr:col>
      <xdr:colOff>38100</xdr:colOff>
      <xdr:row>96</xdr:row>
      <xdr:rowOff>58947</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41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75474</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19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10663</xdr:rowOff>
    </xdr:from>
    <xdr:to>
      <xdr:col>55</xdr:col>
      <xdr:colOff>0</xdr:colOff>
      <xdr:row>37</xdr:row>
      <xdr:rowOff>21201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354313"/>
          <a:ext cx="838200" cy="1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109144</xdr:rowOff>
    </xdr:from>
    <xdr:to>
      <xdr:col>50</xdr:col>
      <xdr:colOff>114300</xdr:colOff>
      <xdr:row>37</xdr:row>
      <xdr:rowOff>10663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81344"/>
          <a:ext cx="889000" cy="7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109144</xdr:rowOff>
    </xdr:from>
    <xdr:to>
      <xdr:col>45</xdr:col>
      <xdr:colOff>177800</xdr:colOff>
      <xdr:row>37</xdr:row>
      <xdr:rowOff>19753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81344"/>
          <a:ext cx="889000" cy="8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137749</xdr:rowOff>
    </xdr:from>
    <xdr:to>
      <xdr:col>41</xdr:col>
      <xdr:colOff>50800</xdr:colOff>
      <xdr:row>37</xdr:row>
      <xdr:rowOff>19753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624149"/>
          <a:ext cx="889000" cy="73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141851</xdr:rowOff>
    </xdr:from>
    <xdr:to>
      <xdr:col>55</xdr:col>
      <xdr:colOff>50800</xdr:colOff>
      <xdr:row>37</xdr:row>
      <xdr:rowOff>72001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1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120278</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9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131313</xdr:rowOff>
    </xdr:from>
    <xdr:to>
      <xdr:col>50</xdr:col>
      <xdr:colOff>165100</xdr:colOff>
      <xdr:row>37</xdr:row>
      <xdr:rowOff>61463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0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52590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39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58344</xdr:rowOff>
    </xdr:from>
    <xdr:to>
      <xdr:col>46</xdr:col>
      <xdr:colOff>38100</xdr:colOff>
      <xdr:row>36</xdr:row>
      <xdr:rowOff>159944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3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5021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00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140403</xdr:rowOff>
    </xdr:from>
    <xdr:to>
      <xdr:col>41</xdr:col>
      <xdr:colOff>101600</xdr:colOff>
      <xdr:row>37</xdr:row>
      <xdr:rowOff>70553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1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61680</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0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86949</xdr:rowOff>
    </xdr:from>
    <xdr:to>
      <xdr:col>36</xdr:col>
      <xdr:colOff>165100</xdr:colOff>
      <xdr:row>33</xdr:row>
      <xdr:rowOff>17099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7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8226</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66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61389</xdr:rowOff>
    </xdr:from>
    <xdr:to>
      <xdr:col>55</xdr:col>
      <xdr:colOff>0</xdr:colOff>
      <xdr:row>57</xdr:row>
      <xdr:rowOff>67408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834039"/>
          <a:ext cx="83820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67408</xdr:rowOff>
    </xdr:from>
    <xdr:to>
      <xdr:col>50</xdr:col>
      <xdr:colOff>114300</xdr:colOff>
      <xdr:row>57</xdr:row>
      <xdr:rowOff>87547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40058"/>
          <a:ext cx="88900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65100</xdr:rowOff>
    </xdr:from>
    <xdr:to>
      <xdr:col>45</xdr:col>
      <xdr:colOff>177800</xdr:colOff>
      <xdr:row>57</xdr:row>
      <xdr:rowOff>87547</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837750"/>
          <a:ext cx="889000" cy="2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939</xdr:rowOff>
    </xdr:from>
    <xdr:to>
      <xdr:col>41</xdr:col>
      <xdr:colOff>50800</xdr:colOff>
      <xdr:row>57</xdr:row>
      <xdr:rowOff>65100</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430689"/>
          <a:ext cx="889000" cy="40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10589</xdr:rowOff>
    </xdr:from>
    <xdr:to>
      <xdr:col>55</xdr:col>
      <xdr:colOff>50800</xdr:colOff>
      <xdr:row>57</xdr:row>
      <xdr:rowOff>112189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8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160466</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76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16608</xdr:rowOff>
    </xdr:from>
    <xdr:to>
      <xdr:col>50</xdr:col>
      <xdr:colOff>165100</xdr:colOff>
      <xdr:row>57</xdr:row>
      <xdr:rowOff>118208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8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109335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8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36747</xdr:rowOff>
    </xdr:from>
    <xdr:to>
      <xdr:col>46</xdr:col>
      <xdr:colOff>38100</xdr:colOff>
      <xdr:row>57</xdr:row>
      <xdr:rowOff>138347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0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129474</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0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14300</xdr:rowOff>
    </xdr:from>
    <xdr:to>
      <xdr:col>41</xdr:col>
      <xdr:colOff>101600</xdr:colOff>
      <xdr:row>57</xdr:row>
      <xdr:rowOff>115900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107027</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121589</xdr:rowOff>
    </xdr:from>
    <xdr:to>
      <xdr:col>36</xdr:col>
      <xdr:colOff>165100</xdr:colOff>
      <xdr:row>55</xdr:row>
      <xdr:rowOff>51739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37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68266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15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36258</xdr:rowOff>
    </xdr:from>
    <xdr:to>
      <xdr:col>55</xdr:col>
      <xdr:colOff>0</xdr:colOff>
      <xdr:row>79</xdr:row>
      <xdr:rowOff>28048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409358"/>
          <a:ext cx="838200" cy="16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11570</xdr:rowOff>
    </xdr:from>
    <xdr:to>
      <xdr:col>50</xdr:col>
      <xdr:colOff>114300</xdr:colOff>
      <xdr:row>79</xdr:row>
      <xdr:rowOff>28048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556120"/>
          <a:ext cx="889000" cy="1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11570</xdr:rowOff>
    </xdr:from>
    <xdr:to>
      <xdr:col>45</xdr:col>
      <xdr:colOff>177800</xdr:colOff>
      <xdr:row>79</xdr:row>
      <xdr:rowOff>42831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556120"/>
          <a:ext cx="889000" cy="3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39058</xdr:rowOff>
    </xdr:from>
    <xdr:to>
      <xdr:col>41</xdr:col>
      <xdr:colOff>50800</xdr:colOff>
      <xdr:row>79</xdr:row>
      <xdr:rowOff>42831</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583608"/>
          <a:ext cx="889000" cy="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156908</xdr:rowOff>
    </xdr:from>
    <xdr:to>
      <xdr:col>55</xdr:col>
      <xdr:colOff>50800</xdr:colOff>
      <xdr:row>78</xdr:row>
      <xdr:rowOff>87058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35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135335</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3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148698</xdr:rowOff>
    </xdr:from>
    <xdr:to>
      <xdr:col>50</xdr:col>
      <xdr:colOff>165100</xdr:colOff>
      <xdr:row>79</xdr:row>
      <xdr:rowOff>78848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2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69975</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50017" y="13614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132220</xdr:rowOff>
    </xdr:from>
    <xdr:to>
      <xdr:col>46</xdr:col>
      <xdr:colOff>38100</xdr:colOff>
      <xdr:row>79</xdr:row>
      <xdr:rowOff>62370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53497</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163481</xdr:rowOff>
    </xdr:from>
    <xdr:to>
      <xdr:col>41</xdr:col>
      <xdr:colOff>101600</xdr:colOff>
      <xdr:row>79</xdr:row>
      <xdr:rowOff>93631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84758</xdr:rowOff>
    </xdr:from>
    <xdr:ext cx="31393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704333" y="13629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159708</xdr:rowOff>
    </xdr:from>
    <xdr:to>
      <xdr:col>36</xdr:col>
      <xdr:colOff>165100</xdr:colOff>
      <xdr:row>79</xdr:row>
      <xdr:rowOff>89858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80985</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25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2515</xdr:rowOff>
    </xdr:from>
    <xdr:to>
      <xdr:col>55</xdr:col>
      <xdr:colOff>0</xdr:colOff>
      <xdr:row>98</xdr:row>
      <xdr:rowOff>27839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804615"/>
          <a:ext cx="838200" cy="2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147383</xdr:rowOff>
    </xdr:from>
    <xdr:to>
      <xdr:col>50</xdr:col>
      <xdr:colOff>114300</xdr:colOff>
      <xdr:row>98</xdr:row>
      <xdr:rowOff>27839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778033"/>
          <a:ext cx="889000" cy="5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75857</xdr:rowOff>
    </xdr:from>
    <xdr:to>
      <xdr:col>45</xdr:col>
      <xdr:colOff>177800</xdr:colOff>
      <xdr:row>97</xdr:row>
      <xdr:rowOff>147383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706507"/>
          <a:ext cx="889000" cy="7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13309</xdr:rowOff>
    </xdr:from>
    <xdr:to>
      <xdr:col>41</xdr:col>
      <xdr:colOff>50800</xdr:colOff>
      <xdr:row>97</xdr:row>
      <xdr:rowOff>75857</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301059"/>
          <a:ext cx="889000" cy="40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93160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72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123165</xdr:rowOff>
    </xdr:from>
    <xdr:to>
      <xdr:col>55</xdr:col>
      <xdr:colOff>50800</xdr:colOff>
      <xdr:row>98</xdr:row>
      <xdr:rowOff>53315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101592</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3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148489</xdr:rowOff>
    </xdr:from>
    <xdr:to>
      <xdr:col>50</xdr:col>
      <xdr:colOff>165100</xdr:colOff>
      <xdr:row>98</xdr:row>
      <xdr:rowOff>78639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7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69766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7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96583</xdr:rowOff>
    </xdr:from>
    <xdr:to>
      <xdr:col>46</xdr:col>
      <xdr:colOff>38100</xdr:colOff>
      <xdr:row>98</xdr:row>
      <xdr:rowOff>26733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2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17860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25057</xdr:rowOff>
    </xdr:from>
    <xdr:to>
      <xdr:col>41</xdr:col>
      <xdr:colOff>101600</xdr:colOff>
      <xdr:row>97</xdr:row>
      <xdr:rowOff>126657</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65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117784</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74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133959</xdr:rowOff>
    </xdr:from>
    <xdr:to>
      <xdr:col>36</xdr:col>
      <xdr:colOff>165100</xdr:colOff>
      <xdr:row>95</xdr:row>
      <xdr:rowOff>64109</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25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80636</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02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40894</xdr:rowOff>
    </xdr:from>
    <xdr:to>
      <xdr:col>85</xdr:col>
      <xdr:colOff>127000</xdr:colOff>
      <xdr:row>77</xdr:row>
      <xdr:rowOff>52439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242544"/>
          <a:ext cx="838200" cy="1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52439</xdr:rowOff>
    </xdr:from>
    <xdr:to>
      <xdr:col>81</xdr:col>
      <xdr:colOff>50800</xdr:colOff>
      <xdr:row>77</xdr:row>
      <xdr:rowOff>56311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254089"/>
          <a:ext cx="889000" cy="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56311</xdr:rowOff>
    </xdr:from>
    <xdr:to>
      <xdr:col>76</xdr:col>
      <xdr:colOff>114300</xdr:colOff>
      <xdr:row>77</xdr:row>
      <xdr:rowOff>57671</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257961"/>
          <a:ext cx="889000" cy="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57671</xdr:rowOff>
    </xdr:from>
    <xdr:to>
      <xdr:col>71</xdr:col>
      <xdr:colOff>177800</xdr:colOff>
      <xdr:row>77</xdr:row>
      <xdr:rowOff>62916</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259321"/>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161544</xdr:rowOff>
    </xdr:from>
    <xdr:to>
      <xdr:col>85</xdr:col>
      <xdr:colOff>177800</xdr:colOff>
      <xdr:row>77</xdr:row>
      <xdr:rowOff>91694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9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139971</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7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1639</xdr:rowOff>
    </xdr:from>
    <xdr:to>
      <xdr:col>81</xdr:col>
      <xdr:colOff>101600</xdr:colOff>
      <xdr:row>77</xdr:row>
      <xdr:rowOff>103239</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0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94366</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5511</xdr:rowOff>
    </xdr:from>
    <xdr:to>
      <xdr:col>76</xdr:col>
      <xdr:colOff>165100</xdr:colOff>
      <xdr:row>77</xdr:row>
      <xdr:rowOff>107111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98238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9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6871</xdr:rowOff>
    </xdr:from>
    <xdr:to>
      <xdr:col>72</xdr:col>
      <xdr:colOff>38100</xdr:colOff>
      <xdr:row>77</xdr:row>
      <xdr:rowOff>108471</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0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99598</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12116</xdr:rowOff>
    </xdr:from>
    <xdr:to>
      <xdr:col>67</xdr:col>
      <xdr:colOff>101600</xdr:colOff>
      <xdr:row>77</xdr:row>
      <xdr:rowOff>113716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1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104843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0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34773</xdr:rowOff>
    </xdr:from>
    <xdr:to>
      <xdr:col>85</xdr:col>
      <xdr:colOff>127000</xdr:colOff>
      <xdr:row>97</xdr:row>
      <xdr:rowOff>124192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665423"/>
          <a:ext cx="838200" cy="8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34773</xdr:rowOff>
    </xdr:from>
    <xdr:to>
      <xdr:col>81</xdr:col>
      <xdr:colOff>50800</xdr:colOff>
      <xdr:row>97</xdr:row>
      <xdr:rowOff>126816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665423"/>
          <a:ext cx="889000" cy="9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126816</xdr:rowOff>
    </xdr:from>
    <xdr:to>
      <xdr:col>76</xdr:col>
      <xdr:colOff>114300</xdr:colOff>
      <xdr:row>97</xdr:row>
      <xdr:rowOff>128663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757466"/>
          <a:ext cx="889000" cy="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128663</xdr:rowOff>
    </xdr:from>
    <xdr:to>
      <xdr:col>71</xdr:col>
      <xdr:colOff>177800</xdr:colOff>
      <xdr:row>98</xdr:row>
      <xdr:rowOff>27063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59313"/>
          <a:ext cx="8890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73392</xdr:rowOff>
    </xdr:from>
    <xdr:to>
      <xdr:col>85</xdr:col>
      <xdr:colOff>177800</xdr:colOff>
      <xdr:row>98</xdr:row>
      <xdr:rowOff>3542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0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51819</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8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155423</xdr:rowOff>
    </xdr:from>
    <xdr:to>
      <xdr:col>81</xdr:col>
      <xdr:colOff>101600</xdr:colOff>
      <xdr:row>97</xdr:row>
      <xdr:rowOff>85573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1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102100</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38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76016</xdr:rowOff>
    </xdr:from>
    <xdr:to>
      <xdr:col>76</xdr:col>
      <xdr:colOff>165100</xdr:colOff>
      <xdr:row>98</xdr:row>
      <xdr:rowOff>6166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168743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79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77863</xdr:rowOff>
    </xdr:from>
    <xdr:to>
      <xdr:col>72</xdr:col>
      <xdr:colOff>38100</xdr:colOff>
      <xdr:row>98</xdr:row>
      <xdr:rowOff>8013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0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170590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0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147713</xdr:rowOff>
    </xdr:from>
    <xdr:to>
      <xdr:col>67</xdr:col>
      <xdr:colOff>101600</xdr:colOff>
      <xdr:row>98</xdr:row>
      <xdr:rowOff>77863</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7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68990</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7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25781</xdr:rowOff>
    </xdr:from>
    <xdr:to>
      <xdr:col>116</xdr:col>
      <xdr:colOff>63500</xdr:colOff>
      <xdr:row>39</xdr:row>
      <xdr:rowOff>25908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12331"/>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24130</xdr:rowOff>
    </xdr:from>
    <xdr:to>
      <xdr:col>111</xdr:col>
      <xdr:colOff>177800</xdr:colOff>
      <xdr:row>39</xdr:row>
      <xdr:rowOff>25781</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10680"/>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24130</xdr:rowOff>
    </xdr:from>
    <xdr:to>
      <xdr:col>107</xdr:col>
      <xdr:colOff>50800</xdr:colOff>
      <xdr:row>39</xdr:row>
      <xdr:rowOff>24511</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71068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122936</xdr:rowOff>
    </xdr:from>
    <xdr:to>
      <xdr:col>102</xdr:col>
      <xdr:colOff>114300</xdr:colOff>
      <xdr:row>39</xdr:row>
      <xdr:rowOff>24511</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638036"/>
          <a:ext cx="889000" cy="7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6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61485</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76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146431</xdr:rowOff>
    </xdr:from>
    <xdr:to>
      <xdr:col>112</xdr:col>
      <xdr:colOff>38100</xdr:colOff>
      <xdr:row>39</xdr:row>
      <xdr:rowOff>76581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6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67708</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34017" y="6754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144780</xdr:rowOff>
    </xdr:from>
    <xdr:to>
      <xdr:col>107</xdr:col>
      <xdr:colOff>101600</xdr:colOff>
      <xdr:row>39</xdr:row>
      <xdr:rowOff>74930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66057</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245017" y="6752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145161</xdr:rowOff>
    </xdr:from>
    <xdr:to>
      <xdr:col>102</xdr:col>
      <xdr:colOff>165100</xdr:colOff>
      <xdr:row>39</xdr:row>
      <xdr:rowOff>75311</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6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66438</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56017" y="6752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72136</xdr:rowOff>
    </xdr:from>
    <xdr:to>
      <xdr:col>98</xdr:col>
      <xdr:colOff>38100</xdr:colOff>
      <xdr:row>39</xdr:row>
      <xdr:rowOff>2286</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58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164863</xdr:rowOff>
    </xdr:from>
    <xdr:ext cx="378565"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67017" y="6679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132224</xdr:rowOff>
    </xdr:from>
    <xdr:to>
      <xdr:col>116</xdr:col>
      <xdr:colOff>63500</xdr:colOff>
      <xdr:row>58</xdr:row>
      <xdr:rowOff>136271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76324"/>
          <a:ext cx="838200" cy="4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132431</xdr:rowOff>
    </xdr:from>
    <xdr:to>
      <xdr:col>111</xdr:col>
      <xdr:colOff>177800</xdr:colOff>
      <xdr:row>58</xdr:row>
      <xdr:rowOff>136271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76531"/>
          <a:ext cx="889000" cy="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126602</xdr:rowOff>
    </xdr:from>
    <xdr:to>
      <xdr:col>107</xdr:col>
      <xdr:colOff>50800</xdr:colOff>
      <xdr:row>58</xdr:row>
      <xdr:rowOff>132431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70702"/>
          <a:ext cx="8890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125526</xdr:rowOff>
    </xdr:from>
    <xdr:to>
      <xdr:col>102</xdr:col>
      <xdr:colOff>114300</xdr:colOff>
      <xdr:row>58</xdr:row>
      <xdr:rowOff>126602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69626"/>
          <a:ext cx="889000" cy="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81424</xdr:rowOff>
    </xdr:from>
    <xdr:to>
      <xdr:col>116</xdr:col>
      <xdr:colOff>114300</xdr:colOff>
      <xdr:row>59</xdr:row>
      <xdr:rowOff>11574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2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85471</xdr:rowOff>
    </xdr:from>
    <xdr:to>
      <xdr:col>112</xdr:col>
      <xdr:colOff>38100</xdr:colOff>
      <xdr:row>59</xdr:row>
      <xdr:rowOff>15621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2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6748</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122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81631</xdr:rowOff>
    </xdr:from>
    <xdr:to>
      <xdr:col>107</xdr:col>
      <xdr:colOff>101600</xdr:colOff>
      <xdr:row>59</xdr:row>
      <xdr:rowOff>11781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2908</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1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75802</xdr:rowOff>
    </xdr:from>
    <xdr:to>
      <xdr:col>102</xdr:col>
      <xdr:colOff>165100</xdr:colOff>
      <xdr:row>59</xdr:row>
      <xdr:rowOff>5952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1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168529</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12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74726</xdr:rowOff>
    </xdr:from>
    <xdr:to>
      <xdr:col>98</xdr:col>
      <xdr:colOff>38100</xdr:colOff>
      <xdr:row>59</xdr:row>
      <xdr:rowOff>4876</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167453</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11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123279</xdr:rowOff>
    </xdr:from>
    <xdr:to>
      <xdr:col>116</xdr:col>
      <xdr:colOff>63500</xdr:colOff>
      <xdr:row>72</xdr:row>
      <xdr:rowOff>158826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467679"/>
          <a:ext cx="838200" cy="3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123279</xdr:rowOff>
    </xdr:from>
    <xdr:to>
      <xdr:col>111</xdr:col>
      <xdr:colOff>177800</xdr:colOff>
      <xdr:row>73</xdr:row>
      <xdr:rowOff>22276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467679"/>
          <a:ext cx="889000" cy="7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22276</xdr:rowOff>
    </xdr:from>
    <xdr:to>
      <xdr:col>107</xdr:col>
      <xdr:colOff>50800</xdr:colOff>
      <xdr:row>73</xdr:row>
      <xdr:rowOff>155778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538126"/>
          <a:ext cx="889000" cy="13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155778</xdr:rowOff>
    </xdr:from>
    <xdr:to>
      <xdr:col>102</xdr:col>
      <xdr:colOff>114300</xdr:colOff>
      <xdr:row>74</xdr:row>
      <xdr:rowOff>26200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671628"/>
          <a:ext cx="889000" cy="4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108026</xdr:rowOff>
    </xdr:from>
    <xdr:to>
      <xdr:col>116</xdr:col>
      <xdr:colOff>114300</xdr:colOff>
      <xdr:row>73</xdr:row>
      <xdr:rowOff>38176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45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130903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30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72479</xdr:rowOff>
    </xdr:from>
    <xdr:to>
      <xdr:col>112</xdr:col>
      <xdr:colOff>38100</xdr:colOff>
      <xdr:row>73</xdr:row>
      <xdr:rowOff>2629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41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19156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192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142926</xdr:rowOff>
    </xdr:from>
    <xdr:to>
      <xdr:col>107</xdr:col>
      <xdr:colOff>101600</xdr:colOff>
      <xdr:row>73</xdr:row>
      <xdr:rowOff>73076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48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89603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26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104978</xdr:rowOff>
    </xdr:from>
    <xdr:to>
      <xdr:col>102</xdr:col>
      <xdr:colOff>165100</xdr:colOff>
      <xdr:row>74</xdr:row>
      <xdr:rowOff>35128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2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51655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39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146850</xdr:rowOff>
    </xdr:from>
    <xdr:to>
      <xdr:col>98</xdr:col>
      <xdr:colOff>38100</xdr:colOff>
      <xdr:row>74</xdr:row>
      <xdr:rowOff>77000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6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93527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43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義務的経費について見ると、人件費については住民一人当たり</a:t>
          </a:r>
          <a:r>
            <a:rPr kumimoji="1" lang="en-US" altLang="ja-JP" sz="1300">
              <a:latin typeface="ＭＳ Ｐゴシック" panose="020B0600070205080204" pitchFamily="50" charset="-128"/>
              <a:ea typeface="ＭＳ Ｐゴシック" panose="020B0600070205080204" pitchFamily="50" charset="-128"/>
            </a:rPr>
            <a:t>64,135</a:t>
          </a:r>
          <a:r>
            <a:rPr kumimoji="1" lang="ja-JP" altLang="en-US" sz="1300">
              <a:latin typeface="ＭＳ Ｐゴシック" panose="020B0600070205080204" pitchFamily="50" charset="-128"/>
              <a:ea typeface="ＭＳ Ｐゴシック" panose="020B0600070205080204" pitchFamily="50" charset="-128"/>
            </a:rPr>
            <a:t>円となっており、概ね類似団体と同水準である。今後も、人事給与・定員適正化に取り組むとともに、技能労務職の退職不補充により人件費の抑制を図る。扶助費については、住民一人当たり</a:t>
          </a:r>
          <a:r>
            <a:rPr kumimoji="1" lang="en-US" altLang="ja-JP" sz="1300">
              <a:latin typeface="ＭＳ Ｐゴシック" panose="020B0600070205080204" pitchFamily="50" charset="-128"/>
              <a:ea typeface="ＭＳ Ｐゴシック" panose="020B0600070205080204" pitchFamily="50" charset="-128"/>
            </a:rPr>
            <a:t>172,863</a:t>
          </a:r>
          <a:r>
            <a:rPr kumimoji="1" lang="ja-JP" altLang="en-US" sz="1300">
              <a:latin typeface="ＭＳ Ｐゴシック" panose="020B0600070205080204" pitchFamily="50" charset="-128"/>
              <a:ea typeface="ＭＳ Ｐゴシック" panose="020B0600070205080204" pitchFamily="50" charset="-128"/>
            </a:rPr>
            <a:t>円であり、類似団体内順位で</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位と高い水準となっている。本市の大きな課題である増大する扶助費については、引き続き生活困窮者の自立支援事業などを進めることで抑制を図る。最後に公債費については、過年度からの起債抑制により類似団体と比べても低い水準となっている。今後も市内公共施設老朽化に伴う大規模改修工事等が見込まれることから、起債が見込まれる新規事業の実施等について十分な検討を図り、新発債の抑制に努める。</a:t>
          </a:r>
        </a:p>
        <a:p>
          <a:r>
            <a:rPr kumimoji="1" lang="ja-JP" altLang="en-US" sz="1300">
              <a:latin typeface="ＭＳ Ｐゴシック" panose="020B0600070205080204" pitchFamily="50" charset="-128"/>
              <a:ea typeface="ＭＳ Ｐゴシック" panose="020B0600070205080204" pitchFamily="50" charset="-128"/>
            </a:rPr>
            <a:t>　その他の経費について見ると、普通建設事業費全体においては住民一人当たり</a:t>
          </a:r>
          <a:r>
            <a:rPr kumimoji="1" lang="en-US" altLang="ja-JP" sz="1300">
              <a:latin typeface="ＭＳ Ｐゴシック" panose="020B0600070205080204" pitchFamily="50" charset="-128"/>
              <a:ea typeface="ＭＳ Ｐゴシック" panose="020B0600070205080204" pitchFamily="50" charset="-128"/>
            </a:rPr>
            <a:t>34,944</a:t>
          </a:r>
          <a:r>
            <a:rPr kumimoji="1" lang="ja-JP" altLang="en-US" sz="1300">
              <a:latin typeface="ＭＳ Ｐゴシック" panose="020B0600070205080204" pitchFamily="50" charset="-128"/>
              <a:ea typeface="ＭＳ Ｐゴシック" panose="020B0600070205080204" pitchFamily="50" charset="-128"/>
            </a:rPr>
            <a:t>円となっている。令和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年度は市庁舎の建替工事により大幅な増となっていたが、令和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年度以降は低い水準を保っている。物件費については住民一人当たり</a:t>
          </a:r>
          <a:r>
            <a:rPr kumimoji="1" lang="en-US" altLang="ja-JP" sz="1300">
              <a:latin typeface="ＭＳ Ｐゴシック" panose="020B0600070205080204" pitchFamily="50" charset="-128"/>
              <a:ea typeface="ＭＳ Ｐゴシック" panose="020B0600070205080204" pitchFamily="50" charset="-128"/>
            </a:rPr>
            <a:t>76,970</a:t>
          </a:r>
          <a:r>
            <a:rPr kumimoji="1" lang="ja-JP" altLang="en-US" sz="1300">
              <a:latin typeface="ＭＳ Ｐゴシック" panose="020B0600070205080204" pitchFamily="50" charset="-128"/>
              <a:ea typeface="ＭＳ Ｐゴシック" panose="020B0600070205080204" pitchFamily="50" charset="-128"/>
            </a:rPr>
            <a:t>円となっており、業務の委託化等に伴い増加傾向となっている。類似団体と比較すると同水準となっている。補助費等については住民一人当たり</a:t>
          </a:r>
          <a:r>
            <a:rPr kumimoji="1" lang="en-US" altLang="ja-JP" sz="1300">
              <a:latin typeface="ＭＳ Ｐゴシック" panose="020B0600070205080204" pitchFamily="50" charset="-128"/>
              <a:ea typeface="ＭＳ Ｐゴシック" panose="020B0600070205080204" pitchFamily="50" charset="-128"/>
            </a:rPr>
            <a:t>48,051</a:t>
          </a:r>
          <a:r>
            <a:rPr kumimoji="1" lang="ja-JP" altLang="en-US" sz="1300">
              <a:latin typeface="ＭＳ Ｐゴシック" panose="020B0600070205080204" pitchFamily="50" charset="-128"/>
              <a:ea typeface="ＭＳ Ｐゴシック" panose="020B0600070205080204" pitchFamily="50" charset="-128"/>
            </a:rPr>
            <a:t>円となっており、概ね類似団体と同水準である。繰出金については住民一人当</a:t>
          </a:r>
          <a:r>
            <a:rPr kumimoji="1" lang="en-US" altLang="ja-JP" sz="1300">
              <a:latin typeface="ＭＳ Ｐゴシック" panose="020B0600070205080204" pitchFamily="50" charset="-128"/>
              <a:ea typeface="ＭＳ Ｐゴシック" panose="020B0600070205080204" pitchFamily="50" charset="-128"/>
            </a:rPr>
            <a:t>48,498</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円となっており、類似団体平均に比べて高い水準となっている。医療費の適正化や介護予防事業の推進等の対策に積極的に取り組み、引き続き繰出金の抑制に努めたい。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75,011
73,303
10.23
38,505,142
37,092,820
1,277,575
17,128,352
19,403,574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110439</xdr:rowOff>
    </xdr:from>
    <xdr:to>
      <xdr:col>24</xdr:col>
      <xdr:colOff>63500</xdr:colOff>
      <xdr:row>33</xdr:row>
      <xdr:rowOff>146101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68289"/>
          <a:ext cx="8382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110439</xdr:rowOff>
    </xdr:from>
    <xdr:to>
      <xdr:col>19</xdr:col>
      <xdr:colOff>177800</xdr:colOff>
      <xdr:row>33</xdr:row>
      <xdr:rowOff>144729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6828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144729</xdr:rowOff>
    </xdr:from>
    <xdr:to>
      <xdr:col>15</xdr:col>
      <xdr:colOff>50800</xdr:colOff>
      <xdr:row>33</xdr:row>
      <xdr:rowOff>157988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02579"/>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137871</xdr:rowOff>
    </xdr:from>
    <xdr:to>
      <xdr:col>10</xdr:col>
      <xdr:colOff>114300</xdr:colOff>
      <xdr:row>33</xdr:row>
      <xdr:rowOff>157988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9572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95301</xdr:rowOff>
    </xdr:from>
    <xdr:to>
      <xdr:col>24</xdr:col>
      <xdr:colOff>114300</xdr:colOff>
      <xdr:row>34</xdr:row>
      <xdr:rowOff>25451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5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118178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0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59639</xdr:rowOff>
    </xdr:from>
    <xdr:to>
      <xdr:col>20</xdr:col>
      <xdr:colOff>38100</xdr:colOff>
      <xdr:row>33</xdr:row>
      <xdr:rowOff>161239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1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6316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92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93929</xdr:rowOff>
    </xdr:from>
    <xdr:to>
      <xdr:col>15</xdr:col>
      <xdr:colOff>101600</xdr:colOff>
      <xdr:row>34</xdr:row>
      <xdr:rowOff>24079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5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40606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2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107188</xdr:rowOff>
    </xdr:from>
    <xdr:to>
      <xdr:col>10</xdr:col>
      <xdr:colOff>165100</xdr:colOff>
      <xdr:row>34</xdr:row>
      <xdr:rowOff>37338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53865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4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87071</xdr:rowOff>
    </xdr:from>
    <xdr:to>
      <xdr:col>6</xdr:col>
      <xdr:colOff>38100</xdr:colOff>
      <xdr:row>34</xdr:row>
      <xdr:rowOff>17221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33748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88343</xdr:rowOff>
    </xdr:from>
    <xdr:to>
      <xdr:col>24</xdr:col>
      <xdr:colOff>63500</xdr:colOff>
      <xdr:row>56</xdr:row>
      <xdr:rowOff>150353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89543"/>
          <a:ext cx="838200" cy="6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150353</xdr:rowOff>
    </xdr:from>
    <xdr:to>
      <xdr:col>19</xdr:col>
      <xdr:colOff>177800</xdr:colOff>
      <xdr:row>57</xdr:row>
      <xdr:rowOff>54942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51553"/>
          <a:ext cx="889000" cy="76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144213</xdr:rowOff>
    </xdr:from>
    <xdr:to>
      <xdr:col>15</xdr:col>
      <xdr:colOff>50800</xdr:colOff>
      <xdr:row>57</xdr:row>
      <xdr:rowOff>54942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45413"/>
          <a:ext cx="889000" cy="8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41408</xdr:rowOff>
    </xdr:from>
    <xdr:to>
      <xdr:col>10</xdr:col>
      <xdr:colOff>114300</xdr:colOff>
      <xdr:row>56</xdr:row>
      <xdr:rowOff>144213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8956808"/>
          <a:ext cx="889000" cy="78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37543</xdr:rowOff>
    </xdr:from>
    <xdr:to>
      <xdr:col>24</xdr:col>
      <xdr:colOff>114300</xdr:colOff>
      <xdr:row>56</xdr:row>
      <xdr:rowOff>139143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3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60420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9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99553</xdr:rowOff>
    </xdr:from>
    <xdr:to>
      <xdr:col>20</xdr:col>
      <xdr:colOff>38100</xdr:colOff>
      <xdr:row>57</xdr:row>
      <xdr:rowOff>29703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0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46230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7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4142</xdr:rowOff>
    </xdr:from>
    <xdr:to>
      <xdr:col>15</xdr:col>
      <xdr:colOff>101600</xdr:colOff>
      <xdr:row>57</xdr:row>
      <xdr:rowOff>105742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7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96869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6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93413</xdr:rowOff>
    </xdr:from>
    <xdr:to>
      <xdr:col>10</xdr:col>
      <xdr:colOff>165100</xdr:colOff>
      <xdr:row>57</xdr:row>
      <xdr:rowOff>23563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9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40090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6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162058</xdr:rowOff>
    </xdr:from>
    <xdr:to>
      <xdr:col>6</xdr:col>
      <xdr:colOff>38100</xdr:colOff>
      <xdr:row>52</xdr:row>
      <xdr:rowOff>92208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890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108735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681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154705</xdr:rowOff>
    </xdr:from>
    <xdr:to>
      <xdr:col>24</xdr:col>
      <xdr:colOff>63500</xdr:colOff>
      <xdr:row>73</xdr:row>
      <xdr:rowOff>55273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499105"/>
          <a:ext cx="838200" cy="7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55273</xdr:rowOff>
    </xdr:from>
    <xdr:to>
      <xdr:col>19</xdr:col>
      <xdr:colOff>177800</xdr:colOff>
      <xdr:row>73</xdr:row>
      <xdr:rowOff>120790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571123"/>
          <a:ext cx="889000" cy="6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45690</xdr:rowOff>
    </xdr:from>
    <xdr:to>
      <xdr:col>15</xdr:col>
      <xdr:colOff>50800</xdr:colOff>
      <xdr:row>73</xdr:row>
      <xdr:rowOff>120790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561540"/>
          <a:ext cx="889000" cy="7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45690</xdr:rowOff>
    </xdr:from>
    <xdr:to>
      <xdr:col>10</xdr:col>
      <xdr:colOff>114300</xdr:colOff>
      <xdr:row>75</xdr:row>
      <xdr:rowOff>1690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561540"/>
          <a:ext cx="889000" cy="29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103905</xdr:rowOff>
    </xdr:from>
    <xdr:to>
      <xdr:col>24</xdr:col>
      <xdr:colOff>114300</xdr:colOff>
      <xdr:row>73</xdr:row>
      <xdr:rowOff>34055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44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126782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4473</xdr:rowOff>
    </xdr:from>
    <xdr:to>
      <xdr:col>20</xdr:col>
      <xdr:colOff>38100</xdr:colOff>
      <xdr:row>73</xdr:row>
      <xdr:rowOff>106073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2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122600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295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69990</xdr:rowOff>
    </xdr:from>
    <xdr:to>
      <xdr:col>15</xdr:col>
      <xdr:colOff>101600</xdr:colOff>
      <xdr:row>74</xdr:row>
      <xdr:rowOff>140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58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16667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361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166340</xdr:rowOff>
    </xdr:from>
    <xdr:to>
      <xdr:col>10</xdr:col>
      <xdr:colOff>165100</xdr:colOff>
      <xdr:row>73</xdr:row>
      <xdr:rowOff>96490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51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113017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285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122340</xdr:rowOff>
    </xdr:from>
    <xdr:to>
      <xdr:col>6</xdr:col>
      <xdr:colOff>38100</xdr:colOff>
      <xdr:row>75</xdr:row>
      <xdr:rowOff>52490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69017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584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94833</xdr:rowOff>
    </xdr:from>
    <xdr:to>
      <xdr:col>24</xdr:col>
      <xdr:colOff>63500</xdr:colOff>
      <xdr:row>98</xdr:row>
      <xdr:rowOff>99451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96933"/>
          <a:ext cx="8382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9573</xdr:rowOff>
    </xdr:from>
    <xdr:to>
      <xdr:col>19</xdr:col>
      <xdr:colOff>177800</xdr:colOff>
      <xdr:row>98</xdr:row>
      <xdr:rowOff>94833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11673"/>
          <a:ext cx="889000" cy="8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9573</xdr:rowOff>
    </xdr:from>
    <xdr:to>
      <xdr:col>15</xdr:col>
      <xdr:colOff>50800</xdr:colOff>
      <xdr:row>98</xdr:row>
      <xdr:rowOff>71109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11673"/>
          <a:ext cx="889000" cy="6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71109</xdr:rowOff>
    </xdr:from>
    <xdr:to>
      <xdr:col>10</xdr:col>
      <xdr:colOff>114300</xdr:colOff>
      <xdr:row>98</xdr:row>
      <xdr:rowOff>111567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73209"/>
          <a:ext cx="889000" cy="4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48651</xdr:rowOff>
    </xdr:from>
    <xdr:to>
      <xdr:col>24</xdr:col>
      <xdr:colOff>114300</xdr:colOff>
      <xdr:row>98</xdr:row>
      <xdr:rowOff>150251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5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44033</xdr:rowOff>
    </xdr:from>
    <xdr:to>
      <xdr:col>20</xdr:col>
      <xdr:colOff>38100</xdr:colOff>
      <xdr:row>98</xdr:row>
      <xdr:rowOff>145633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4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136760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3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130223</xdr:rowOff>
    </xdr:from>
    <xdr:to>
      <xdr:col>15</xdr:col>
      <xdr:colOff>101600</xdr:colOff>
      <xdr:row>98</xdr:row>
      <xdr:rowOff>60373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6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76900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3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20309</xdr:rowOff>
    </xdr:from>
    <xdr:to>
      <xdr:col>10</xdr:col>
      <xdr:colOff>165100</xdr:colOff>
      <xdr:row>98</xdr:row>
      <xdr:rowOff>121909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2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113036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15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60767</xdr:rowOff>
    </xdr:from>
    <xdr:to>
      <xdr:col>6</xdr:col>
      <xdr:colOff>38100</xdr:colOff>
      <xdr:row>98</xdr:row>
      <xdr:rowOff>162367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6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153494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143002</xdr:rowOff>
    </xdr:from>
    <xdr:to>
      <xdr:col>55</xdr:col>
      <xdr:colOff>0</xdr:colOff>
      <xdr:row>37</xdr:row>
      <xdr:rowOff>169672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486652"/>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169672</xdr:rowOff>
    </xdr:from>
    <xdr:to>
      <xdr:col>50</xdr:col>
      <xdr:colOff>114300</xdr:colOff>
      <xdr:row>38</xdr:row>
      <xdr:rowOff>37465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13322"/>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13462</xdr:rowOff>
    </xdr:from>
    <xdr:to>
      <xdr:col>45</xdr:col>
      <xdr:colOff>177800</xdr:colOff>
      <xdr:row>38</xdr:row>
      <xdr:rowOff>37465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528562"/>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13462</xdr:rowOff>
    </xdr:from>
    <xdr:to>
      <xdr:col>41</xdr:col>
      <xdr:colOff>50800</xdr:colOff>
      <xdr:row>38</xdr:row>
      <xdr:rowOff>15748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2856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92202</xdr:rowOff>
    </xdr:from>
    <xdr:to>
      <xdr:col>55</xdr:col>
      <xdr:colOff>50800</xdr:colOff>
      <xdr:row>38</xdr:row>
      <xdr:rowOff>22352</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115079</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8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118872</xdr:rowOff>
    </xdr:from>
    <xdr:to>
      <xdr:col>50</xdr:col>
      <xdr:colOff>165100</xdr:colOff>
      <xdr:row>38</xdr:row>
      <xdr:rowOff>49022</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6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65549</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237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158115</xdr:rowOff>
    </xdr:from>
    <xdr:to>
      <xdr:col>46</xdr:col>
      <xdr:colOff>38100</xdr:colOff>
      <xdr:row>38</xdr:row>
      <xdr:rowOff>88265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0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104792</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276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134112</xdr:rowOff>
    </xdr:from>
    <xdr:to>
      <xdr:col>41</xdr:col>
      <xdr:colOff>101600</xdr:colOff>
      <xdr:row>38</xdr:row>
      <xdr:rowOff>64262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7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80789</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625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136398</xdr:rowOff>
    </xdr:from>
    <xdr:to>
      <xdr:col>36</xdr:col>
      <xdr:colOff>165100</xdr:colOff>
      <xdr:row>38</xdr:row>
      <xdr:rowOff>66548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8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83075</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6255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169875</xdr:rowOff>
    </xdr:from>
    <xdr:to>
      <xdr:col>55</xdr:col>
      <xdr:colOff>0</xdr:colOff>
      <xdr:row>59</xdr:row>
      <xdr:rowOff>11912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13975"/>
          <a:ext cx="8382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169875</xdr:rowOff>
    </xdr:from>
    <xdr:to>
      <xdr:col>50</xdr:col>
      <xdr:colOff>114300</xdr:colOff>
      <xdr:row>58</xdr:row>
      <xdr:rowOff>171247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13975"/>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159207</xdr:rowOff>
    </xdr:from>
    <xdr:to>
      <xdr:col>45</xdr:col>
      <xdr:colOff>177800</xdr:colOff>
      <xdr:row>58</xdr:row>
      <xdr:rowOff>171247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03307"/>
          <a:ext cx="8890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159207</xdr:rowOff>
    </xdr:from>
    <xdr:to>
      <xdr:col>41</xdr:col>
      <xdr:colOff>50800</xdr:colOff>
      <xdr:row>59</xdr:row>
      <xdr:rowOff>8522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03307"/>
          <a:ext cx="889000" cy="2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132562</xdr:rowOff>
    </xdr:from>
    <xdr:to>
      <xdr:col>55</xdr:col>
      <xdr:colOff>50800</xdr:colOff>
      <xdr:row>59</xdr:row>
      <xdr:rowOff>62712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7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47489</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1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119075</xdr:rowOff>
    </xdr:from>
    <xdr:to>
      <xdr:col>50</xdr:col>
      <xdr:colOff>165100</xdr:colOff>
      <xdr:row>59</xdr:row>
      <xdr:rowOff>49225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40352</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5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120447</xdr:rowOff>
    </xdr:from>
    <xdr:to>
      <xdr:col>46</xdr:col>
      <xdr:colOff>38100</xdr:colOff>
      <xdr:row>59</xdr:row>
      <xdr:rowOff>50597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41724</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5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108407</xdr:rowOff>
    </xdr:from>
    <xdr:to>
      <xdr:col>41</xdr:col>
      <xdr:colOff>101600</xdr:colOff>
      <xdr:row>59</xdr:row>
      <xdr:rowOff>38557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5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29684</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4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129172</xdr:rowOff>
    </xdr:from>
    <xdr:to>
      <xdr:col>36</xdr:col>
      <xdr:colOff>165100</xdr:colOff>
      <xdr:row>59</xdr:row>
      <xdr:rowOff>59322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7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50449</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65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91236</xdr:rowOff>
    </xdr:from>
    <xdr:to>
      <xdr:col>55</xdr:col>
      <xdr:colOff>0</xdr:colOff>
      <xdr:row>78</xdr:row>
      <xdr:rowOff>151854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64336"/>
          <a:ext cx="838200" cy="6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34353</xdr:rowOff>
    </xdr:from>
    <xdr:to>
      <xdr:col>50</xdr:col>
      <xdr:colOff>114300</xdr:colOff>
      <xdr:row>78</xdr:row>
      <xdr:rowOff>91236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07453"/>
          <a:ext cx="889000" cy="5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34353</xdr:rowOff>
    </xdr:from>
    <xdr:to>
      <xdr:col>45</xdr:col>
      <xdr:colOff>177800</xdr:colOff>
      <xdr:row>78</xdr:row>
      <xdr:rowOff>40145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07453"/>
          <a:ext cx="889000" cy="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40145</xdr:rowOff>
    </xdr:from>
    <xdr:to>
      <xdr:col>41</xdr:col>
      <xdr:colOff>50800</xdr:colOff>
      <xdr:row>78</xdr:row>
      <xdr:rowOff>40487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13245"/>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101054</xdr:rowOff>
    </xdr:from>
    <xdr:to>
      <xdr:col>55</xdr:col>
      <xdr:colOff>50800</xdr:colOff>
      <xdr:row>79</xdr:row>
      <xdr:rowOff>31204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15981</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8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40436</xdr:rowOff>
    </xdr:from>
    <xdr:to>
      <xdr:col>50</xdr:col>
      <xdr:colOff>165100</xdr:colOff>
      <xdr:row>78</xdr:row>
      <xdr:rowOff>142036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1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133163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0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155003</xdr:rowOff>
    </xdr:from>
    <xdr:to>
      <xdr:col>46</xdr:col>
      <xdr:colOff>38100</xdr:colOff>
      <xdr:row>78</xdr:row>
      <xdr:rowOff>85153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5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76280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49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160795</xdr:rowOff>
    </xdr:from>
    <xdr:to>
      <xdr:col>41</xdr:col>
      <xdr:colOff>101600</xdr:colOff>
      <xdr:row>78</xdr:row>
      <xdr:rowOff>90945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6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82072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5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161137</xdr:rowOff>
    </xdr:from>
    <xdr:to>
      <xdr:col>36</xdr:col>
      <xdr:colOff>165100</xdr:colOff>
      <xdr:row>78</xdr:row>
      <xdr:rowOff>91287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82414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65691</xdr:rowOff>
    </xdr:from>
    <xdr:to>
      <xdr:col>55</xdr:col>
      <xdr:colOff>0</xdr:colOff>
      <xdr:row>98</xdr:row>
      <xdr:rowOff>146159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867791"/>
          <a:ext cx="838200" cy="8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65691</xdr:rowOff>
    </xdr:from>
    <xdr:to>
      <xdr:col>50</xdr:col>
      <xdr:colOff>114300</xdr:colOff>
      <xdr:row>99</xdr:row>
      <xdr:rowOff>52203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67791"/>
          <a:ext cx="889000" cy="15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52203</xdr:rowOff>
    </xdr:from>
    <xdr:to>
      <xdr:col>45</xdr:col>
      <xdr:colOff>177800</xdr:colOff>
      <xdr:row>99</xdr:row>
      <xdr:rowOff>122917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7025753"/>
          <a:ext cx="889000" cy="70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130175</xdr:rowOff>
    </xdr:from>
    <xdr:to>
      <xdr:col>41</xdr:col>
      <xdr:colOff>50800</xdr:colOff>
      <xdr:row>99</xdr:row>
      <xdr:rowOff>122917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932275"/>
          <a:ext cx="889000" cy="16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95359</xdr:rowOff>
    </xdr:from>
    <xdr:to>
      <xdr:col>55</xdr:col>
      <xdr:colOff>50800</xdr:colOff>
      <xdr:row>99</xdr:row>
      <xdr:rowOff>25509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9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73786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87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14891</xdr:rowOff>
    </xdr:from>
    <xdr:to>
      <xdr:col>50</xdr:col>
      <xdr:colOff>165100</xdr:colOff>
      <xdr:row>98</xdr:row>
      <xdr:rowOff>116491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1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107618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0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1403</xdr:rowOff>
    </xdr:from>
    <xdr:to>
      <xdr:col>46</xdr:col>
      <xdr:colOff>38100</xdr:colOff>
      <xdr:row>99</xdr:row>
      <xdr:rowOff>103003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97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94130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7067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72117</xdr:rowOff>
    </xdr:from>
    <xdr:to>
      <xdr:col>41</xdr:col>
      <xdr:colOff>101600</xdr:colOff>
      <xdr:row>100</xdr:row>
      <xdr:rowOff>2267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704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164844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713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79375</xdr:rowOff>
    </xdr:from>
    <xdr:to>
      <xdr:col>36</xdr:col>
      <xdr:colOff>165100</xdr:colOff>
      <xdr:row>99</xdr:row>
      <xdr:rowOff>9525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8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652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7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112097</xdr:rowOff>
    </xdr:from>
    <xdr:to>
      <xdr:col>85</xdr:col>
      <xdr:colOff>127000</xdr:colOff>
      <xdr:row>37</xdr:row>
      <xdr:rowOff>124098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55747"/>
          <a:ext cx="838200" cy="1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120993</xdr:rowOff>
    </xdr:from>
    <xdr:to>
      <xdr:col>81</xdr:col>
      <xdr:colOff>50800</xdr:colOff>
      <xdr:row>37</xdr:row>
      <xdr:rowOff>124098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64643"/>
          <a:ext cx="889000" cy="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95904</xdr:rowOff>
    </xdr:from>
    <xdr:to>
      <xdr:col>76</xdr:col>
      <xdr:colOff>114300</xdr:colOff>
      <xdr:row>37</xdr:row>
      <xdr:rowOff>120993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39554"/>
          <a:ext cx="889000" cy="2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95904</xdr:rowOff>
    </xdr:from>
    <xdr:to>
      <xdr:col>71</xdr:col>
      <xdr:colOff>177800</xdr:colOff>
      <xdr:row>37</xdr:row>
      <xdr:rowOff>129908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39554"/>
          <a:ext cx="8890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61297</xdr:rowOff>
    </xdr:from>
    <xdr:to>
      <xdr:col>85</xdr:col>
      <xdr:colOff>177800</xdr:colOff>
      <xdr:row>37</xdr:row>
      <xdr:rowOff>162897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147674</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73298</xdr:rowOff>
    </xdr:from>
    <xdr:to>
      <xdr:col>81</xdr:col>
      <xdr:colOff>101600</xdr:colOff>
      <xdr:row>38</xdr:row>
      <xdr:rowOff>3448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1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166025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0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70193</xdr:rowOff>
    </xdr:from>
    <xdr:to>
      <xdr:col>76</xdr:col>
      <xdr:colOff>165100</xdr:colOff>
      <xdr:row>38</xdr:row>
      <xdr:rowOff>343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162920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0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45104</xdr:rowOff>
    </xdr:from>
    <xdr:to>
      <xdr:col>72</xdr:col>
      <xdr:colOff>38100</xdr:colOff>
      <xdr:row>37</xdr:row>
      <xdr:rowOff>146704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8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163231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6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79108</xdr:rowOff>
    </xdr:from>
    <xdr:to>
      <xdr:col>67</xdr:col>
      <xdr:colOff>101600</xdr:colOff>
      <xdr:row>38</xdr:row>
      <xdr:rowOff>9258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2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385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1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130493</xdr:rowOff>
    </xdr:from>
    <xdr:to>
      <xdr:col>85</xdr:col>
      <xdr:colOff>127000</xdr:colOff>
      <xdr:row>57</xdr:row>
      <xdr:rowOff>146012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903143"/>
          <a:ext cx="838200" cy="1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130493</xdr:rowOff>
    </xdr:from>
    <xdr:to>
      <xdr:col>81</xdr:col>
      <xdr:colOff>50800</xdr:colOff>
      <xdr:row>58</xdr:row>
      <xdr:rowOff>78042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03143"/>
          <a:ext cx="889000" cy="11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39801</xdr:rowOff>
    </xdr:from>
    <xdr:to>
      <xdr:col>76</xdr:col>
      <xdr:colOff>114300</xdr:colOff>
      <xdr:row>58</xdr:row>
      <xdr:rowOff>78042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983901"/>
          <a:ext cx="889000" cy="38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129883</xdr:rowOff>
    </xdr:from>
    <xdr:to>
      <xdr:col>71</xdr:col>
      <xdr:colOff>177800</xdr:colOff>
      <xdr:row>58</xdr:row>
      <xdr:rowOff>39801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02533"/>
          <a:ext cx="889000" cy="8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95212</xdr:rowOff>
    </xdr:from>
    <xdr:to>
      <xdr:col>85</xdr:col>
      <xdr:colOff>177800</xdr:colOff>
      <xdr:row>58</xdr:row>
      <xdr:rowOff>25362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6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73639</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4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79693</xdr:rowOff>
    </xdr:from>
    <xdr:to>
      <xdr:col>81</xdr:col>
      <xdr:colOff>101600</xdr:colOff>
      <xdr:row>58</xdr:row>
      <xdr:rowOff>9843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5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970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4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27242</xdr:rowOff>
    </xdr:from>
    <xdr:to>
      <xdr:col>76</xdr:col>
      <xdr:colOff>165100</xdr:colOff>
      <xdr:row>58</xdr:row>
      <xdr:rowOff>128842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7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119969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6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160451</xdr:rowOff>
    </xdr:from>
    <xdr:to>
      <xdr:col>72</xdr:col>
      <xdr:colOff>38100</xdr:colOff>
      <xdr:row>58</xdr:row>
      <xdr:rowOff>90601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3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81728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2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79083</xdr:rowOff>
    </xdr:from>
    <xdr:to>
      <xdr:col>67</xdr:col>
      <xdr:colOff>101600</xdr:colOff>
      <xdr:row>58</xdr:row>
      <xdr:rowOff>9233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51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360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4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40894</xdr:rowOff>
    </xdr:from>
    <xdr:to>
      <xdr:col>85</xdr:col>
      <xdr:colOff>127000</xdr:colOff>
      <xdr:row>97</xdr:row>
      <xdr:rowOff>52439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671544"/>
          <a:ext cx="838200" cy="1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52439</xdr:rowOff>
    </xdr:from>
    <xdr:to>
      <xdr:col>81</xdr:col>
      <xdr:colOff>50800</xdr:colOff>
      <xdr:row>97</xdr:row>
      <xdr:rowOff>56311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683089"/>
          <a:ext cx="889000" cy="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56311</xdr:rowOff>
    </xdr:from>
    <xdr:to>
      <xdr:col>76</xdr:col>
      <xdr:colOff>114300</xdr:colOff>
      <xdr:row>97</xdr:row>
      <xdr:rowOff>57671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86961"/>
          <a:ext cx="889000" cy="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57671</xdr:rowOff>
    </xdr:from>
    <xdr:to>
      <xdr:col>71</xdr:col>
      <xdr:colOff>177800</xdr:colOff>
      <xdr:row>97</xdr:row>
      <xdr:rowOff>62916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88321"/>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161544</xdr:rowOff>
    </xdr:from>
    <xdr:to>
      <xdr:col>85</xdr:col>
      <xdr:colOff>177800</xdr:colOff>
      <xdr:row>97</xdr:row>
      <xdr:rowOff>91694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2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139971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9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1639</xdr:rowOff>
    </xdr:from>
    <xdr:to>
      <xdr:col>81</xdr:col>
      <xdr:colOff>101600</xdr:colOff>
      <xdr:row>97</xdr:row>
      <xdr:rowOff>103239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3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94366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2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5511</xdr:rowOff>
    </xdr:from>
    <xdr:to>
      <xdr:col>76</xdr:col>
      <xdr:colOff>165100</xdr:colOff>
      <xdr:row>97</xdr:row>
      <xdr:rowOff>107111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98238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2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6871</xdr:rowOff>
    </xdr:from>
    <xdr:to>
      <xdr:col>72</xdr:col>
      <xdr:colOff>38100</xdr:colOff>
      <xdr:row>97</xdr:row>
      <xdr:rowOff>108471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99598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3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12116</xdr:rowOff>
    </xdr:from>
    <xdr:to>
      <xdr:col>67</xdr:col>
      <xdr:colOff>101600</xdr:colOff>
      <xdr:row>97</xdr:row>
      <xdr:rowOff>113716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4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104843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主な項目をみていくと、総務費については住民一人当たり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80,363</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円となっている。南部地域児童館等複合施設整備事業や内部情報システム等の再構築の実施、きよせスマホチャレンジ事業の実施などにより、前年に比べわずかに増加となっている。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民生費については住民一人当たり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260,859</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円となっている。類似団体順位において</a:t>
          </a:r>
          <a:r>
            <a:rPr kumimoji="1" lang="en-US" altLang="ja-JP" sz="1200">
              <a:solidFill>
                <a:schemeClr val="tx1"/>
              </a:solidFill>
              <a:latin typeface="ＭＳ Ｐゴシック" panose="020B0600070205080204" pitchFamily="50" charset="-128"/>
              <a:ea typeface="ＭＳ Ｐゴシック" panose="020B0600070205080204" pitchFamily="50" charset="-128"/>
            </a:rPr>
            <a:t>5</a:t>
          </a:r>
          <a:r>
            <a:rPr kumimoji="1" lang="ja-JP" altLang="en-US" sz="1200">
              <a:solidFill>
                <a:schemeClr val="tx1"/>
              </a:solidFill>
              <a:latin typeface="ＭＳ Ｐゴシック" panose="020B0600070205080204" pitchFamily="50" charset="-128"/>
              <a:ea typeface="ＭＳ Ｐゴシック" panose="020B0600070205080204" pitchFamily="50" charset="-128"/>
            </a:rPr>
            <a:t>位となっており、高い水準となっている。児童手当等事業の拡充や私立保育園等運営費負担金の増、調整給付金給付事業や物価高騰対策支援給付金給付事業などにより、前年度と比較してわずかに増加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衛生費については住民一人当たり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30,564</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円となっている。新型コロナウイルスワクチン接種事業が定期予防接種化し、接種者数が減少したことなどに伴い前年度と比較してわずかに減少している。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教育費については住民一人当たり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49,003</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円となっている。学校給食費無償化の実施や小中学校改造事業（</a:t>
          </a:r>
          <a:r>
            <a:rPr kumimoji="1" lang="en-US" altLang="ja-JP" sz="1200">
              <a:solidFill>
                <a:schemeClr val="tx1"/>
              </a:solidFill>
              <a:latin typeface="ＭＳ Ｐゴシック" panose="020B0600070205080204" pitchFamily="50" charset="-128"/>
              <a:ea typeface="ＭＳ Ｐゴシック" panose="020B0600070205080204" pitchFamily="50" charset="-128"/>
            </a:rPr>
            <a:t>LED</a:t>
          </a:r>
          <a:r>
            <a:rPr kumimoji="1" lang="ja-JP" altLang="en-US" sz="1200">
              <a:solidFill>
                <a:schemeClr val="tx1"/>
              </a:solidFill>
              <a:latin typeface="ＭＳ Ｐゴシック" panose="020B0600070205080204" pitchFamily="50" charset="-128"/>
              <a:ea typeface="ＭＳ Ｐゴシック" panose="020B0600070205080204" pitchFamily="50" charset="-128"/>
            </a:rPr>
            <a:t>・空調）、児童センター屋上防水・外壁等改修工事などを実施したが、前年度においても小中学校改造事業（</a:t>
          </a:r>
          <a:r>
            <a:rPr kumimoji="1" lang="en-US" altLang="ja-JP" sz="1200">
              <a:solidFill>
                <a:schemeClr val="tx1"/>
              </a:solidFill>
              <a:latin typeface="ＭＳ Ｐゴシック" panose="020B0600070205080204" pitchFamily="50" charset="-128"/>
              <a:ea typeface="ＭＳ Ｐゴシック" panose="020B0600070205080204" pitchFamily="50" charset="-128"/>
            </a:rPr>
            <a:t>LED</a:t>
          </a:r>
          <a:r>
            <a:rPr kumimoji="1" lang="ja-JP" altLang="en-US" sz="1200">
              <a:solidFill>
                <a:schemeClr val="tx1"/>
              </a:solidFill>
              <a:latin typeface="ＭＳ Ｐゴシック" panose="020B0600070205080204" pitchFamily="50" charset="-128"/>
              <a:ea typeface="ＭＳ Ｐゴシック" panose="020B0600070205080204" pitchFamily="50" charset="-128"/>
            </a:rPr>
            <a:t>・空調）や学童クラブへの指定管理者制度導入などを実施したことにより、前年度と比較するとわずかに減少となっている。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公債費については住民一人当たり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27,280</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過年度からの起債抑制により、類似団体平均を下回っている。今後も市内公共施設老朽化に伴う大規模改修工事等が見込まれることから、起債が見込まれる新規事業の実施等について十分な検討を図り、新発債の抑制に努め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財政調整基金の残高目標を、標準財政規模の概ね</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％程度として積み立てを行っている。一般財源不足を補うために当初予算で財政調整基金の取り崩しを余儀なくされる状況ではあるが、大規模災害時の財政需要を考慮し、今後も</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％程度を確保するためにも、決算剰余金の積み立てなどを積極的に行っていく。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年度決算における連結実質赤字比率について、各会計で赤字はなかった。引き続き財政の健全化に取り組む。詳細（黒字額等）については以下のとおり。</a:t>
          </a:r>
        </a:p>
        <a:p>
          <a:r>
            <a:rPr kumimoji="1" lang="ja-JP" altLang="en-US" sz="1400">
              <a:latin typeface="ＭＳ ゴシック" pitchFamily="49" charset="-128"/>
              <a:ea typeface="ＭＳ ゴシック" pitchFamily="49" charset="-128"/>
            </a:rPr>
            <a:t>　●標準財政規模：</a:t>
          </a:r>
          <a:r>
            <a:rPr kumimoji="1" lang="en-US" altLang="ja-JP" sz="1400">
              <a:latin typeface="ＭＳ ゴシック" pitchFamily="49" charset="-128"/>
              <a:ea typeface="ＭＳ ゴシック" pitchFamily="49" charset="-128"/>
            </a:rPr>
            <a:t>17,128,352</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○一般会計：</a:t>
          </a:r>
          <a:r>
            <a:rPr kumimoji="1" lang="en-US" altLang="ja-JP" sz="1400">
              <a:latin typeface="ＭＳ ゴシック" pitchFamily="49" charset="-128"/>
              <a:ea typeface="ＭＳ ゴシック" pitchFamily="49" charset="-128"/>
            </a:rPr>
            <a:t>1,277,575</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○介護保険：</a:t>
          </a:r>
          <a:r>
            <a:rPr kumimoji="1" lang="en-US" altLang="ja-JP" sz="1400">
              <a:latin typeface="ＭＳ ゴシック" pitchFamily="49" charset="-128"/>
              <a:ea typeface="ＭＳ ゴシック" pitchFamily="49" charset="-128"/>
            </a:rPr>
            <a:t>251,613</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○下水道事業：</a:t>
          </a:r>
          <a:r>
            <a:rPr kumimoji="1" lang="en-US" altLang="ja-JP" sz="1400">
              <a:latin typeface="ＭＳ ゴシック" pitchFamily="49" charset="-128"/>
              <a:ea typeface="ＭＳ ゴシック" pitchFamily="49" charset="-128"/>
            </a:rPr>
            <a:t>654,738</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○国民健康保険事業：</a:t>
          </a:r>
          <a:r>
            <a:rPr kumimoji="1" lang="en-US" altLang="ja-JP" sz="1400">
              <a:latin typeface="ＭＳ ゴシック" pitchFamily="49" charset="-128"/>
              <a:ea typeface="ＭＳ ゴシック" pitchFamily="49" charset="-128"/>
            </a:rPr>
            <a:t>104,410</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○後期高齢者医療：</a:t>
          </a:r>
          <a:r>
            <a:rPr kumimoji="1" lang="en-US" altLang="ja-JP" sz="1400">
              <a:latin typeface="ＭＳ ゴシック" pitchFamily="49" charset="-128"/>
              <a:ea typeface="ＭＳ ゴシック" pitchFamily="49" charset="-128"/>
            </a:rPr>
            <a:t>20,416</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○駐車場事業：</a:t>
          </a:r>
          <a:r>
            <a:rPr kumimoji="1" lang="en-US" altLang="ja-JP" sz="1400">
              <a:latin typeface="ＭＳ ゴシック" pitchFamily="49" charset="-128"/>
              <a:ea typeface="ＭＳ ゴシック" pitchFamily="49" charset="-128"/>
            </a:rPr>
            <a:t>16,274</a:t>
          </a:r>
          <a:r>
            <a:rPr kumimoji="1" lang="ja-JP" altLang="en-US" sz="1400">
              <a:latin typeface="ＭＳ ゴシック" pitchFamily="49" charset="-128"/>
              <a:ea typeface="ＭＳ ゴシック" pitchFamily="49" charset="-128"/>
            </a:rPr>
            <a:t>千円</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38505142</v>
      </c>
      <c r="BO4" s="371"/>
      <c r="BP4" s="371"/>
      <c r="BQ4" s="371"/>
      <c r="BR4" s="371"/>
      <c r="BS4" s="371"/>
      <c r="BT4" s="371"/>
      <c r="BU4" s="372"/>
      <c r="BV4" s="370">
        <v>38217840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7.5</v>
      </c>
      <c r="CU4" s="377"/>
      <c r="CV4" s="377"/>
      <c r="CW4" s="377"/>
      <c r="CX4" s="377"/>
      <c r="CY4" s="377"/>
      <c r="CZ4" s="377"/>
      <c r="DA4" s="378"/>
      <c r="DB4" s="376">
        <v>10.6</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37092820</v>
      </c>
      <c r="BO5" s="408"/>
      <c r="BP5" s="408"/>
      <c r="BQ5" s="408"/>
      <c r="BR5" s="408"/>
      <c r="BS5" s="408"/>
      <c r="BT5" s="408"/>
      <c r="BU5" s="409"/>
      <c r="BV5" s="407">
        <v>36109097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96.2</v>
      </c>
      <c r="CU5" s="405"/>
      <c r="CV5" s="405"/>
      <c r="CW5" s="405"/>
      <c r="CX5" s="405"/>
      <c r="CY5" s="405"/>
      <c r="CZ5" s="405"/>
      <c r="DA5" s="406"/>
      <c r="DB5" s="404">
        <v>93.9</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1412322</v>
      </c>
      <c r="BO6" s="408"/>
      <c r="BP6" s="408"/>
      <c r="BQ6" s="408"/>
      <c r="BR6" s="408"/>
      <c r="BS6" s="408"/>
      <c r="BT6" s="408"/>
      <c r="BU6" s="409"/>
      <c r="BV6" s="407">
        <v>2108743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96.2</v>
      </c>
      <c r="CU6" s="445"/>
      <c r="CV6" s="445"/>
      <c r="CW6" s="445"/>
      <c r="CX6" s="445"/>
      <c r="CY6" s="445"/>
      <c r="CZ6" s="445"/>
      <c r="DA6" s="446"/>
      <c r="DB6" s="444">
        <v>94.8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134747</v>
      </c>
      <c r="BO7" s="408"/>
      <c r="BP7" s="408"/>
      <c r="BQ7" s="408"/>
      <c r="BR7" s="408"/>
      <c r="BS7" s="408"/>
      <c r="BT7" s="408"/>
      <c r="BU7" s="409"/>
      <c r="BV7" s="407">
        <v>365348</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17128352</v>
      </c>
      <c r="CU7" s="408"/>
      <c r="CV7" s="408"/>
      <c r="CW7" s="408"/>
      <c r="CX7" s="408"/>
      <c r="CY7" s="408"/>
      <c r="CZ7" s="408"/>
      <c r="DA7" s="409"/>
      <c r="DB7" s="407">
        <v>16482722</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1277575</v>
      </c>
      <c r="BO8" s="408"/>
      <c r="BP8" s="408"/>
      <c r="BQ8" s="408"/>
      <c r="BR8" s="408"/>
      <c r="BS8" s="408"/>
      <c r="BT8" s="408"/>
      <c r="BU8" s="409"/>
      <c r="BV8" s="407">
        <v>1743395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0.66</v>
      </c>
      <c r="CU8" s="448"/>
      <c r="CV8" s="448"/>
      <c r="CW8" s="448"/>
      <c r="CX8" s="448"/>
      <c r="CY8" s="448"/>
      <c r="CZ8" s="448"/>
      <c r="DA8" s="449"/>
      <c r="DB8" s="447">
        <v>0.66</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76208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-465820</v>
      </c>
      <c r="BO9" s="408"/>
      <c r="BP9" s="408"/>
      <c r="BQ9" s="408"/>
      <c r="BR9" s="408"/>
      <c r="BS9" s="408"/>
      <c r="BT9" s="408"/>
      <c r="BU9" s="409"/>
      <c r="BV9" s="407">
        <v>-597245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8.8000000000000007</v>
      </c>
      <c r="CU9" s="405"/>
      <c r="CV9" s="405"/>
      <c r="CW9" s="405"/>
      <c r="CX9" s="405"/>
      <c r="CY9" s="405"/>
      <c r="CZ9" s="405"/>
      <c r="DA9" s="406"/>
      <c r="DB9" s="404">
        <v>8.4</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74864</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872161</v>
      </c>
      <c r="BO10" s="408"/>
      <c r="BP10" s="408"/>
      <c r="BQ10" s="408"/>
      <c r="BR10" s="408"/>
      <c r="BS10" s="408"/>
      <c r="BT10" s="408"/>
      <c r="BU10" s="409"/>
      <c r="BV10" s="407">
        <v>1551911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75011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1326436</v>
      </c>
      <c r="BO12" s="408"/>
      <c r="BP12" s="408"/>
      <c r="BQ12" s="408"/>
      <c r="BR12" s="408"/>
      <c r="BS12" s="408"/>
      <c r="BT12" s="408"/>
      <c r="BU12" s="409"/>
      <c r="BV12" s="407">
        <v>1037328</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73303</v>
      </c>
      <c r="S13" s="492"/>
      <c r="T13" s="492"/>
      <c r="U13" s="492"/>
      <c r="V13" s="493"/>
      <c r="W13" s="423" t="s">
        <v>131</v>
      </c>
      <c r="X13" s="424"/>
      <c r="Y13" s="424"/>
      <c r="Z13" s="424"/>
      <c r="AA13" s="424"/>
      <c r="AB13" s="414"/>
      <c r="AC13" s="458">
        <v>450</v>
      </c>
      <c r="AD13" s="459"/>
      <c r="AE13" s="459"/>
      <c r="AF13" s="459"/>
      <c r="AG13" s="501"/>
      <c r="AH13" s="458">
        <v>471</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-920095</v>
      </c>
      <c r="BO13" s="408"/>
      <c r="BP13" s="408"/>
      <c r="BQ13" s="408"/>
      <c r="BR13" s="408"/>
      <c r="BS13" s="408"/>
      <c r="BT13" s="408"/>
      <c r="BU13" s="409"/>
      <c r="BV13" s="407">
        <v>-82662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4.0999999999999996</v>
      </c>
      <c r="CU13" s="405"/>
      <c r="CV13" s="405"/>
      <c r="CW13" s="405"/>
      <c r="CX13" s="405"/>
      <c r="CY13" s="405"/>
      <c r="CZ13" s="405"/>
      <c r="DA13" s="406"/>
      <c r="DB13" s="404">
        <v>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74596</v>
      </c>
      <c r="S14" s="492"/>
      <c r="T14" s="492"/>
      <c r="U14" s="492"/>
      <c r="V14" s="493"/>
      <c r="W14" s="397"/>
      <c r="X14" s="398"/>
      <c r="Y14" s="398"/>
      <c r="Z14" s="398"/>
      <c r="AA14" s="398"/>
      <c r="AB14" s="387"/>
      <c r="AC14" s="494">
        <v>1.5</v>
      </c>
      <c r="AD14" s="495"/>
      <c r="AE14" s="495"/>
      <c r="AF14" s="495"/>
      <c r="AG14" s="496"/>
      <c r="AH14" s="494">
        <v>1.6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20.2</v>
      </c>
      <c r="CU14" s="506"/>
      <c r="CV14" s="506"/>
      <c r="CW14" s="506"/>
      <c r="CX14" s="506"/>
      <c r="CY14" s="506"/>
      <c r="CZ14" s="506"/>
      <c r="DA14" s="507"/>
      <c r="DB14" s="505">
        <v>27</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73120</v>
      </c>
      <c r="S15" s="492"/>
      <c r="T15" s="492"/>
      <c r="U15" s="492"/>
      <c r="V15" s="493"/>
      <c r="W15" s="423" t="s">
        <v>137</v>
      </c>
      <c r="X15" s="424"/>
      <c r="Y15" s="424"/>
      <c r="Z15" s="424"/>
      <c r="AA15" s="424"/>
      <c r="AB15" s="414"/>
      <c r="AC15" s="458">
        <v>4807</v>
      </c>
      <c r="AD15" s="459"/>
      <c r="AE15" s="459"/>
      <c r="AF15" s="459"/>
      <c r="AG15" s="501"/>
      <c r="AH15" s="458">
        <v>5184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9427337</v>
      </c>
      <c r="BO15" s="371"/>
      <c r="BP15" s="371"/>
      <c r="BQ15" s="371"/>
      <c r="BR15" s="371"/>
      <c r="BS15" s="371"/>
      <c r="BT15" s="371"/>
      <c r="BU15" s="372"/>
      <c r="BV15" s="370">
        <v>9250495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16.2</v>
      </c>
      <c r="AD16" s="495"/>
      <c r="AE16" s="495"/>
      <c r="AF16" s="495"/>
      <c r="AG16" s="496"/>
      <c r="AH16" s="494">
        <v>18.2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14508190</v>
      </c>
      <c r="BO16" s="408"/>
      <c r="BP16" s="408"/>
      <c r="BQ16" s="408"/>
      <c r="BR16" s="408"/>
      <c r="BS16" s="408"/>
      <c r="BT16" s="408"/>
      <c r="BU16" s="409"/>
      <c r="BV16" s="407">
        <v>13890293</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24326</v>
      </c>
      <c r="AD17" s="459"/>
      <c r="AE17" s="459"/>
      <c r="AF17" s="459"/>
      <c r="AG17" s="501"/>
      <c r="AH17" s="458">
        <v>22898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11929738</v>
      </c>
      <c r="BO17" s="408"/>
      <c r="BP17" s="408"/>
      <c r="BQ17" s="408"/>
      <c r="BR17" s="408"/>
      <c r="BS17" s="408"/>
      <c r="BT17" s="408"/>
      <c r="BU17" s="409"/>
      <c r="BV17" s="407">
        <v>11694291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10.23</v>
      </c>
      <c r="M18" s="531"/>
      <c r="N18" s="531"/>
      <c r="O18" s="531"/>
      <c r="P18" s="531"/>
      <c r="Q18" s="531"/>
      <c r="R18" s="532"/>
      <c r="S18" s="532"/>
      <c r="T18" s="532"/>
      <c r="U18" s="532"/>
      <c r="V18" s="533"/>
      <c r="W18" s="425"/>
      <c r="X18" s="426"/>
      <c r="Y18" s="426"/>
      <c r="Z18" s="426"/>
      <c r="AA18" s="426"/>
      <c r="AB18" s="417"/>
      <c r="AC18" s="534">
        <v>82.2</v>
      </c>
      <c r="AD18" s="535"/>
      <c r="AE18" s="535"/>
      <c r="AF18" s="535"/>
      <c r="AG18" s="536"/>
      <c r="AH18" s="534">
        <v>80.2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16890853</v>
      </c>
      <c r="BO18" s="408"/>
      <c r="BP18" s="408"/>
      <c r="BQ18" s="408"/>
      <c r="BR18" s="408"/>
      <c r="BS18" s="408"/>
      <c r="BT18" s="408"/>
      <c r="BU18" s="409"/>
      <c r="BV18" s="407">
        <v>15679044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7449</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23193587</v>
      </c>
      <c r="BO19" s="408"/>
      <c r="BP19" s="408"/>
      <c r="BQ19" s="408"/>
      <c r="BR19" s="408"/>
      <c r="BS19" s="408"/>
      <c r="BT19" s="408"/>
      <c r="BU19" s="409"/>
      <c r="BV19" s="407">
        <v>23287653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35003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19403574</v>
      </c>
      <c r="BO22" s="371"/>
      <c r="BP22" s="371"/>
      <c r="BQ22" s="371"/>
      <c r="BR22" s="371"/>
      <c r="BS22" s="371"/>
      <c r="BT22" s="371"/>
      <c r="BU22" s="372"/>
      <c r="BV22" s="370">
        <v>20162774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13400860</v>
      </c>
      <c r="BO23" s="408"/>
      <c r="BP23" s="408"/>
      <c r="BQ23" s="408"/>
      <c r="BR23" s="408"/>
      <c r="BS23" s="408"/>
      <c r="BT23" s="408"/>
      <c r="BU23" s="409"/>
      <c r="BV23" s="407">
        <v>13919977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9630</v>
      </c>
      <c r="R24" s="459"/>
      <c r="S24" s="459"/>
      <c r="T24" s="459"/>
      <c r="U24" s="459"/>
      <c r="V24" s="501"/>
      <c r="W24" s="553"/>
      <c r="X24" s="554"/>
      <c r="Y24" s="555"/>
      <c r="Z24" s="457" t="s">
        <v>162</v>
      </c>
      <c r="AA24" s="437"/>
      <c r="AB24" s="437"/>
      <c r="AC24" s="437"/>
      <c r="AD24" s="437"/>
      <c r="AE24" s="437"/>
      <c r="AF24" s="437"/>
      <c r="AG24" s="438"/>
      <c r="AH24" s="458">
        <v>394</v>
      </c>
      <c r="AI24" s="459"/>
      <c r="AJ24" s="459"/>
      <c r="AK24" s="459"/>
      <c r="AL24" s="501"/>
      <c r="AM24" s="458">
        <v>1260800</v>
      </c>
      <c r="AN24" s="459"/>
      <c r="AO24" s="459"/>
      <c r="AP24" s="459"/>
      <c r="AQ24" s="459"/>
      <c r="AR24" s="501"/>
      <c r="AS24" s="458">
        <v>3200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9533664</v>
      </c>
      <c r="BO24" s="408"/>
      <c r="BP24" s="408"/>
      <c r="BQ24" s="408"/>
      <c r="BR24" s="408"/>
      <c r="BS24" s="408"/>
      <c r="BT24" s="408"/>
      <c r="BU24" s="409"/>
      <c r="BV24" s="407">
        <v>9215265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8290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7788592</v>
      </c>
      <c r="BO25" s="371"/>
      <c r="BP25" s="371"/>
      <c r="BQ25" s="371"/>
      <c r="BR25" s="371"/>
      <c r="BS25" s="371"/>
      <c r="BT25" s="371"/>
      <c r="BU25" s="372"/>
      <c r="BV25" s="370">
        <v>9084242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7610</v>
      </c>
      <c r="R26" s="459"/>
      <c r="S26" s="459"/>
      <c r="T26" s="459"/>
      <c r="U26" s="459"/>
      <c r="V26" s="501"/>
      <c r="W26" s="553"/>
      <c r="X26" s="554"/>
      <c r="Y26" s="555"/>
      <c r="Z26" s="457" t="s">
        <v>168</v>
      </c>
      <c r="AA26" s="559"/>
      <c r="AB26" s="559"/>
      <c r="AC26" s="559"/>
      <c r="AD26" s="559"/>
      <c r="AE26" s="559"/>
      <c r="AF26" s="559"/>
      <c r="AG26" s="560"/>
      <c r="AH26" s="458">
        <v>17</v>
      </c>
      <c r="AI26" s="459"/>
      <c r="AJ26" s="459"/>
      <c r="AK26" s="459"/>
      <c r="AL26" s="501"/>
      <c r="AM26" s="458">
        <v>55981</v>
      </c>
      <c r="AN26" s="459"/>
      <c r="AO26" s="459"/>
      <c r="AP26" s="459"/>
      <c r="AQ26" s="459"/>
      <c r="AR26" s="501"/>
      <c r="AS26" s="458">
        <v>3293</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5700</v>
      </c>
      <c r="R27" s="459"/>
      <c r="S27" s="459"/>
      <c r="T27" s="459"/>
      <c r="U27" s="459"/>
      <c r="V27" s="501"/>
      <c r="W27" s="553"/>
      <c r="X27" s="554"/>
      <c r="Y27" s="555"/>
      <c r="Z27" s="457" t="s">
        <v>171</v>
      </c>
      <c r="AA27" s="437"/>
      <c r="AB27" s="437"/>
      <c r="AC27" s="437"/>
      <c r="AD27" s="437"/>
      <c r="AE27" s="437"/>
      <c r="AF27" s="437"/>
      <c r="AG27" s="438"/>
      <c r="AH27" s="458">
        <v>2</v>
      </c>
      <c r="AI27" s="459"/>
      <c r="AJ27" s="459"/>
      <c r="AK27" s="459"/>
      <c r="AL27" s="501"/>
      <c r="AM27" s="458" t="s">
        <v>172</v>
      </c>
      <c r="AN27" s="459"/>
      <c r="AO27" s="459"/>
      <c r="AP27" s="459"/>
      <c r="AQ27" s="459"/>
      <c r="AR27" s="501"/>
      <c r="AS27" s="458" t="s">
        <v>172</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174</v>
      </c>
      <c r="F28" s="437"/>
      <c r="G28" s="437"/>
      <c r="H28" s="437"/>
      <c r="I28" s="437"/>
      <c r="J28" s="437"/>
      <c r="K28" s="438"/>
      <c r="L28" s="458">
        <v>1</v>
      </c>
      <c r="M28" s="459"/>
      <c r="N28" s="459"/>
      <c r="O28" s="459"/>
      <c r="P28" s="501"/>
      <c r="Q28" s="458">
        <v>5250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1311228</v>
      </c>
      <c r="BO28" s="371"/>
      <c r="BP28" s="371"/>
      <c r="BQ28" s="371"/>
      <c r="BR28" s="371"/>
      <c r="BS28" s="371"/>
      <c r="BT28" s="371"/>
      <c r="BU28" s="372"/>
      <c r="BV28" s="370">
        <v>1765503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177</v>
      </c>
      <c r="F29" s="437"/>
      <c r="G29" s="437"/>
      <c r="H29" s="437"/>
      <c r="I29" s="437"/>
      <c r="J29" s="437"/>
      <c r="K29" s="438"/>
      <c r="L29" s="458">
        <v>18</v>
      </c>
      <c r="M29" s="459"/>
      <c r="N29" s="459"/>
      <c r="O29" s="459"/>
      <c r="P29" s="501"/>
      <c r="Q29" s="458">
        <v>5000</v>
      </c>
      <c r="R29" s="459"/>
      <c r="S29" s="459"/>
      <c r="T29" s="459"/>
      <c r="U29" s="459"/>
      <c r="V29" s="501"/>
      <c r="W29" s="556"/>
      <c r="X29" s="557"/>
      <c r="Y29" s="558"/>
      <c r="Z29" s="457" t="s">
        <v>178</v>
      </c>
      <c r="AA29" s="437"/>
      <c r="AB29" s="437"/>
      <c r="AC29" s="437"/>
      <c r="AD29" s="437"/>
      <c r="AE29" s="437"/>
      <c r="AF29" s="437"/>
      <c r="AG29" s="438"/>
      <c r="AH29" s="458">
        <v>396</v>
      </c>
      <c r="AI29" s="459"/>
      <c r="AJ29" s="459"/>
      <c r="AK29" s="459"/>
      <c r="AL29" s="501"/>
      <c r="AM29" s="458">
        <v>1269944</v>
      </c>
      <c r="AN29" s="459"/>
      <c r="AO29" s="459"/>
      <c r="AP29" s="459"/>
      <c r="AQ29" s="459"/>
      <c r="AR29" s="501"/>
      <c r="AS29" s="458">
        <v>3207</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639373</v>
      </c>
      <c r="BO29" s="408"/>
      <c r="BP29" s="408"/>
      <c r="BQ29" s="408"/>
      <c r="BR29" s="408"/>
      <c r="BS29" s="408"/>
      <c r="BT29" s="408"/>
      <c r="BU29" s="409"/>
      <c r="BV29" s="407">
        <v>571475</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100.1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2723020</v>
      </c>
      <c r="BO30" s="527"/>
      <c r="BP30" s="527"/>
      <c r="BQ30" s="527"/>
      <c r="BR30" s="527"/>
      <c r="BS30" s="527"/>
      <c r="BT30" s="527"/>
      <c r="BU30" s="528"/>
      <c r="BV30" s="526">
        <v>2341879</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柳泉園組合</v>
      </c>
      <c r="BZ34" s="598"/>
      <c r="CA34" s="598"/>
      <c r="CB34" s="598"/>
      <c r="CC34" s="598"/>
      <c r="CD34" s="598"/>
      <c r="CE34" s="598"/>
      <c r="CF34" s="598"/>
      <c r="CG34" s="598"/>
      <c r="CH34" s="598"/>
      <c r="CI34" s="598"/>
      <c r="CJ34" s="598"/>
      <c r="CK34" s="598"/>
      <c r="CL34" s="598"/>
      <c r="CM34" s="598"/>
      <c r="CN34" s="169"/>
      <c r="CO34" s="597">
        <f>IF(CQ34="","",MAX(C34:D43,U34:V43,AM34:AN43,BE34:BF43,BW34:BX43)+1)</f>
        <v>17</v>
      </c>
      <c r="CP34" s="597"/>
      <c r="CQ34" s="598" t="str">
        <f>IF('各会計、関係団体の財政状況及び健全化判断比率'!BS7="","",'各会計、関係団体の財政状況及び健全化判断比率'!BS7)</f>
        <v>清瀬都市開発株式会社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東京都市町村職員退職手当組合</v>
      </c>
      <c r="BZ35" s="598"/>
      <c r="CA35" s="598"/>
      <c r="CB35" s="598"/>
      <c r="CC35" s="598"/>
      <c r="CD35" s="598"/>
      <c r="CE35" s="598"/>
      <c r="CF35" s="598"/>
      <c r="CG35" s="598"/>
      <c r="CH35" s="598"/>
      <c r="CI35" s="598"/>
      <c r="CJ35" s="598"/>
      <c r="CK35" s="598"/>
      <c r="CL35" s="598"/>
      <c r="CM35" s="598"/>
      <c r="CN35" s="169"/>
      <c r="CO35" s="597">
        <f t="shared" ref="CO35:CO43" si="3">IF(CQ35="","",CO34+1)</f>
        <v>18</v>
      </c>
      <c r="CP35" s="597"/>
      <c r="CQ35" s="598" t="str">
        <f>IF('各会計、関係団体の財政状況及び健全化判断比率'!BS8="","",'各会計、関係団体の財政状況及び健全化判断比率'!BS8)</f>
        <v>清瀬市土地開発公社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東京都市町村議会議員公務災害補償等組合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駐車場事業特別会計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東京たま広域資源循環組合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東京市町村総合事務組合（一般会計）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多摩六都科学館組合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昭和病院企業団</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東京都後期高齢者医療広域連合（一般会計）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東京都後期高齢者医療広域連合（後期高齢者医療特別会計）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16</v>
      </c>
      <c r="BX43" s="597"/>
      <c r="BY43" s="598" t="str">
        <f>IF('各会計、関係団体の財政状況及び健全化判断比率'!B77="","",'各会計、関係団体の財政状況及び健全化判断比率'!B77)</f>
        <v>東京市町村総合事務組合（交通災害共済事業特別会計）</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5X1Nuca8o9Z3ajLq/q9VgSF2Vb6jwdeDy5B6EmLeZEBJD+Mr0zqfjIO+qJKfIa5zEMwAA4x++wbGsyChiZNYFA==" saltValue="7ryTJF5rfpOvK3P4KqCrC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532</v>
      </c>
      <c r="D34" s="1151"/>
      <c r="E34" s="1152"/>
      <c r="F34" s="32">
        <v>7.43</v>
      </c>
      <c r="G34" s="33">
        <v>12.8</v>
      </c>
      <c r="H34" s="33">
        <v>14.46</v>
      </c>
      <c r="I34" s="33">
        <v>10.57</v>
      </c>
      <c r="J34" s="34">
        <v>7.45</v>
      </c>
      <c r="K34" s="22"/>
      <c r="L34" s="22"/>
      <c r="M34" s="22"/>
      <c r="N34" s="22"/>
      <c r="O34" s="22"/>
      <c r="P34" s="22"/>
    </row>
    <row r="35" spans="1:16" ht="39" customHeight="1" x14ac:dyDescent="0.15">
      <c r="A35" s="22"/>
      <c r="B35" s="35"/>
      <c r="C35" s="1145" t="s">
        <v>533</v>
      </c>
      <c r="D35" s="1146"/>
      <c r="E35" s="1147"/>
      <c r="F35" s="36">
        <v>1.5</v>
      </c>
      <c r="G35" s="37">
        <v>2.15</v>
      </c>
      <c r="H35" s="37">
        <v>3.26</v>
      </c>
      <c r="I35" s="37">
        <v>3.27</v>
      </c>
      <c r="J35" s="38">
        <v>3.82</v>
      </c>
      <c r="K35" s="22"/>
      <c r="L35" s="22"/>
      <c r="M35" s="22"/>
      <c r="N35" s="22"/>
      <c r="O35" s="22"/>
      <c r="P35" s="22"/>
    </row>
    <row r="36" spans="1:16" ht="39" customHeight="1" x14ac:dyDescent="0.15">
      <c r="A36" s="22"/>
      <c r="B36" s="35"/>
      <c r="C36" s="1145" t="s">
        <v>534</v>
      </c>
      <c r="D36" s="1146"/>
      <c r="E36" s="1147"/>
      <c r="F36" s="36">
        <v>2.06</v>
      </c>
      <c r="G36" s="37">
        <v>2.42</v>
      </c>
      <c r="H36" s="37">
        <v>2.34</v>
      </c>
      <c r="I36" s="37">
        <v>2.41</v>
      </c>
      <c r="J36" s="38">
        <v>1.46</v>
      </c>
      <c r="K36" s="22"/>
      <c r="L36" s="22"/>
      <c r="M36" s="22"/>
      <c r="N36" s="22"/>
      <c r="O36" s="22"/>
      <c r="P36" s="22"/>
    </row>
    <row r="37" spans="1:16" ht="39" customHeight="1" x14ac:dyDescent="0.15">
      <c r="A37" s="22"/>
      <c r="B37" s="35"/>
      <c r="C37" s="1145" t="s">
        <v>535</v>
      </c>
      <c r="D37" s="1146"/>
      <c r="E37" s="1147"/>
      <c r="F37" s="36">
        <v>2.09</v>
      </c>
      <c r="G37" s="37">
        <v>0.66</v>
      </c>
      <c r="H37" s="37">
        <v>1.2</v>
      </c>
      <c r="I37" s="37">
        <v>0.72</v>
      </c>
      <c r="J37" s="38">
        <v>0.6</v>
      </c>
      <c r="K37" s="22"/>
      <c r="L37" s="22"/>
      <c r="M37" s="22"/>
      <c r="N37" s="22"/>
      <c r="O37" s="22"/>
      <c r="P37" s="22"/>
    </row>
    <row r="38" spans="1:16" ht="39" customHeight="1" x14ac:dyDescent="0.15">
      <c r="A38" s="22"/>
      <c r="B38" s="35"/>
      <c r="C38" s="1145" t="s">
        <v>536</v>
      </c>
      <c r="D38" s="1146"/>
      <c r="E38" s="1147"/>
      <c r="F38" s="36">
        <v>0.16</v>
      </c>
      <c r="G38" s="37">
        <v>0.09</v>
      </c>
      <c r="H38" s="37">
        <v>0.16</v>
      </c>
      <c r="I38" s="37">
        <v>0.09</v>
      </c>
      <c r="J38" s="38">
        <v>0.11</v>
      </c>
      <c r="K38" s="22"/>
      <c r="L38" s="22"/>
      <c r="M38" s="22"/>
      <c r="N38" s="22"/>
      <c r="O38" s="22"/>
      <c r="P38" s="22"/>
    </row>
    <row r="39" spans="1:16" ht="39" customHeight="1" x14ac:dyDescent="0.15">
      <c r="A39" s="22"/>
      <c r="B39" s="35"/>
      <c r="C39" s="1145" t="s">
        <v>537</v>
      </c>
      <c r="D39" s="1146"/>
      <c r="E39" s="1147"/>
      <c r="F39" s="36">
        <v>0.02</v>
      </c>
      <c r="G39" s="37">
        <v>7.0000000000000007E-2</v>
      </c>
      <c r="H39" s="37">
        <v>0.02</v>
      </c>
      <c r="I39" s="37">
        <v>0.05</v>
      </c>
      <c r="J39" s="38">
        <v>0.09</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539</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ITR7bYfy3HP3bOCC3j6cKfUgRz1sL9L8Kg8RwFWb8Nzjlrs23MAC2sXpRKiVc13oB5sdDngZcrtKnBbrzKU7aw==" saltValue="FDJeT3vsR6VyPtpyLh7C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1913</v>
      </c>
      <c r="L45" s="60">
        <v>1946</v>
      </c>
      <c r="M45" s="60">
        <v>1947</v>
      </c>
      <c r="N45" s="60">
        <v>1967</v>
      </c>
      <c r="O45" s="61">
        <v>2046</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38</v>
      </c>
      <c r="L48" s="64">
        <v>33</v>
      </c>
      <c r="M48" s="64">
        <v>38</v>
      </c>
      <c r="N48" s="64">
        <v>39</v>
      </c>
      <c r="O48" s="65">
        <v>48</v>
      </c>
      <c r="P48" s="48"/>
      <c r="Q48" s="48"/>
      <c r="R48" s="48"/>
      <c r="S48" s="48"/>
      <c r="T48" s="48"/>
      <c r="U48" s="48"/>
    </row>
    <row r="49" spans="1:21" ht="30.75" customHeight="1" x14ac:dyDescent="0.15">
      <c r="A49" s="48"/>
      <c r="B49" s="1155"/>
      <c r="C49" s="1156"/>
      <c r="D49" s="62"/>
      <c r="E49" s="1161" t="s">
        <v>14</v>
      </c>
      <c r="F49" s="1161"/>
      <c r="G49" s="1161"/>
      <c r="H49" s="1161"/>
      <c r="I49" s="1161"/>
      <c r="J49" s="1162"/>
      <c r="K49" s="63">
        <v>42</v>
      </c>
      <c r="L49" s="64">
        <v>22</v>
      </c>
      <c r="M49" s="64">
        <v>14</v>
      </c>
      <c r="N49" s="64">
        <v>10</v>
      </c>
      <c r="O49" s="65">
        <v>10</v>
      </c>
      <c r="P49" s="48"/>
      <c r="Q49" s="48"/>
      <c r="R49" s="48"/>
      <c r="S49" s="48"/>
      <c r="T49" s="48"/>
      <c r="U49" s="48"/>
    </row>
    <row r="50" spans="1:21" ht="30.75" customHeight="1" x14ac:dyDescent="0.15">
      <c r="A50" s="48"/>
      <c r="B50" s="1155"/>
      <c r="C50" s="1156"/>
      <c r="D50" s="62"/>
      <c r="E50" s="1161" t="s">
        <v>15</v>
      </c>
      <c r="F50" s="1161"/>
      <c r="G50" s="1161"/>
      <c r="H50" s="1161"/>
      <c r="I50" s="1161"/>
      <c r="J50" s="1162"/>
      <c r="K50" s="63">
        <v>4</v>
      </c>
      <c r="L50" s="64">
        <v>3</v>
      </c>
      <c r="M50" s="64">
        <v>2</v>
      </c>
      <c r="N50" s="64">
        <v>3</v>
      </c>
      <c r="O50" s="65">
        <v>4</v>
      </c>
      <c r="P50" s="48"/>
      <c r="Q50" s="48"/>
      <c r="R50" s="48"/>
      <c r="S50" s="48"/>
      <c r="T50" s="48"/>
      <c r="U50" s="48"/>
    </row>
    <row r="51" spans="1:21" ht="30.75" customHeight="1" x14ac:dyDescent="0.15">
      <c r="A51" s="48"/>
      <c r="B51" s="1157"/>
      <c r="C51" s="1158"/>
      <c r="D51" s="66"/>
      <c r="E51" s="1161" t="s">
        <v>16</v>
      </c>
      <c r="F51" s="1161"/>
      <c r="G51" s="1161"/>
      <c r="H51" s="1161"/>
      <c r="I51" s="1161"/>
      <c r="J51" s="1162"/>
      <c r="K51" s="63">
        <v>1</v>
      </c>
      <c r="L51" s="64">
        <v>0</v>
      </c>
      <c r="M51" s="64" t="s">
        <v>487</v>
      </c>
      <c r="N51" s="64" t="s">
        <v>487</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1372</v>
      </c>
      <c r="L52" s="64">
        <v>1408</v>
      </c>
      <c r="M52" s="64">
        <v>1413</v>
      </c>
      <c r="N52" s="64">
        <v>1390</v>
      </c>
      <c r="O52" s="65">
        <v>1443</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626</v>
      </c>
      <c r="L53" s="69">
        <v>596</v>
      </c>
      <c r="M53" s="69">
        <v>588</v>
      </c>
      <c r="N53" s="69">
        <v>629</v>
      </c>
      <c r="O53" s="70">
        <v>665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Q3lLIrPlq5dzlkkX8YpPcpIKq6qSzmReuzV9exfywLTa2WzG+JSGycjhIzyUJaBQzt6HZJpFbrVVWOws/SsdIw==" saltValue="wrB1jfteRfrtDl/aF1d99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21336</v>
      </c>
      <c r="J41" s="344">
        <v>21463</v>
      </c>
      <c r="K41" s="344">
        <v>20938</v>
      </c>
      <c r="L41" s="344">
        <v>20163</v>
      </c>
      <c r="M41" s="345">
        <v>19404</v>
      </c>
    </row>
    <row r="42" spans="2:13" ht="27.75" customHeight="1" x14ac:dyDescent="0.15">
      <c r="B42" s="1186"/>
      <c r="C42" s="1187"/>
      <c r="D42" s="106"/>
      <c r="E42" s="1192" t="s">
        <v>32</v>
      </c>
      <c r="F42" s="1192"/>
      <c r="G42" s="1192"/>
      <c r="H42" s="1193"/>
      <c r="I42" s="346">
        <v>1561</v>
      </c>
      <c r="J42" s="347">
        <v>2139</v>
      </c>
      <c r="K42" s="347">
        <v>2431</v>
      </c>
      <c r="L42" s="347">
        <v>2435</v>
      </c>
      <c r="M42" s="348">
        <v>2555</v>
      </c>
    </row>
    <row r="43" spans="2:13" ht="27.75" customHeight="1" x14ac:dyDescent="0.15">
      <c r="B43" s="1186"/>
      <c r="C43" s="1187"/>
      <c r="D43" s="106"/>
      <c r="E43" s="1192" t="s">
        <v>33</v>
      </c>
      <c r="F43" s="1192"/>
      <c r="G43" s="1192"/>
      <c r="H43" s="1193"/>
      <c r="I43" s="346">
        <v>295</v>
      </c>
      <c r="J43" s="347">
        <v>350</v>
      </c>
      <c r="K43" s="347">
        <v>385</v>
      </c>
      <c r="L43" s="347">
        <v>427</v>
      </c>
      <c r="M43" s="348">
        <v>546</v>
      </c>
    </row>
    <row r="44" spans="2:13" ht="27.75" customHeight="1" x14ac:dyDescent="0.15">
      <c r="B44" s="1186"/>
      <c r="C44" s="1187"/>
      <c r="D44" s="106"/>
      <c r="E44" s="1192" t="s">
        <v>34</v>
      </c>
      <c r="F44" s="1192"/>
      <c r="G44" s="1192"/>
      <c r="H44" s="1193"/>
      <c r="I44" s="346">
        <v>148</v>
      </c>
      <c r="J44" s="347">
        <v>119</v>
      </c>
      <c r="K44" s="347">
        <v>106</v>
      </c>
      <c r="L44" s="347">
        <v>91</v>
      </c>
      <c r="M44" s="348">
        <v>82</v>
      </c>
    </row>
    <row r="45" spans="2:13" ht="27.75" customHeight="1" x14ac:dyDescent="0.15">
      <c r="B45" s="1186"/>
      <c r="C45" s="1187"/>
      <c r="D45" s="106"/>
      <c r="E45" s="1192" t="s">
        <v>35</v>
      </c>
      <c r="F45" s="1192"/>
      <c r="G45" s="1192"/>
      <c r="H45" s="1193"/>
      <c r="I45" s="346">
        <v>4328</v>
      </c>
      <c r="J45" s="347">
        <v>4259</v>
      </c>
      <c r="K45" s="347">
        <v>4167</v>
      </c>
      <c r="L45" s="347">
        <v>4107</v>
      </c>
      <c r="M45" s="348">
        <v>4079</v>
      </c>
    </row>
    <row r="46" spans="2:13" ht="27.75" customHeight="1" x14ac:dyDescent="0.15">
      <c r="B46" s="1186"/>
      <c r="C46" s="1187"/>
      <c r="D46" s="107"/>
      <c r="E46" s="1192" t="s">
        <v>36</v>
      </c>
      <c r="F46" s="1192"/>
      <c r="G46" s="1192"/>
      <c r="H46" s="1193"/>
      <c r="I46" s="346">
        <v>199</v>
      </c>
      <c r="J46" s="347">
        <v>30</v>
      </c>
      <c r="K46" s="347">
        <v>26</v>
      </c>
      <c r="L46" s="347">
        <v>23</v>
      </c>
      <c r="M46" s="348">
        <v>19</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t="s">
        <v>487</v>
      </c>
      <c r="J49" s="347" t="s">
        <v>487</v>
      </c>
      <c r="K49" s="347" t="s">
        <v>487</v>
      </c>
      <c r="L49" s="347" t="s">
        <v>487</v>
      </c>
      <c r="M49" s="348" t="s">
        <v>487</v>
      </c>
    </row>
    <row r="50" spans="2:13" ht="27.75" customHeight="1" x14ac:dyDescent="0.15">
      <c r="B50" s="1197" t="s">
        <v>40</v>
      </c>
      <c r="C50" s="1198"/>
      <c r="D50" s="109"/>
      <c r="E50" s="1192" t="s">
        <v>41</v>
      </c>
      <c r="F50" s="1192"/>
      <c r="G50" s="1192"/>
      <c r="H50" s="1193"/>
      <c r="I50" s="346">
        <v>3964</v>
      </c>
      <c r="J50" s="347">
        <v>4160</v>
      </c>
      <c r="K50" s="347">
        <v>4406</v>
      </c>
      <c r="L50" s="347">
        <v>5432</v>
      </c>
      <c r="M50" s="348">
        <v>5506</v>
      </c>
    </row>
    <row r="51" spans="2:13" ht="27.75" customHeight="1" x14ac:dyDescent="0.15">
      <c r="B51" s="1186"/>
      <c r="C51" s="1187"/>
      <c r="D51" s="106"/>
      <c r="E51" s="1192" t="s">
        <v>42</v>
      </c>
      <c r="F51" s="1192"/>
      <c r="G51" s="1192"/>
      <c r="H51" s="1193"/>
      <c r="I51" s="346">
        <v>1315</v>
      </c>
      <c r="J51" s="347">
        <v>1968</v>
      </c>
      <c r="K51" s="347">
        <v>2384</v>
      </c>
      <c r="L51" s="347">
        <v>2763</v>
      </c>
      <c r="M51" s="348">
        <v>3182</v>
      </c>
    </row>
    <row r="52" spans="2:13" ht="27.75" customHeight="1" x14ac:dyDescent="0.15">
      <c r="B52" s="1188"/>
      <c r="C52" s="1189"/>
      <c r="D52" s="106"/>
      <c r="E52" s="1192" t="s">
        <v>43</v>
      </c>
      <c r="F52" s="1192"/>
      <c r="G52" s="1192"/>
      <c r="H52" s="1193"/>
      <c r="I52" s="346">
        <v>16566</v>
      </c>
      <c r="J52" s="347">
        <v>16557</v>
      </c>
      <c r="K52" s="347">
        <v>15869</v>
      </c>
      <c r="L52" s="347">
        <v>14955</v>
      </c>
      <c r="M52" s="348">
        <v>14799</v>
      </c>
    </row>
    <row r="53" spans="2:13" ht="27.75" customHeight="1" thickBot="1" x14ac:dyDescent="0.2">
      <c r="B53" s="1199" t="s">
        <v>19</v>
      </c>
      <c r="C53" s="1200"/>
      <c r="D53" s="110"/>
      <c r="E53" s="1201" t="s">
        <v>44</v>
      </c>
      <c r="F53" s="1201"/>
      <c r="G53" s="1201"/>
      <c r="H53" s="1202"/>
      <c r="I53" s="349">
        <v>6021</v>
      </c>
      <c r="J53" s="350">
        <v>5676</v>
      </c>
      <c r="K53" s="350">
        <v>5393</v>
      </c>
      <c r="L53" s="350">
        <v>4096</v>
      </c>
      <c r="M53" s="351">
        <v>3198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3xAZAOHpzdDfi004rB7eLFS7lJwDBncoHGVULrmyc9QaEykX+IGsmV5rayZ2N5FHFcbBWwVWiypLSIN2huSzZw==" saltValue="D+VsICgZClnCWvebD1V+s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1251</v>
      </c>
      <c r="G55" s="352">
        <v>1766</v>
      </c>
      <c r="H55" s="353">
        <v>1311</v>
      </c>
    </row>
    <row r="56" spans="2:8" ht="52.5" customHeight="1" x14ac:dyDescent="0.15">
      <c r="B56" s="122"/>
      <c r="C56" s="1213" t="s">
        <v>47</v>
      </c>
      <c r="D56" s="1213"/>
      <c r="E56" s="1214"/>
      <c r="F56" s="354">
        <v>489</v>
      </c>
      <c r="G56" s="354">
        <v>571</v>
      </c>
      <c r="H56" s="355">
        <v>639</v>
      </c>
    </row>
    <row r="57" spans="2:8" ht="53.25" customHeight="1" x14ac:dyDescent="0.15">
      <c r="B57" s="122"/>
      <c r="C57" s="1215" t="s">
        <v>48</v>
      </c>
      <c r="D57" s="1215"/>
      <c r="E57" s="1216"/>
      <c r="F57" s="356">
        <v>1997</v>
      </c>
      <c r="G57" s="356">
        <v>2342</v>
      </c>
      <c r="H57" s="357">
        <v>2723</v>
      </c>
    </row>
    <row r="58" spans="2:8" ht="45.75" customHeight="1" x14ac:dyDescent="0.15">
      <c r="B58" s="123"/>
      <c r="C58" s="1203" t="s">
        <v>558</v>
      </c>
      <c r="D58" s="1204"/>
      <c r="E58" s="1205"/>
      <c r="F58" s="358">
        <v>1668</v>
      </c>
      <c r="G58" s="358">
        <v>2151</v>
      </c>
      <c r="H58" s="359">
        <v>2532</v>
      </c>
    </row>
    <row r="59" spans="2:8" ht="45.75" customHeight="1" x14ac:dyDescent="0.15">
      <c r="B59" s="123"/>
      <c r="C59" s="1203" t="s">
        <v>559</v>
      </c>
      <c r="D59" s="1204"/>
      <c r="E59" s="1205"/>
      <c r="F59" s="358">
        <v>191</v>
      </c>
      <c r="G59" s="358">
        <v>117</v>
      </c>
      <c r="H59" s="359">
        <v>116</v>
      </c>
    </row>
    <row r="60" spans="2:8" ht="45.75" customHeight="1" x14ac:dyDescent="0.15">
      <c r="B60" s="123"/>
      <c r="C60" s="1203" t="s">
        <v>560</v>
      </c>
      <c r="D60" s="1204"/>
      <c r="E60" s="1205"/>
      <c r="F60" s="358">
        <v>117</v>
      </c>
      <c r="G60" s="358">
        <v>58</v>
      </c>
      <c r="H60" s="359">
        <v>58</v>
      </c>
    </row>
    <row r="61" spans="2:8" ht="45.75" customHeight="1" x14ac:dyDescent="0.15">
      <c r="B61" s="123"/>
      <c r="C61" s="1203" t="s">
        <v>561</v>
      </c>
      <c r="D61" s="1204"/>
      <c r="E61" s="1205"/>
      <c r="F61" s="358">
        <v>21</v>
      </c>
      <c r="G61" s="358">
        <v>16</v>
      </c>
      <c r="H61" s="359">
        <v>17</v>
      </c>
    </row>
    <row r="62" spans="2:8" ht="45.75" customHeight="1" thickBot="1" x14ac:dyDescent="0.2">
      <c r="B62" s="124"/>
      <c r="C62" s="1206" t="s">
        <v>562</v>
      </c>
      <c r="D62" s="1207"/>
      <c r="E62" s="1208"/>
      <c r="F62" s="360" t="s">
        <v>487</v>
      </c>
      <c r="G62" s="360" t="s">
        <v>487</v>
      </c>
      <c r="H62" s="361" t="s">
        <v>562</v>
      </c>
    </row>
    <row r="63" spans="2:8" ht="52.5" customHeight="1" thickBot="1" x14ac:dyDescent="0.2">
      <c r="B63" s="125"/>
      <c r="C63" s="1209" t="s">
        <v>49</v>
      </c>
      <c r="D63" s="1209"/>
      <c r="E63" s="1210"/>
      <c r="F63" s="362">
        <v>3737</v>
      </c>
      <c r="G63" s="362">
        <v>4679</v>
      </c>
      <c r="H63" s="363">
        <v>4674</v>
      </c>
    </row>
    <row r="64" spans="2:8" x14ac:dyDescent="0.15"/>
  </sheetData>
  <sheetProtection algorithmName="SHA-512" hashValue="lxhfj7FkT/p9k5dVHEuJKSoOu8y20+kEksXvbaloLpLKnoDsqk23FthV/rkUortyhL5E7nC2lIPSVKTvF0Khlw==" saltValue="8XMnOUcpIE4YeO6FCtUl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71997</v>
      </c>
      <c r="E3" s="144"/>
      <c r="F3" s="145">
        <v>45483</v>
      </c>
      <c r="G3" s="146"/>
      <c r="H3" s="147"/>
    </row>
    <row r="4" spans="1:8" x14ac:dyDescent="0.15">
      <c r="A4" s="148"/>
      <c r="B4" s="149"/>
      <c r="C4" s="150"/>
      <c r="D4" s="151">
        <v>64507</v>
      </c>
      <c r="E4" s="152"/>
      <c r="F4" s="153">
        <v>24241</v>
      </c>
      <c r="G4" s="154"/>
      <c r="H4" s="155"/>
    </row>
    <row r="5" spans="1:8" x14ac:dyDescent="0.15">
      <c r="A5" s="136" t="s">
        <v>519</v>
      </c>
      <c r="B5" s="141"/>
      <c r="C5" s="142"/>
      <c r="D5" s="143">
        <v>34603</v>
      </c>
      <c r="E5" s="144"/>
      <c r="F5" s="145">
        <v>45945</v>
      </c>
      <c r="G5" s="146"/>
      <c r="H5" s="147"/>
    </row>
    <row r="6" spans="1:8" x14ac:dyDescent="0.15">
      <c r="A6" s="148"/>
      <c r="B6" s="149"/>
      <c r="C6" s="150"/>
      <c r="D6" s="151">
        <v>27401</v>
      </c>
      <c r="E6" s="152"/>
      <c r="F6" s="153">
        <v>25180</v>
      </c>
      <c r="G6" s="154"/>
      <c r="H6" s="155"/>
    </row>
    <row r="7" spans="1:8" x14ac:dyDescent="0.15">
      <c r="A7" s="136" t="s">
        <v>520</v>
      </c>
      <c r="B7" s="141"/>
      <c r="C7" s="142"/>
      <c r="D7" s="143">
        <v>32541</v>
      </c>
      <c r="E7" s="144"/>
      <c r="F7" s="145">
        <v>44475</v>
      </c>
      <c r="G7" s="146"/>
      <c r="H7" s="147"/>
    </row>
    <row r="8" spans="1:8" x14ac:dyDescent="0.15">
      <c r="A8" s="148"/>
      <c r="B8" s="149"/>
      <c r="C8" s="150"/>
      <c r="D8" s="151">
        <v>27438</v>
      </c>
      <c r="E8" s="152"/>
      <c r="F8" s="153">
        <v>24780</v>
      </c>
      <c r="G8" s="154"/>
      <c r="H8" s="155"/>
    </row>
    <row r="9" spans="1:8" x14ac:dyDescent="0.15">
      <c r="A9" s="136" t="s">
        <v>521</v>
      </c>
      <c r="B9" s="141"/>
      <c r="C9" s="142"/>
      <c r="D9" s="143">
        <v>34391</v>
      </c>
      <c r="E9" s="144"/>
      <c r="F9" s="145">
        <v>45982</v>
      </c>
      <c r="G9" s="146"/>
      <c r="H9" s="147"/>
    </row>
    <row r="10" spans="1:8" x14ac:dyDescent="0.15">
      <c r="A10" s="148"/>
      <c r="B10" s="149"/>
      <c r="C10" s="150"/>
      <c r="D10" s="151">
        <v>22269</v>
      </c>
      <c r="E10" s="152"/>
      <c r="F10" s="153">
        <v>25583</v>
      </c>
      <c r="G10" s="154"/>
      <c r="H10" s="155"/>
    </row>
    <row r="11" spans="1:8" x14ac:dyDescent="0.15">
      <c r="A11" s="136" t="s">
        <v>522</v>
      </c>
      <c r="B11" s="141"/>
      <c r="C11" s="142"/>
      <c r="D11" s="143">
        <v>34944</v>
      </c>
      <c r="E11" s="144"/>
      <c r="F11" s="145">
        <v>50538</v>
      </c>
      <c r="G11" s="146"/>
      <c r="H11" s="147"/>
    </row>
    <row r="12" spans="1:8" x14ac:dyDescent="0.15">
      <c r="A12" s="148"/>
      <c r="B12" s="149"/>
      <c r="C12" s="156"/>
      <c r="D12" s="151">
        <v>28065</v>
      </c>
      <c r="E12" s="152"/>
      <c r="F12" s="153">
        <v>29053</v>
      </c>
      <c r="G12" s="154"/>
      <c r="H12" s="155"/>
    </row>
    <row r="13" spans="1:8" x14ac:dyDescent="0.15">
      <c r="A13" s="136"/>
      <c r="B13" s="141"/>
      <c r="C13" s="157"/>
      <c r="D13" s="158">
        <v>41695</v>
      </c>
      <c r="E13" s="159"/>
      <c r="F13" s="160">
        <v>46485</v>
      </c>
      <c r="G13" s="161"/>
      <c r="H13" s="147"/>
    </row>
    <row r="14" spans="1:8" x14ac:dyDescent="0.15">
      <c r="A14" s="148"/>
      <c r="B14" s="149"/>
      <c r="C14" s="150"/>
      <c r="D14" s="151">
        <v>33936</v>
      </c>
      <c r="E14" s="152"/>
      <c r="F14" s="153">
        <v>25767</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7.44</v>
      </c>
      <c r="C19" s="162">
        <f>ROUND(VALUE(SUBSTITUTE(実質収支比率等に係る経年分析!G$48,"▲","-")),2)</f>
        <v>12.81</v>
      </c>
      <c r="D19" s="162">
        <f>ROUND(VALUE(SUBSTITUTE(実質収支比率等に係る経年分析!H$48,"▲","-")),2)</f>
        <v>14.47</v>
      </c>
      <c r="E19" s="162">
        <f>ROUND(VALUE(SUBSTITUTE(実質収支比率等に係る経年分析!I$48,"▲","-")),2)</f>
        <v>10.58</v>
      </c>
      <c r="F19" s="162">
        <f>ROUND(VALUE(SUBSTITUTE(実質収支比率等に係る経年分析!J$48,"▲","-")),2)</f>
        <v>7.46</v>
      </c>
    </row>
    <row r="20" spans="1:11" x14ac:dyDescent="0.15">
      <c r="A20" s="162" t="s">
        <v>53</v>
      </c>
      <c r="B20" s="162">
        <f>ROUND(VALUE(SUBSTITUTE(実質収支比率等に係る経年分析!F$47,"▲","-")),2)</f>
        <v>8.14</v>
      </c>
      <c r="C20" s="162">
        <f>ROUND(VALUE(SUBSTITUTE(実質収支比率等に係る経年分析!G$47,"▲","-")),2)</f>
        <v>7.16</v>
      </c>
      <c r="D20" s="162">
        <f>ROUND(VALUE(SUBSTITUTE(実質収支比率等に係る経年分析!H$47,"▲","-")),2)</f>
        <v>7.73</v>
      </c>
      <c r="E20" s="162">
        <f>ROUND(VALUE(SUBSTITUTE(実質収支比率等に係る経年分析!I$47,"▲","-")),2)</f>
        <v>10.71</v>
      </c>
      <c r="F20" s="162">
        <f>ROUND(VALUE(SUBSTITUTE(実質収支比率等に係る経年分析!J$47,"▲","-")),2)</f>
        <v>7.66</v>
      </c>
    </row>
    <row r="21" spans="1:11" x14ac:dyDescent="0.15">
      <c r="A21" s="162" t="s">
        <v>54</v>
      </c>
      <c r="B21" s="162">
        <f>IF(ISNUMBER(VALUE(SUBSTITUTE(実質収支比率等に係る経年分析!F$49,"▲","-"))),ROUND(VALUE(SUBSTITUTE(実質収支比率等に係る経年分析!F$49,"▲","-")),2),NA())</f>
        <v>1.46</v>
      </c>
      <c r="C21" s="162">
        <f>IF(ISNUMBER(VALUE(SUBSTITUTE(実質収支比率等に係る経年分析!G$49,"▲","-"))),ROUND(VALUE(SUBSTITUTE(実質収支比率等に係る経年分析!G$49,"▲","-")),2),NA())</f>
        <v>4.91</v>
      </c>
      <c r="D21" s="162">
        <f>IF(ISNUMBER(VALUE(SUBSTITUTE(実質収支比率等に係る経年分析!H$49,"▲","-"))),ROUND(VALUE(SUBSTITUTE(実質収支比率等に係る経年分析!H$49,"▲","-")),2),NA())</f>
        <v>1.78</v>
      </c>
      <c r="E21" s="162">
        <f>IF(ISNUMBER(VALUE(SUBSTITUTE(実質収支比率等に係る経年分析!I$49,"▲","-"))),ROUND(VALUE(SUBSTITUTE(実質収支比率等に係る経年分析!I$49,"▲","-")),2),NA())</f>
        <v>-0.5</v>
      </c>
      <c r="F21" s="162">
        <f>IF(ISNUMBER(VALUE(SUBSTITUTE(実質収支比率等に係る経年分析!J$49,"▲","-"))),ROUND(VALUE(SUBSTITUTE(実質収支比率等に係る経年分析!J$49,"▲","-")),2),NA())</f>
        <v>-5.37</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駐車場事業特別会計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7.0000000000000007E-2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0.09</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0.11</v>
      </c>
    </row>
    <row r="33" spans="1:16" x14ac:dyDescent="0.15">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2.09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0.66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2.06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2.42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2.34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2.41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1.46</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2.15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3.26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3.27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3.82</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7.43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14.46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10.57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7.45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1372</v>
      </c>
      <c r="E42" s="164"/>
      <c r="F42" s="164"/>
      <c r="G42" s="164">
        <f>'実質公債費比率（分子）の構造'!L$52</f>
        <v>1408</v>
      </c>
      <c r="H42" s="164"/>
      <c r="I42" s="164"/>
      <c r="J42" s="164">
        <f>'実質公債費比率（分子）の構造'!M$52</f>
        <v>1413</v>
      </c>
      <c r="K42" s="164"/>
      <c r="L42" s="164"/>
      <c r="M42" s="164">
        <f>'実質公債費比率（分子）の構造'!N$52</f>
        <v>1390</v>
      </c>
      <c r="N42" s="164"/>
      <c r="O42" s="164"/>
      <c r="P42" s="164">
        <f>'実質公債費比率（分子）の構造'!O$52</f>
        <v>1443</v>
      </c>
    </row>
    <row r="43" spans="1:16" x14ac:dyDescent="0.15">
      <c r="A43" s="164" t="s">
        <v>16</v>
      </c>
      <c r="B43" s="164">
        <f>'実質公債費比率（分子）の構造'!K$51</f>
        <v>1</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f>'実質公債費比率（分子）の構造'!O$51</f>
        <v>0</v>
      </c>
      <c r="O43" s="164"/>
      <c r="P43" s="164"/>
    </row>
    <row r="44" spans="1:16" x14ac:dyDescent="0.15">
      <c r="A44" s="164" t="s">
        <v>62</v>
      </c>
      <c r="B44" s="164">
        <f>'実質公債費比率（分子）の構造'!K$50</f>
        <v>4</v>
      </c>
      <c r="C44" s="164"/>
      <c r="D44" s="164"/>
      <c r="E44" s="164">
        <f>'実質公債費比率（分子）の構造'!L$50</f>
        <v>3</v>
      </c>
      <c r="F44" s="164"/>
      <c r="G44" s="164"/>
      <c r="H44" s="164">
        <f>'実質公債費比率（分子）の構造'!M$50</f>
        <v>2</v>
      </c>
      <c r="I44" s="164"/>
      <c r="J44" s="164"/>
      <c r="K44" s="164">
        <f>'実質公債費比率（分子）の構造'!N$50</f>
        <v>3</v>
      </c>
      <c r="L44" s="164"/>
      <c r="M44" s="164"/>
      <c r="N44" s="164">
        <f>'実質公債費比率（分子）の構造'!O$50</f>
        <v>4</v>
      </c>
      <c r="O44" s="164"/>
      <c r="P44" s="164"/>
    </row>
    <row r="45" spans="1:16" x14ac:dyDescent="0.15">
      <c r="A45" s="164" t="s">
        <v>63</v>
      </c>
      <c r="B45" s="164">
        <f>'実質公債費比率（分子）の構造'!K$49</f>
        <v>42</v>
      </c>
      <c r="C45" s="164"/>
      <c r="D45" s="164"/>
      <c r="E45" s="164">
        <f>'実質公債費比率（分子）の構造'!L$49</f>
        <v>22</v>
      </c>
      <c r="F45" s="164"/>
      <c r="G45" s="164"/>
      <c r="H45" s="164">
        <f>'実質公債費比率（分子）の構造'!M$49</f>
        <v>14</v>
      </c>
      <c r="I45" s="164"/>
      <c r="J45" s="164"/>
      <c r="K45" s="164">
        <f>'実質公債費比率（分子）の構造'!N$49</f>
        <v>10</v>
      </c>
      <c r="L45" s="164"/>
      <c r="M45" s="164"/>
      <c r="N45" s="164">
        <f>'実質公債費比率（分子）の構造'!O$49</f>
        <v>10</v>
      </c>
      <c r="O45" s="164"/>
      <c r="P45" s="164"/>
    </row>
    <row r="46" spans="1:16" x14ac:dyDescent="0.15">
      <c r="A46" s="164" t="s">
        <v>64</v>
      </c>
      <c r="B46" s="164">
        <f>'実質公債費比率（分子）の構造'!K$48</f>
        <v>38</v>
      </c>
      <c r="C46" s="164"/>
      <c r="D46" s="164"/>
      <c r="E46" s="164">
        <f>'実質公債費比率（分子）の構造'!L$48</f>
        <v>33</v>
      </c>
      <c r="F46" s="164"/>
      <c r="G46" s="164"/>
      <c r="H46" s="164">
        <f>'実質公債費比率（分子）の構造'!M$48</f>
        <v>38</v>
      </c>
      <c r="I46" s="164"/>
      <c r="J46" s="164"/>
      <c r="K46" s="164">
        <f>'実質公債費比率（分子）の構造'!N$48</f>
        <v>39</v>
      </c>
      <c r="L46" s="164"/>
      <c r="M46" s="164"/>
      <c r="N46" s="164">
        <f>'実質公債費比率（分子）の構造'!O$48</f>
        <v>48</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1913</v>
      </c>
      <c r="C49" s="164"/>
      <c r="D49" s="164"/>
      <c r="E49" s="164">
        <f>'実質公債費比率（分子）の構造'!L$45</f>
        <v>1946</v>
      </c>
      <c r="F49" s="164"/>
      <c r="G49" s="164"/>
      <c r="H49" s="164">
        <f>'実質公債費比率（分子）の構造'!M$45</f>
        <v>1947</v>
      </c>
      <c r="I49" s="164"/>
      <c r="J49" s="164"/>
      <c r="K49" s="164">
        <f>'実質公債費比率（分子）の構造'!N$45</f>
        <v>1967</v>
      </c>
      <c r="L49" s="164"/>
      <c r="M49" s="164"/>
      <c r="N49" s="164">
        <f>'実質公債費比率（分子）の構造'!O$45</f>
        <v>2046</v>
      </c>
      <c r="O49" s="164"/>
      <c r="P49" s="164"/>
    </row>
    <row r="50" spans="1:16" x14ac:dyDescent="0.15">
      <c r="A50" s="164" t="s">
        <v>67</v>
      </c>
      <c r="B50" s="164" t="e">
        <f>NA()</f>
        <v>#N/A</v>
      </c>
      <c r="C50" s="164">
        <f>IF(ISNUMBER('実質公債費比率（分子）の構造'!K$53),'実質公債費比率（分子）の構造'!K$53,NA())</f>
        <v>626</v>
      </c>
      <c r="D50" s="164" t="e">
        <f>NA()</f>
        <v>#N/A</v>
      </c>
      <c r="E50" s="164" t="e">
        <f>NA()</f>
        <v>#N/A</v>
      </c>
      <c r="F50" s="164">
        <f>IF(ISNUMBER('実質公債費比率（分子）の構造'!L$53),'実質公債費比率（分子）の構造'!L$53,NA())</f>
        <v>596</v>
      </c>
      <c r="G50" s="164" t="e">
        <f>NA()</f>
        <v>#N/A</v>
      </c>
      <c r="H50" s="164" t="e">
        <f>NA()</f>
        <v>#N/A</v>
      </c>
      <c r="I50" s="164">
        <f>IF(ISNUMBER('実質公債費比率（分子）の構造'!M$53),'実質公債費比率（分子）の構造'!M$53,NA())</f>
        <v>588</v>
      </c>
      <c r="J50" s="164" t="e">
        <f>NA()</f>
        <v>#N/A</v>
      </c>
      <c r="K50" s="164" t="e">
        <f>NA()</f>
        <v>#N/A</v>
      </c>
      <c r="L50" s="164">
        <f>IF(ISNUMBER('実質公債費比率（分子）の構造'!N$53),'実質公債費比率（分子）の構造'!N$53,NA())</f>
        <v>629</v>
      </c>
      <c r="M50" s="164" t="e">
        <f>NA()</f>
        <v>#N/A</v>
      </c>
      <c r="N50" s="164" t="e">
        <f>NA()</f>
        <v>#N/A</v>
      </c>
      <c r="O50" s="164">
        <f>IF(ISNUMBER('実質公債費比率（分子）の構造'!O$53),'実質公債費比率（分子）の構造'!O$53,NA())</f>
        <v>665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16566</v>
      </c>
      <c r="E56" s="163"/>
      <c r="F56" s="163"/>
      <c r="G56" s="163">
        <f>'将来負担比率（分子）の構造'!J$52</f>
        <v>16557</v>
      </c>
      <c r="H56" s="163"/>
      <c r="I56" s="163"/>
      <c r="J56" s="163">
        <f>'将来負担比率（分子）の構造'!K$52</f>
        <v>15869</v>
      </c>
      <c r="K56" s="163"/>
      <c r="L56" s="163"/>
      <c r="M56" s="163">
        <f>'将来負担比率（分子）の構造'!L$52</f>
        <v>14955</v>
      </c>
      <c r="N56" s="163"/>
      <c r="O56" s="163"/>
      <c r="P56" s="163">
        <f>'将来負担比率（分子）の構造'!M$52</f>
        <v>14799</v>
      </c>
    </row>
    <row r="57" spans="1:16" x14ac:dyDescent="0.15">
      <c r="A57" s="163" t="s">
        <v>42</v>
      </c>
      <c r="B57" s="163"/>
      <c r="C57" s="163"/>
      <c r="D57" s="163">
        <f>'将来負担比率（分子）の構造'!I$51</f>
        <v>1315</v>
      </c>
      <c r="E57" s="163"/>
      <c r="F57" s="163"/>
      <c r="G57" s="163">
        <f>'将来負担比率（分子）の構造'!J$51</f>
        <v>1968</v>
      </c>
      <c r="H57" s="163"/>
      <c r="I57" s="163"/>
      <c r="J57" s="163">
        <f>'将来負担比率（分子）の構造'!K$51</f>
        <v>2384</v>
      </c>
      <c r="K57" s="163"/>
      <c r="L57" s="163"/>
      <c r="M57" s="163">
        <f>'将来負担比率（分子）の構造'!L$51</f>
        <v>2763</v>
      </c>
      <c r="N57" s="163"/>
      <c r="O57" s="163"/>
      <c r="P57" s="163">
        <f>'将来負担比率（分子）の構造'!M$51</f>
        <v>3182</v>
      </c>
    </row>
    <row r="58" spans="1:16" x14ac:dyDescent="0.15">
      <c r="A58" s="163" t="s">
        <v>41</v>
      </c>
      <c r="B58" s="163"/>
      <c r="C58" s="163"/>
      <c r="D58" s="163">
        <f>'将来負担比率（分子）の構造'!I$50</f>
        <v>3964</v>
      </c>
      <c r="E58" s="163"/>
      <c r="F58" s="163"/>
      <c r="G58" s="163">
        <f>'将来負担比率（分子）の構造'!J$50</f>
        <v>4160</v>
      </c>
      <c r="H58" s="163"/>
      <c r="I58" s="163"/>
      <c r="J58" s="163">
        <f>'将来負担比率（分子）の構造'!K$50</f>
        <v>4406</v>
      </c>
      <c r="K58" s="163"/>
      <c r="L58" s="163"/>
      <c r="M58" s="163">
        <f>'将来負担比率（分子）の構造'!L$50</f>
        <v>5432</v>
      </c>
      <c r="N58" s="163"/>
      <c r="O58" s="163"/>
      <c r="P58" s="163">
        <f>'将来負担比率（分子）の構造'!M$50</f>
        <v>5506</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199</v>
      </c>
      <c r="C61" s="163"/>
      <c r="D61" s="163"/>
      <c r="E61" s="163">
        <f>'将来負担比率（分子）の構造'!J$46</f>
        <v>30</v>
      </c>
      <c r="F61" s="163"/>
      <c r="G61" s="163"/>
      <c r="H61" s="163">
        <f>'将来負担比率（分子）の構造'!K$46</f>
        <v>26</v>
      </c>
      <c r="I61" s="163"/>
      <c r="J61" s="163"/>
      <c r="K61" s="163">
        <f>'将来負担比率（分子）の構造'!L$46</f>
        <v>23</v>
      </c>
      <c r="L61" s="163"/>
      <c r="M61" s="163"/>
      <c r="N61" s="163">
        <f>'将来負担比率（分子）の構造'!M$46</f>
        <v>19</v>
      </c>
      <c r="O61" s="163"/>
      <c r="P61" s="163"/>
    </row>
    <row r="62" spans="1:16" x14ac:dyDescent="0.15">
      <c r="A62" s="163" t="s">
        <v>35</v>
      </c>
      <c r="B62" s="163">
        <f>'将来負担比率（分子）の構造'!I$45</f>
        <v>4328</v>
      </c>
      <c r="C62" s="163"/>
      <c r="D62" s="163"/>
      <c r="E62" s="163">
        <f>'将来負担比率（分子）の構造'!J$45</f>
        <v>4259</v>
      </c>
      <c r="F62" s="163"/>
      <c r="G62" s="163"/>
      <c r="H62" s="163">
        <f>'将来負担比率（分子）の構造'!K$45</f>
        <v>4167</v>
      </c>
      <c r="I62" s="163"/>
      <c r="J62" s="163"/>
      <c r="K62" s="163">
        <f>'将来負担比率（分子）の構造'!L$45</f>
        <v>4107</v>
      </c>
      <c r="L62" s="163"/>
      <c r="M62" s="163"/>
      <c r="N62" s="163">
        <f>'将来負担比率（分子）の構造'!M$45</f>
        <v>4079</v>
      </c>
      <c r="O62" s="163"/>
      <c r="P62" s="163"/>
    </row>
    <row r="63" spans="1:16" x14ac:dyDescent="0.15">
      <c r="A63" s="163" t="s">
        <v>34</v>
      </c>
      <c r="B63" s="163">
        <f>'将来負担比率（分子）の構造'!I$44</f>
        <v>148</v>
      </c>
      <c r="C63" s="163"/>
      <c r="D63" s="163"/>
      <c r="E63" s="163">
        <f>'将来負担比率（分子）の構造'!J$44</f>
        <v>119</v>
      </c>
      <c r="F63" s="163"/>
      <c r="G63" s="163"/>
      <c r="H63" s="163">
        <f>'将来負担比率（分子）の構造'!K$44</f>
        <v>106</v>
      </c>
      <c r="I63" s="163"/>
      <c r="J63" s="163"/>
      <c r="K63" s="163">
        <f>'将来負担比率（分子）の構造'!L$44</f>
        <v>91</v>
      </c>
      <c r="L63" s="163"/>
      <c r="M63" s="163"/>
      <c r="N63" s="163">
        <f>'将来負担比率（分子）の構造'!M$44</f>
        <v>82</v>
      </c>
      <c r="O63" s="163"/>
      <c r="P63" s="163"/>
    </row>
    <row r="64" spans="1:16" x14ac:dyDescent="0.15">
      <c r="A64" s="163" t="s">
        <v>33</v>
      </c>
      <c r="B64" s="163">
        <f>'将来負担比率（分子）の構造'!I$43</f>
        <v>295</v>
      </c>
      <c r="C64" s="163"/>
      <c r="D64" s="163"/>
      <c r="E64" s="163">
        <f>'将来負担比率（分子）の構造'!J$43</f>
        <v>350</v>
      </c>
      <c r="F64" s="163"/>
      <c r="G64" s="163"/>
      <c r="H64" s="163">
        <f>'将来負担比率（分子）の構造'!K$43</f>
        <v>385</v>
      </c>
      <c r="I64" s="163"/>
      <c r="J64" s="163"/>
      <c r="K64" s="163">
        <f>'将来負担比率（分子）の構造'!L$43</f>
        <v>427</v>
      </c>
      <c r="L64" s="163"/>
      <c r="M64" s="163"/>
      <c r="N64" s="163">
        <f>'将来負担比率（分子）の構造'!M$43</f>
        <v>546</v>
      </c>
      <c r="O64" s="163"/>
      <c r="P64" s="163"/>
    </row>
    <row r="65" spans="1:16" x14ac:dyDescent="0.15">
      <c r="A65" s="163" t="s">
        <v>32</v>
      </c>
      <c r="B65" s="163">
        <f>'将来負担比率（分子）の構造'!I$42</f>
        <v>1561</v>
      </c>
      <c r="C65" s="163"/>
      <c r="D65" s="163"/>
      <c r="E65" s="163">
        <f>'将来負担比率（分子）の構造'!J$42</f>
        <v>2139</v>
      </c>
      <c r="F65" s="163"/>
      <c r="G65" s="163"/>
      <c r="H65" s="163">
        <f>'将来負担比率（分子）の構造'!K$42</f>
        <v>2431</v>
      </c>
      <c r="I65" s="163"/>
      <c r="J65" s="163"/>
      <c r="K65" s="163">
        <f>'将来負担比率（分子）の構造'!L$42</f>
        <v>2435</v>
      </c>
      <c r="L65" s="163"/>
      <c r="M65" s="163"/>
      <c r="N65" s="163">
        <f>'将来負担比率（分子）の構造'!M$42</f>
        <v>2555</v>
      </c>
      <c r="O65" s="163"/>
      <c r="P65" s="163"/>
    </row>
    <row r="66" spans="1:16" x14ac:dyDescent="0.15">
      <c r="A66" s="163" t="s">
        <v>31</v>
      </c>
      <c r="B66" s="163">
        <f>'将来負担比率（分子）の構造'!I$41</f>
        <v>21336</v>
      </c>
      <c r="C66" s="163"/>
      <c r="D66" s="163"/>
      <c r="E66" s="163">
        <f>'将来負担比率（分子）の構造'!J$41</f>
        <v>21463</v>
      </c>
      <c r="F66" s="163"/>
      <c r="G66" s="163"/>
      <c r="H66" s="163">
        <f>'将来負担比率（分子）の構造'!K$41</f>
        <v>20938</v>
      </c>
      <c r="I66" s="163"/>
      <c r="J66" s="163"/>
      <c r="K66" s="163">
        <f>'将来負担比率（分子）の構造'!L$41</f>
        <v>20163</v>
      </c>
      <c r="L66" s="163"/>
      <c r="M66" s="163"/>
      <c r="N66" s="163">
        <f>'将来負担比率（分子）の構造'!M$41</f>
        <v>19404</v>
      </c>
      <c r="O66" s="163"/>
      <c r="P66" s="163"/>
    </row>
    <row r="67" spans="1:16" x14ac:dyDescent="0.15">
      <c r="A67" s="163" t="s">
        <v>71</v>
      </c>
      <c r="B67" s="163" t="e">
        <f>NA()</f>
        <v>#N/A</v>
      </c>
      <c r="C67" s="163">
        <f>IF(ISNUMBER('将来負担比率（分子）の構造'!I$53), IF('将来負担比率（分子）の構造'!I$53 &lt; 0, 0, '将来負担比率（分子）の構造'!I$53), NA())</f>
        <v>6021</v>
      </c>
      <c r="D67" s="163" t="e">
        <f>NA()</f>
        <v>#N/A</v>
      </c>
      <c r="E67" s="163" t="e">
        <f>NA()</f>
        <v>#N/A</v>
      </c>
      <c r="F67" s="163">
        <f>IF(ISNUMBER('将来負担比率（分子）の構造'!J$53), IF('将来負担比率（分子）の構造'!J$53 &lt; 0, 0, '将来負担比率（分子）の構造'!J$53), NA())</f>
        <v>5676</v>
      </c>
      <c r="G67" s="163" t="e">
        <f>NA()</f>
        <v>#N/A</v>
      </c>
      <c r="H67" s="163" t="e">
        <f>NA()</f>
        <v>#N/A</v>
      </c>
      <c r="I67" s="163">
        <f>IF(ISNUMBER('将来負担比率（分子）の構造'!K$53), IF('将来負担比率（分子）の構造'!K$53 &lt; 0, 0, '将来負担比率（分子）の構造'!K$53), NA())</f>
        <v>5393</v>
      </c>
      <c r="J67" s="163" t="e">
        <f>NA()</f>
        <v>#N/A</v>
      </c>
      <c r="K67" s="163" t="e">
        <f>NA()</f>
        <v>#N/A</v>
      </c>
      <c r="L67" s="163">
        <f>IF(ISNUMBER('将来負担比率（分子）の構造'!L$53), IF('将来負担比率（分子）の構造'!L$53 &lt; 0, 0, '将来負担比率（分子）の構造'!L$53), NA())</f>
        <v>4096</v>
      </c>
      <c r="M67" s="163" t="e">
        <f>NA()</f>
        <v>#N/A</v>
      </c>
      <c r="N67" s="163" t="e">
        <f>NA()</f>
        <v>#N/A</v>
      </c>
      <c r="O67" s="163">
        <f>IF(ISNUMBER('将来負担比率（分子）の構造'!M$53), IF('将来負担比率（分子）の構造'!M$53 &lt; 0, 0, '将来負担比率（分子）の構造'!M$53), NA())</f>
        <v>3198</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1251</v>
      </c>
      <c r="C72" s="167">
        <f>基金残高に係る経年分析!G55</f>
        <v>1766</v>
      </c>
      <c r="D72" s="167">
        <f>基金残高に係る経年分析!H55</f>
        <v>1311</v>
      </c>
    </row>
    <row r="73" spans="1:16" x14ac:dyDescent="0.15">
      <c r="A73" s="166" t="s">
        <v>74</v>
      </c>
      <c r="B73" s="167">
        <f>基金残高に係る経年分析!F56</f>
        <v>489</v>
      </c>
      <c r="C73" s="167">
        <f>基金残高に係る経年分析!G56</f>
        <v>571</v>
      </c>
      <c r="D73" s="167">
        <f>基金残高に係る経年分析!H56</f>
        <v>639</v>
      </c>
    </row>
    <row r="74" spans="1:16" x14ac:dyDescent="0.15">
      <c r="A74" s="166" t="s">
        <v>75</v>
      </c>
      <c r="B74" s="167">
        <f>基金残高に係る経年分析!F57</f>
        <v>1997</v>
      </c>
      <c r="C74" s="167">
        <f>基金残高に係る経年分析!G57</f>
        <v>2342</v>
      </c>
      <c r="D74" s="167">
        <f>基金残高に係る経年分析!H57</f>
        <v>2723</v>
      </c>
    </row>
  </sheetData>
  <sheetProtection algorithmName="SHA-512" hashValue="DQcr3aFGlzWqDCn/YFg9l2OfHsyczNynhybiQ68KSwgP0RsOipbgNB9F3MsEOF534IHeGaAw3WIIrPLoumqajQ==" saltValue="yZD9wU25J0b2d5HTOtEU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10088517</v>
      </c>
      <c r="S5" s="613"/>
      <c r="T5" s="613"/>
      <c r="U5" s="613"/>
      <c r="V5" s="613"/>
      <c r="W5" s="613"/>
      <c r="X5" s="613"/>
      <c r="Y5" s="614"/>
      <c r="Z5" s="615">
        <v>26.2</v>
      </c>
      <c r="AA5" s="615"/>
      <c r="AB5" s="615"/>
      <c r="AC5" s="615"/>
      <c r="AD5" s="616">
        <v>9318450</v>
      </c>
      <c r="AE5" s="616"/>
      <c r="AF5" s="616"/>
      <c r="AG5" s="616"/>
      <c r="AH5" s="616"/>
      <c r="AI5" s="616"/>
      <c r="AJ5" s="616"/>
      <c r="AK5" s="616"/>
      <c r="AL5" s="617">
        <v>53.1</v>
      </c>
      <c r="AM5" s="618"/>
      <c r="AN5" s="618"/>
      <c r="AO5" s="619"/>
      <c r="AP5" s="609" t="s">
        <v>217</v>
      </c>
      <c r="AQ5" s="610"/>
      <c r="AR5" s="610"/>
      <c r="AS5" s="610"/>
      <c r="AT5" s="610"/>
      <c r="AU5" s="610"/>
      <c r="AV5" s="610"/>
      <c r="AW5" s="610"/>
      <c r="AX5" s="610"/>
      <c r="AY5" s="610"/>
      <c r="AZ5" s="610"/>
      <c r="BA5" s="610"/>
      <c r="BB5" s="610"/>
      <c r="BC5" s="610"/>
      <c r="BD5" s="610"/>
      <c r="BE5" s="610"/>
      <c r="BF5" s="611"/>
      <c r="BG5" s="623">
        <v>9318450</v>
      </c>
      <c r="BH5" s="624"/>
      <c r="BI5" s="624"/>
      <c r="BJ5" s="624"/>
      <c r="BK5" s="624"/>
      <c r="BL5" s="624"/>
      <c r="BM5" s="624"/>
      <c r="BN5" s="625"/>
      <c r="BO5" s="626">
        <v>92.4</v>
      </c>
      <c r="BP5" s="626"/>
      <c r="BQ5" s="626"/>
      <c r="BR5" s="626"/>
      <c r="BS5" s="627">
        <v>33344</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121801</v>
      </c>
      <c r="S6" s="624"/>
      <c r="T6" s="624"/>
      <c r="U6" s="624"/>
      <c r="V6" s="624"/>
      <c r="W6" s="624"/>
      <c r="X6" s="624"/>
      <c r="Y6" s="625"/>
      <c r="Z6" s="626">
        <v>0.3</v>
      </c>
      <c r="AA6" s="626"/>
      <c r="AB6" s="626"/>
      <c r="AC6" s="626"/>
      <c r="AD6" s="627">
        <v>121801</v>
      </c>
      <c r="AE6" s="627"/>
      <c r="AF6" s="627"/>
      <c r="AG6" s="627"/>
      <c r="AH6" s="627"/>
      <c r="AI6" s="627"/>
      <c r="AJ6" s="627"/>
      <c r="AK6" s="627"/>
      <c r="AL6" s="628">
        <v>0.7</v>
      </c>
      <c r="AM6" s="629"/>
      <c r="AN6" s="629"/>
      <c r="AO6" s="630"/>
      <c r="AP6" s="620" t="s">
        <v>222</v>
      </c>
      <c r="AQ6" s="621"/>
      <c r="AR6" s="621"/>
      <c r="AS6" s="621"/>
      <c r="AT6" s="621"/>
      <c r="AU6" s="621"/>
      <c r="AV6" s="621"/>
      <c r="AW6" s="621"/>
      <c r="AX6" s="621"/>
      <c r="AY6" s="621"/>
      <c r="AZ6" s="621"/>
      <c r="BA6" s="621"/>
      <c r="BB6" s="621"/>
      <c r="BC6" s="621"/>
      <c r="BD6" s="621"/>
      <c r="BE6" s="621"/>
      <c r="BF6" s="622"/>
      <c r="BG6" s="623">
        <v>9318450</v>
      </c>
      <c r="BH6" s="624"/>
      <c r="BI6" s="624"/>
      <c r="BJ6" s="624"/>
      <c r="BK6" s="624"/>
      <c r="BL6" s="624"/>
      <c r="BM6" s="624"/>
      <c r="BN6" s="625"/>
      <c r="BO6" s="626">
        <v>92.4</v>
      </c>
      <c r="BP6" s="626"/>
      <c r="BQ6" s="626"/>
      <c r="BR6" s="626"/>
      <c r="BS6" s="627">
        <v>33344</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289594</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289594</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27192</v>
      </c>
      <c r="S7" s="624"/>
      <c r="T7" s="624"/>
      <c r="U7" s="624"/>
      <c r="V7" s="624"/>
      <c r="W7" s="624"/>
      <c r="X7" s="624"/>
      <c r="Y7" s="625"/>
      <c r="Z7" s="626">
        <v>0.1</v>
      </c>
      <c r="AA7" s="626"/>
      <c r="AB7" s="626"/>
      <c r="AC7" s="626"/>
      <c r="AD7" s="627">
        <v>27192</v>
      </c>
      <c r="AE7" s="627"/>
      <c r="AF7" s="627"/>
      <c r="AG7" s="627"/>
      <c r="AH7" s="627"/>
      <c r="AI7" s="627"/>
      <c r="AJ7" s="627"/>
      <c r="AK7" s="627"/>
      <c r="AL7" s="628">
        <v>0.2</v>
      </c>
      <c r="AM7" s="629"/>
      <c r="AN7" s="629"/>
      <c r="AO7" s="630"/>
      <c r="AP7" s="620" t="s">
        <v>225</v>
      </c>
      <c r="AQ7" s="621"/>
      <c r="AR7" s="621"/>
      <c r="AS7" s="621"/>
      <c r="AT7" s="621"/>
      <c r="AU7" s="621"/>
      <c r="AV7" s="621"/>
      <c r="AW7" s="621"/>
      <c r="AX7" s="621"/>
      <c r="AY7" s="621"/>
      <c r="AZ7" s="621"/>
      <c r="BA7" s="621"/>
      <c r="BB7" s="621"/>
      <c r="BC7" s="621"/>
      <c r="BD7" s="621"/>
      <c r="BE7" s="621"/>
      <c r="BF7" s="622"/>
      <c r="BG7" s="623">
        <v>5017015</v>
      </c>
      <c r="BH7" s="624"/>
      <c r="BI7" s="624"/>
      <c r="BJ7" s="624"/>
      <c r="BK7" s="624"/>
      <c r="BL7" s="624"/>
      <c r="BM7" s="624"/>
      <c r="BN7" s="625"/>
      <c r="BO7" s="626">
        <v>49.7</v>
      </c>
      <c r="BP7" s="626"/>
      <c r="BQ7" s="626"/>
      <c r="BR7" s="626"/>
      <c r="BS7" s="627">
        <v>33344</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6028078</v>
      </c>
      <c r="CS7" s="624"/>
      <c r="CT7" s="624"/>
      <c r="CU7" s="624"/>
      <c r="CV7" s="624"/>
      <c r="CW7" s="624"/>
      <c r="CX7" s="624"/>
      <c r="CY7" s="625"/>
      <c r="CZ7" s="626">
        <v>16.3</v>
      </c>
      <c r="DA7" s="626"/>
      <c r="DB7" s="626"/>
      <c r="DC7" s="626"/>
      <c r="DD7" s="632">
        <v>739996</v>
      </c>
      <c r="DE7" s="624"/>
      <c r="DF7" s="624"/>
      <c r="DG7" s="624"/>
      <c r="DH7" s="624"/>
      <c r="DI7" s="624"/>
      <c r="DJ7" s="624"/>
      <c r="DK7" s="624"/>
      <c r="DL7" s="624"/>
      <c r="DM7" s="624"/>
      <c r="DN7" s="624"/>
      <c r="DO7" s="624"/>
      <c r="DP7" s="625"/>
      <c r="DQ7" s="632">
        <v>4336919</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140027</v>
      </c>
      <c r="S8" s="624"/>
      <c r="T8" s="624"/>
      <c r="U8" s="624"/>
      <c r="V8" s="624"/>
      <c r="W8" s="624"/>
      <c r="X8" s="624"/>
      <c r="Y8" s="625"/>
      <c r="Z8" s="626">
        <v>0.4</v>
      </c>
      <c r="AA8" s="626"/>
      <c r="AB8" s="626"/>
      <c r="AC8" s="626"/>
      <c r="AD8" s="627">
        <v>140027</v>
      </c>
      <c r="AE8" s="627"/>
      <c r="AF8" s="627"/>
      <c r="AG8" s="627"/>
      <c r="AH8" s="627"/>
      <c r="AI8" s="627"/>
      <c r="AJ8" s="627"/>
      <c r="AK8" s="627"/>
      <c r="AL8" s="628">
        <v>0.8</v>
      </c>
      <c r="AM8" s="629"/>
      <c r="AN8" s="629"/>
      <c r="AO8" s="630"/>
      <c r="AP8" s="620" t="s">
        <v>228</v>
      </c>
      <c r="AQ8" s="621"/>
      <c r="AR8" s="621"/>
      <c r="AS8" s="621"/>
      <c r="AT8" s="621"/>
      <c r="AU8" s="621"/>
      <c r="AV8" s="621"/>
      <c r="AW8" s="621"/>
      <c r="AX8" s="621"/>
      <c r="AY8" s="621"/>
      <c r="AZ8" s="621"/>
      <c r="BA8" s="621"/>
      <c r="BB8" s="621"/>
      <c r="BC8" s="621"/>
      <c r="BD8" s="621"/>
      <c r="BE8" s="621"/>
      <c r="BF8" s="622"/>
      <c r="BG8" s="623">
        <v>115890</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19567283</v>
      </c>
      <c r="CS8" s="624"/>
      <c r="CT8" s="624"/>
      <c r="CU8" s="624"/>
      <c r="CV8" s="624"/>
      <c r="CW8" s="624"/>
      <c r="CX8" s="624"/>
      <c r="CY8" s="625"/>
      <c r="CZ8" s="626">
        <v>52.8</v>
      </c>
      <c r="DA8" s="626"/>
      <c r="DB8" s="626"/>
      <c r="DC8" s="626"/>
      <c r="DD8" s="632">
        <v>159423</v>
      </c>
      <c r="DE8" s="624"/>
      <c r="DF8" s="624"/>
      <c r="DG8" s="624"/>
      <c r="DH8" s="624"/>
      <c r="DI8" s="624"/>
      <c r="DJ8" s="624"/>
      <c r="DK8" s="624"/>
      <c r="DL8" s="624"/>
      <c r="DM8" s="624"/>
      <c r="DN8" s="624"/>
      <c r="DO8" s="624"/>
      <c r="DP8" s="625"/>
      <c r="DQ8" s="632">
        <v>9255051</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204281</v>
      </c>
      <c r="S9" s="624"/>
      <c r="T9" s="624"/>
      <c r="U9" s="624"/>
      <c r="V9" s="624"/>
      <c r="W9" s="624"/>
      <c r="X9" s="624"/>
      <c r="Y9" s="625"/>
      <c r="Z9" s="626">
        <v>0.5</v>
      </c>
      <c r="AA9" s="626"/>
      <c r="AB9" s="626"/>
      <c r="AC9" s="626"/>
      <c r="AD9" s="627">
        <v>204281</v>
      </c>
      <c r="AE9" s="627"/>
      <c r="AF9" s="627"/>
      <c r="AG9" s="627"/>
      <c r="AH9" s="627"/>
      <c r="AI9" s="627"/>
      <c r="AJ9" s="627"/>
      <c r="AK9" s="627"/>
      <c r="AL9" s="628">
        <v>1.2</v>
      </c>
      <c r="AM9" s="629"/>
      <c r="AN9" s="629"/>
      <c r="AO9" s="630"/>
      <c r="AP9" s="620" t="s">
        <v>231</v>
      </c>
      <c r="AQ9" s="621"/>
      <c r="AR9" s="621"/>
      <c r="AS9" s="621"/>
      <c r="AT9" s="621"/>
      <c r="AU9" s="621"/>
      <c r="AV9" s="621"/>
      <c r="AW9" s="621"/>
      <c r="AX9" s="621"/>
      <c r="AY9" s="621"/>
      <c r="AZ9" s="621"/>
      <c r="BA9" s="621"/>
      <c r="BB9" s="621"/>
      <c r="BC9" s="621"/>
      <c r="BD9" s="621"/>
      <c r="BE9" s="621"/>
      <c r="BF9" s="622"/>
      <c r="BG9" s="623">
        <v>4598527</v>
      </c>
      <c r="BH9" s="624"/>
      <c r="BI9" s="624"/>
      <c r="BJ9" s="624"/>
      <c r="BK9" s="624"/>
      <c r="BL9" s="624"/>
      <c r="BM9" s="624"/>
      <c r="BN9" s="625"/>
      <c r="BO9" s="626">
        <v>45.6</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2292652</v>
      </c>
      <c r="CS9" s="624"/>
      <c r="CT9" s="624"/>
      <c r="CU9" s="624"/>
      <c r="CV9" s="624"/>
      <c r="CW9" s="624"/>
      <c r="CX9" s="624"/>
      <c r="CY9" s="625"/>
      <c r="CZ9" s="626">
        <v>6.2</v>
      </c>
      <c r="DA9" s="626"/>
      <c r="DB9" s="626"/>
      <c r="DC9" s="626"/>
      <c r="DD9" s="632">
        <v>607</v>
      </c>
      <c r="DE9" s="624"/>
      <c r="DF9" s="624"/>
      <c r="DG9" s="624"/>
      <c r="DH9" s="624"/>
      <c r="DI9" s="624"/>
      <c r="DJ9" s="624"/>
      <c r="DK9" s="624"/>
      <c r="DL9" s="624"/>
      <c r="DM9" s="624"/>
      <c r="DN9" s="624"/>
      <c r="DO9" s="624"/>
      <c r="DP9" s="625"/>
      <c r="DQ9" s="632">
        <v>1611988</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127452</v>
      </c>
      <c r="BH10" s="624"/>
      <c r="BI10" s="624"/>
      <c r="BJ10" s="624"/>
      <c r="BK10" s="624"/>
      <c r="BL10" s="624"/>
      <c r="BM10" s="624"/>
      <c r="BN10" s="625"/>
      <c r="BO10" s="626">
        <v>1.3</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144312</v>
      </c>
      <c r="CS10" s="624"/>
      <c r="CT10" s="624"/>
      <c r="CU10" s="624"/>
      <c r="CV10" s="624"/>
      <c r="CW10" s="624"/>
      <c r="CX10" s="624"/>
      <c r="CY10" s="625"/>
      <c r="CZ10" s="626">
        <v>0.4</v>
      </c>
      <c r="DA10" s="626"/>
      <c r="DB10" s="626"/>
      <c r="DC10" s="626"/>
      <c r="DD10" s="632">
        <v>13750</v>
      </c>
      <c r="DE10" s="624"/>
      <c r="DF10" s="624"/>
      <c r="DG10" s="624"/>
      <c r="DH10" s="624"/>
      <c r="DI10" s="624"/>
      <c r="DJ10" s="624"/>
      <c r="DK10" s="624"/>
      <c r="DL10" s="624"/>
      <c r="DM10" s="624"/>
      <c r="DN10" s="624"/>
      <c r="DO10" s="624"/>
      <c r="DP10" s="625"/>
      <c r="DQ10" s="632">
        <v>106191</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1812867</v>
      </c>
      <c r="S11" s="624"/>
      <c r="T11" s="624"/>
      <c r="U11" s="624"/>
      <c r="V11" s="624"/>
      <c r="W11" s="624"/>
      <c r="X11" s="624"/>
      <c r="Y11" s="625"/>
      <c r="Z11" s="628">
        <v>4.7</v>
      </c>
      <c r="AA11" s="629"/>
      <c r="AB11" s="629"/>
      <c r="AC11" s="635"/>
      <c r="AD11" s="632">
        <v>1812867</v>
      </c>
      <c r="AE11" s="624"/>
      <c r="AF11" s="624"/>
      <c r="AG11" s="624"/>
      <c r="AH11" s="624"/>
      <c r="AI11" s="624"/>
      <c r="AJ11" s="624"/>
      <c r="AK11" s="625"/>
      <c r="AL11" s="628">
        <v>10.3</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175146</v>
      </c>
      <c r="BH11" s="624"/>
      <c r="BI11" s="624"/>
      <c r="BJ11" s="624"/>
      <c r="BK11" s="624"/>
      <c r="BL11" s="624"/>
      <c r="BM11" s="624"/>
      <c r="BN11" s="625"/>
      <c r="BO11" s="626">
        <v>1.7</v>
      </c>
      <c r="BP11" s="626"/>
      <c r="BQ11" s="626"/>
      <c r="BR11" s="626"/>
      <c r="BS11" s="627">
        <v>33344</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64063</v>
      </c>
      <c r="CS11" s="624"/>
      <c r="CT11" s="624"/>
      <c r="CU11" s="624"/>
      <c r="CV11" s="624"/>
      <c r="CW11" s="624"/>
      <c r="CX11" s="624"/>
      <c r="CY11" s="625"/>
      <c r="CZ11" s="626">
        <v>0.2</v>
      </c>
      <c r="DA11" s="626"/>
      <c r="DB11" s="626"/>
      <c r="DC11" s="626"/>
      <c r="DD11" s="632">
        <v>1300</v>
      </c>
      <c r="DE11" s="624"/>
      <c r="DF11" s="624"/>
      <c r="DG11" s="624"/>
      <c r="DH11" s="624"/>
      <c r="DI11" s="624"/>
      <c r="DJ11" s="624"/>
      <c r="DK11" s="624"/>
      <c r="DL11" s="624"/>
      <c r="DM11" s="624"/>
      <c r="DN11" s="624"/>
      <c r="DO11" s="624"/>
      <c r="DP11" s="625"/>
      <c r="DQ11" s="632">
        <v>59726</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3816796</v>
      </c>
      <c r="BH12" s="624"/>
      <c r="BI12" s="624"/>
      <c r="BJ12" s="624"/>
      <c r="BK12" s="624"/>
      <c r="BL12" s="624"/>
      <c r="BM12" s="624"/>
      <c r="BN12" s="625"/>
      <c r="BO12" s="626">
        <v>37.799999999999997</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126084</v>
      </c>
      <c r="CS12" s="624"/>
      <c r="CT12" s="624"/>
      <c r="CU12" s="624"/>
      <c r="CV12" s="624"/>
      <c r="CW12" s="624"/>
      <c r="CX12" s="624"/>
      <c r="CY12" s="625"/>
      <c r="CZ12" s="626">
        <v>0.3</v>
      </c>
      <c r="DA12" s="626"/>
      <c r="DB12" s="626"/>
      <c r="DC12" s="626"/>
      <c r="DD12" s="632">
        <v>9106</v>
      </c>
      <c r="DE12" s="624"/>
      <c r="DF12" s="624"/>
      <c r="DG12" s="624"/>
      <c r="DH12" s="624"/>
      <c r="DI12" s="624"/>
      <c r="DJ12" s="624"/>
      <c r="DK12" s="624"/>
      <c r="DL12" s="624"/>
      <c r="DM12" s="624"/>
      <c r="DN12" s="624"/>
      <c r="DO12" s="624"/>
      <c r="DP12" s="625"/>
      <c r="DQ12" s="632">
        <v>99122</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v>417</v>
      </c>
      <c r="S13" s="624"/>
      <c r="T13" s="624"/>
      <c r="U13" s="624"/>
      <c r="V13" s="624"/>
      <c r="W13" s="624"/>
      <c r="X13" s="624"/>
      <c r="Y13" s="625"/>
      <c r="Z13" s="626">
        <v>0</v>
      </c>
      <c r="AA13" s="626"/>
      <c r="AB13" s="626"/>
      <c r="AC13" s="626"/>
      <c r="AD13" s="627">
        <v>417</v>
      </c>
      <c r="AE13" s="627"/>
      <c r="AF13" s="627"/>
      <c r="AG13" s="627"/>
      <c r="AH13" s="627"/>
      <c r="AI13" s="627"/>
      <c r="AJ13" s="627"/>
      <c r="AK13" s="627"/>
      <c r="AL13" s="628">
        <v>0</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3582559</v>
      </c>
      <c r="BH13" s="624"/>
      <c r="BI13" s="624"/>
      <c r="BJ13" s="624"/>
      <c r="BK13" s="624"/>
      <c r="BL13" s="624"/>
      <c r="BM13" s="624"/>
      <c r="BN13" s="625"/>
      <c r="BO13" s="626">
        <v>35.5</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1774830</v>
      </c>
      <c r="CS13" s="624"/>
      <c r="CT13" s="624"/>
      <c r="CU13" s="624"/>
      <c r="CV13" s="624"/>
      <c r="CW13" s="624"/>
      <c r="CX13" s="624"/>
      <c r="CY13" s="625"/>
      <c r="CZ13" s="626">
        <v>4.8</v>
      </c>
      <c r="DA13" s="626"/>
      <c r="DB13" s="626"/>
      <c r="DC13" s="626"/>
      <c r="DD13" s="632">
        <v>1203673</v>
      </c>
      <c r="DE13" s="624"/>
      <c r="DF13" s="624"/>
      <c r="DG13" s="624"/>
      <c r="DH13" s="624"/>
      <c r="DI13" s="624"/>
      <c r="DJ13" s="624"/>
      <c r="DK13" s="624"/>
      <c r="DL13" s="624"/>
      <c r="DM13" s="624"/>
      <c r="DN13" s="624"/>
      <c r="DO13" s="624"/>
      <c r="DP13" s="625"/>
      <c r="DQ13" s="632">
        <v>644002</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93518</v>
      </c>
      <c r="BH14" s="624"/>
      <c r="BI14" s="624"/>
      <c r="BJ14" s="624"/>
      <c r="BK14" s="624"/>
      <c r="BL14" s="624"/>
      <c r="BM14" s="624"/>
      <c r="BN14" s="625"/>
      <c r="BO14" s="626">
        <v>0.9</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1083827</v>
      </c>
      <c r="CS14" s="624"/>
      <c r="CT14" s="624"/>
      <c r="CU14" s="624"/>
      <c r="CV14" s="624"/>
      <c r="CW14" s="624"/>
      <c r="CX14" s="624"/>
      <c r="CY14" s="625"/>
      <c r="CZ14" s="626">
        <v>2.9</v>
      </c>
      <c r="DA14" s="626"/>
      <c r="DB14" s="626"/>
      <c r="DC14" s="626"/>
      <c r="DD14" s="632">
        <v>27652</v>
      </c>
      <c r="DE14" s="624"/>
      <c r="DF14" s="624"/>
      <c r="DG14" s="624"/>
      <c r="DH14" s="624"/>
      <c r="DI14" s="624"/>
      <c r="DJ14" s="624"/>
      <c r="DK14" s="624"/>
      <c r="DL14" s="624"/>
      <c r="DM14" s="624"/>
      <c r="DN14" s="624"/>
      <c r="DO14" s="624"/>
      <c r="DP14" s="625"/>
      <c r="DQ14" s="632">
        <v>754996</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v>44995</v>
      </c>
      <c r="S15" s="624"/>
      <c r="T15" s="624"/>
      <c r="U15" s="624"/>
      <c r="V15" s="624"/>
      <c r="W15" s="624"/>
      <c r="X15" s="624"/>
      <c r="Y15" s="625"/>
      <c r="Z15" s="626">
        <v>0.1</v>
      </c>
      <c r="AA15" s="626"/>
      <c r="AB15" s="626"/>
      <c r="AC15" s="626"/>
      <c r="AD15" s="627">
        <v>44995</v>
      </c>
      <c r="AE15" s="627"/>
      <c r="AF15" s="627"/>
      <c r="AG15" s="627"/>
      <c r="AH15" s="627"/>
      <c r="AI15" s="627"/>
      <c r="AJ15" s="627"/>
      <c r="AK15" s="627"/>
      <c r="AL15" s="628">
        <v>0.3</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391121</v>
      </c>
      <c r="BH15" s="624"/>
      <c r="BI15" s="624"/>
      <c r="BJ15" s="624"/>
      <c r="BK15" s="624"/>
      <c r="BL15" s="624"/>
      <c r="BM15" s="624"/>
      <c r="BN15" s="625"/>
      <c r="BO15" s="626">
        <v>3.9</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3675788</v>
      </c>
      <c r="CS15" s="624"/>
      <c r="CT15" s="624"/>
      <c r="CU15" s="624"/>
      <c r="CV15" s="624"/>
      <c r="CW15" s="624"/>
      <c r="CX15" s="624"/>
      <c r="CY15" s="625"/>
      <c r="CZ15" s="626">
        <v>9.9</v>
      </c>
      <c r="DA15" s="626"/>
      <c r="DB15" s="626"/>
      <c r="DC15" s="626"/>
      <c r="DD15" s="632">
        <v>465688</v>
      </c>
      <c r="DE15" s="624"/>
      <c r="DF15" s="624"/>
      <c r="DG15" s="624"/>
      <c r="DH15" s="624"/>
      <c r="DI15" s="624"/>
      <c r="DJ15" s="624"/>
      <c r="DK15" s="624"/>
      <c r="DL15" s="624"/>
      <c r="DM15" s="624"/>
      <c r="DN15" s="624"/>
      <c r="DO15" s="624"/>
      <c r="DP15" s="625"/>
      <c r="DQ15" s="632">
        <v>2582195</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226570</v>
      </c>
      <c r="S16" s="624"/>
      <c r="T16" s="624"/>
      <c r="U16" s="624"/>
      <c r="V16" s="624"/>
      <c r="W16" s="624"/>
      <c r="X16" s="624"/>
      <c r="Y16" s="625"/>
      <c r="Z16" s="626">
        <v>0.6</v>
      </c>
      <c r="AA16" s="626"/>
      <c r="AB16" s="626"/>
      <c r="AC16" s="626"/>
      <c r="AD16" s="627">
        <v>226570</v>
      </c>
      <c r="AE16" s="627"/>
      <c r="AF16" s="627"/>
      <c r="AG16" s="627"/>
      <c r="AH16" s="627"/>
      <c r="AI16" s="627"/>
      <c r="AJ16" s="627"/>
      <c r="AK16" s="627"/>
      <c r="AL16" s="628">
        <v>1.3</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419473</v>
      </c>
      <c r="S17" s="624"/>
      <c r="T17" s="624"/>
      <c r="U17" s="624"/>
      <c r="V17" s="624"/>
      <c r="W17" s="624"/>
      <c r="X17" s="624"/>
      <c r="Y17" s="625"/>
      <c r="Z17" s="626">
        <v>1.1000000000000001</v>
      </c>
      <c r="AA17" s="626"/>
      <c r="AB17" s="626"/>
      <c r="AC17" s="626"/>
      <c r="AD17" s="627">
        <v>419473</v>
      </c>
      <c r="AE17" s="627"/>
      <c r="AF17" s="627"/>
      <c r="AG17" s="627"/>
      <c r="AH17" s="627"/>
      <c r="AI17" s="627"/>
      <c r="AJ17" s="627"/>
      <c r="AK17" s="627"/>
      <c r="AL17" s="628">
        <v>2.4</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2046309</v>
      </c>
      <c r="CS17" s="624"/>
      <c r="CT17" s="624"/>
      <c r="CU17" s="624"/>
      <c r="CV17" s="624"/>
      <c r="CW17" s="624"/>
      <c r="CX17" s="624"/>
      <c r="CY17" s="625"/>
      <c r="CZ17" s="626">
        <v>5.5</v>
      </c>
      <c r="DA17" s="626"/>
      <c r="DB17" s="626"/>
      <c r="DC17" s="626"/>
      <c r="DD17" s="632" t="s">
        <v>122</v>
      </c>
      <c r="DE17" s="624"/>
      <c r="DF17" s="624"/>
      <c r="DG17" s="624"/>
      <c r="DH17" s="624"/>
      <c r="DI17" s="624"/>
      <c r="DJ17" s="624"/>
      <c r="DK17" s="624"/>
      <c r="DL17" s="624"/>
      <c r="DM17" s="624"/>
      <c r="DN17" s="624"/>
      <c r="DO17" s="624"/>
      <c r="DP17" s="625"/>
      <c r="DQ17" s="632">
        <v>2041481</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85064</v>
      </c>
      <c r="S18" s="624"/>
      <c r="T18" s="624"/>
      <c r="U18" s="624"/>
      <c r="V18" s="624"/>
      <c r="W18" s="624"/>
      <c r="X18" s="624"/>
      <c r="Y18" s="625"/>
      <c r="Z18" s="626">
        <v>0.2</v>
      </c>
      <c r="AA18" s="626"/>
      <c r="AB18" s="626"/>
      <c r="AC18" s="626"/>
      <c r="AD18" s="627">
        <v>85064</v>
      </c>
      <c r="AE18" s="627"/>
      <c r="AF18" s="627"/>
      <c r="AG18" s="627"/>
      <c r="AH18" s="627"/>
      <c r="AI18" s="627"/>
      <c r="AJ18" s="627"/>
      <c r="AK18" s="627"/>
      <c r="AL18" s="628">
        <v>0.5</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334404</v>
      </c>
      <c r="S19" s="624"/>
      <c r="T19" s="624"/>
      <c r="U19" s="624"/>
      <c r="V19" s="624"/>
      <c r="W19" s="624"/>
      <c r="X19" s="624"/>
      <c r="Y19" s="625"/>
      <c r="Z19" s="626">
        <v>0.9</v>
      </c>
      <c r="AA19" s="626"/>
      <c r="AB19" s="626"/>
      <c r="AC19" s="626"/>
      <c r="AD19" s="627">
        <v>334404</v>
      </c>
      <c r="AE19" s="627"/>
      <c r="AF19" s="627"/>
      <c r="AG19" s="627"/>
      <c r="AH19" s="627"/>
      <c r="AI19" s="627"/>
      <c r="AJ19" s="627"/>
      <c r="AK19" s="627"/>
      <c r="AL19" s="628">
        <v>1.9</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770067</v>
      </c>
      <c r="BH19" s="624"/>
      <c r="BI19" s="624"/>
      <c r="BJ19" s="624"/>
      <c r="BK19" s="624"/>
      <c r="BL19" s="624"/>
      <c r="BM19" s="624"/>
      <c r="BN19" s="625"/>
      <c r="BO19" s="626">
        <v>7.6</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5</v>
      </c>
      <c r="S20" s="624"/>
      <c r="T20" s="624"/>
      <c r="U20" s="624"/>
      <c r="V20" s="624"/>
      <c r="W20" s="624"/>
      <c r="X20" s="624"/>
      <c r="Y20" s="625"/>
      <c r="Z20" s="626">
        <v>0</v>
      </c>
      <c r="AA20" s="626"/>
      <c r="AB20" s="626"/>
      <c r="AC20" s="626"/>
      <c r="AD20" s="627">
        <v>5</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770067</v>
      </c>
      <c r="BH20" s="624"/>
      <c r="BI20" s="624"/>
      <c r="BJ20" s="624"/>
      <c r="BK20" s="624"/>
      <c r="BL20" s="624"/>
      <c r="BM20" s="624"/>
      <c r="BN20" s="625"/>
      <c r="BO20" s="626">
        <v>7.6</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37092820</v>
      </c>
      <c r="CS20" s="624"/>
      <c r="CT20" s="624"/>
      <c r="CU20" s="624"/>
      <c r="CV20" s="624"/>
      <c r="CW20" s="624"/>
      <c r="CX20" s="624"/>
      <c r="CY20" s="625"/>
      <c r="CZ20" s="626">
        <v>100</v>
      </c>
      <c r="DA20" s="626"/>
      <c r="DB20" s="626"/>
      <c r="DC20" s="626"/>
      <c r="DD20" s="632">
        <v>2621195</v>
      </c>
      <c r="DE20" s="624"/>
      <c r="DF20" s="624"/>
      <c r="DG20" s="624"/>
      <c r="DH20" s="624"/>
      <c r="DI20" s="624"/>
      <c r="DJ20" s="624"/>
      <c r="DK20" s="624"/>
      <c r="DL20" s="624"/>
      <c r="DM20" s="624"/>
      <c r="DN20" s="624"/>
      <c r="DO20" s="624"/>
      <c r="DP20" s="625"/>
      <c r="DQ20" s="632">
        <v>21781265</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5262390</v>
      </c>
      <c r="S21" s="624"/>
      <c r="T21" s="624"/>
      <c r="U21" s="624"/>
      <c r="V21" s="624"/>
      <c r="W21" s="624"/>
      <c r="X21" s="624"/>
      <c r="Y21" s="625"/>
      <c r="Z21" s="626">
        <v>13.7</v>
      </c>
      <c r="AA21" s="626"/>
      <c r="AB21" s="626"/>
      <c r="AC21" s="626"/>
      <c r="AD21" s="627">
        <v>5126471</v>
      </c>
      <c r="AE21" s="627"/>
      <c r="AF21" s="627"/>
      <c r="AG21" s="627"/>
      <c r="AH21" s="627"/>
      <c r="AI21" s="627"/>
      <c r="AJ21" s="627"/>
      <c r="AK21" s="627"/>
      <c r="AL21" s="628">
        <v>29.2</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5126471</v>
      </c>
      <c r="S22" s="624"/>
      <c r="T22" s="624"/>
      <c r="U22" s="624"/>
      <c r="V22" s="624"/>
      <c r="W22" s="624"/>
      <c r="X22" s="624"/>
      <c r="Y22" s="625"/>
      <c r="Z22" s="626">
        <v>13.3</v>
      </c>
      <c r="AA22" s="626"/>
      <c r="AB22" s="626"/>
      <c r="AC22" s="626"/>
      <c r="AD22" s="627">
        <v>5126471</v>
      </c>
      <c r="AE22" s="627"/>
      <c r="AF22" s="627"/>
      <c r="AG22" s="627"/>
      <c r="AH22" s="627"/>
      <c r="AI22" s="627"/>
      <c r="AJ22" s="627"/>
      <c r="AK22" s="627"/>
      <c r="AL22" s="628">
        <v>29.2</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135919</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770067</v>
      </c>
      <c r="BH23" s="624"/>
      <c r="BI23" s="624"/>
      <c r="BJ23" s="624"/>
      <c r="BK23" s="624"/>
      <c r="BL23" s="624"/>
      <c r="BM23" s="624"/>
      <c r="BN23" s="625"/>
      <c r="BO23" s="626">
        <v>7.6</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19823750</v>
      </c>
      <c r="CS24" s="613"/>
      <c r="CT24" s="613"/>
      <c r="CU24" s="613"/>
      <c r="CV24" s="613"/>
      <c r="CW24" s="613"/>
      <c r="CX24" s="613"/>
      <c r="CY24" s="614"/>
      <c r="CZ24" s="617">
        <v>53.4</v>
      </c>
      <c r="DA24" s="618"/>
      <c r="DB24" s="618"/>
      <c r="DC24" s="634"/>
      <c r="DD24" s="655">
        <v>10407672</v>
      </c>
      <c r="DE24" s="613"/>
      <c r="DF24" s="613"/>
      <c r="DG24" s="613"/>
      <c r="DH24" s="613"/>
      <c r="DI24" s="613"/>
      <c r="DJ24" s="613"/>
      <c r="DK24" s="614"/>
      <c r="DL24" s="655">
        <v>9313819</v>
      </c>
      <c r="DM24" s="613"/>
      <c r="DN24" s="613"/>
      <c r="DO24" s="613"/>
      <c r="DP24" s="613"/>
      <c r="DQ24" s="613"/>
      <c r="DR24" s="613"/>
      <c r="DS24" s="613"/>
      <c r="DT24" s="613"/>
      <c r="DU24" s="613"/>
      <c r="DV24" s="614"/>
      <c r="DW24" s="617">
        <v>53.1</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18348530</v>
      </c>
      <c r="S25" s="624"/>
      <c r="T25" s="624"/>
      <c r="U25" s="624"/>
      <c r="V25" s="624"/>
      <c r="W25" s="624"/>
      <c r="X25" s="624"/>
      <c r="Y25" s="625"/>
      <c r="Z25" s="626">
        <v>47.7</v>
      </c>
      <c r="AA25" s="626"/>
      <c r="AB25" s="626"/>
      <c r="AC25" s="626"/>
      <c r="AD25" s="627">
        <v>17442544</v>
      </c>
      <c r="AE25" s="627"/>
      <c r="AF25" s="627"/>
      <c r="AG25" s="627"/>
      <c r="AH25" s="627"/>
      <c r="AI25" s="627"/>
      <c r="AJ25" s="627"/>
      <c r="AK25" s="627"/>
      <c r="AL25" s="628">
        <v>99.4</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4810824</v>
      </c>
      <c r="CS25" s="656"/>
      <c r="CT25" s="656"/>
      <c r="CU25" s="656"/>
      <c r="CV25" s="656"/>
      <c r="CW25" s="656"/>
      <c r="CX25" s="656"/>
      <c r="CY25" s="657"/>
      <c r="CZ25" s="628">
        <v>13</v>
      </c>
      <c r="DA25" s="653"/>
      <c r="DB25" s="653"/>
      <c r="DC25" s="658"/>
      <c r="DD25" s="632">
        <v>4328701</v>
      </c>
      <c r="DE25" s="656"/>
      <c r="DF25" s="656"/>
      <c r="DG25" s="656"/>
      <c r="DH25" s="656"/>
      <c r="DI25" s="656"/>
      <c r="DJ25" s="656"/>
      <c r="DK25" s="657"/>
      <c r="DL25" s="632">
        <v>4178352</v>
      </c>
      <c r="DM25" s="656"/>
      <c r="DN25" s="656"/>
      <c r="DO25" s="656"/>
      <c r="DP25" s="656"/>
      <c r="DQ25" s="656"/>
      <c r="DR25" s="656"/>
      <c r="DS25" s="656"/>
      <c r="DT25" s="656"/>
      <c r="DU25" s="656"/>
      <c r="DV25" s="657"/>
      <c r="DW25" s="628">
        <v>23.8</v>
      </c>
      <c r="DX25" s="653"/>
      <c r="DY25" s="653"/>
      <c r="DZ25" s="653"/>
      <c r="EA25" s="653"/>
      <c r="EB25" s="653"/>
      <c r="EC25" s="654"/>
    </row>
    <row r="26" spans="2:133" ht="11.25" customHeight="1" x14ac:dyDescent="0.15">
      <c r="B26" s="620" t="s">
        <v>284</v>
      </c>
      <c r="C26" s="621"/>
      <c r="D26" s="621"/>
      <c r="E26" s="621"/>
      <c r="F26" s="621"/>
      <c r="G26" s="621"/>
      <c r="H26" s="621"/>
      <c r="I26" s="621"/>
      <c r="J26" s="621"/>
      <c r="K26" s="621"/>
      <c r="L26" s="621"/>
      <c r="M26" s="621"/>
      <c r="N26" s="621"/>
      <c r="O26" s="621"/>
      <c r="P26" s="621"/>
      <c r="Q26" s="622"/>
      <c r="R26" s="623">
        <v>6299</v>
      </c>
      <c r="S26" s="624"/>
      <c r="T26" s="624"/>
      <c r="U26" s="624"/>
      <c r="V26" s="624"/>
      <c r="W26" s="624"/>
      <c r="X26" s="624"/>
      <c r="Y26" s="625"/>
      <c r="Z26" s="626">
        <v>0</v>
      </c>
      <c r="AA26" s="626"/>
      <c r="AB26" s="626"/>
      <c r="AC26" s="626"/>
      <c r="AD26" s="627">
        <v>6299</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2628464</v>
      </c>
      <c r="CS26" s="624"/>
      <c r="CT26" s="624"/>
      <c r="CU26" s="624"/>
      <c r="CV26" s="624"/>
      <c r="CW26" s="624"/>
      <c r="CX26" s="624"/>
      <c r="CY26" s="625"/>
      <c r="CZ26" s="628">
        <v>7.1</v>
      </c>
      <c r="DA26" s="653"/>
      <c r="DB26" s="653"/>
      <c r="DC26" s="658"/>
      <c r="DD26" s="632">
        <v>2338246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287</v>
      </c>
      <c r="C27" s="621"/>
      <c r="D27" s="621"/>
      <c r="E27" s="621"/>
      <c r="F27" s="621"/>
      <c r="G27" s="621"/>
      <c r="H27" s="621"/>
      <c r="I27" s="621"/>
      <c r="J27" s="621"/>
      <c r="K27" s="621"/>
      <c r="L27" s="621"/>
      <c r="M27" s="621"/>
      <c r="N27" s="621"/>
      <c r="O27" s="621"/>
      <c r="P27" s="621"/>
      <c r="Q27" s="622"/>
      <c r="R27" s="623">
        <v>101406</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10088517</v>
      </c>
      <c r="BH27" s="624"/>
      <c r="BI27" s="624"/>
      <c r="BJ27" s="624"/>
      <c r="BK27" s="624"/>
      <c r="BL27" s="624"/>
      <c r="BM27" s="624"/>
      <c r="BN27" s="625"/>
      <c r="BO27" s="626">
        <v>100</v>
      </c>
      <c r="BP27" s="626"/>
      <c r="BQ27" s="626"/>
      <c r="BR27" s="626"/>
      <c r="BS27" s="627">
        <v>33344</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12966617</v>
      </c>
      <c r="CS27" s="656"/>
      <c r="CT27" s="656"/>
      <c r="CU27" s="656"/>
      <c r="CV27" s="656"/>
      <c r="CW27" s="656"/>
      <c r="CX27" s="656"/>
      <c r="CY27" s="657"/>
      <c r="CZ27" s="628">
        <v>35</v>
      </c>
      <c r="DA27" s="653"/>
      <c r="DB27" s="653"/>
      <c r="DC27" s="658"/>
      <c r="DD27" s="632">
        <v>4037490</v>
      </c>
      <c r="DE27" s="656"/>
      <c r="DF27" s="656"/>
      <c r="DG27" s="656"/>
      <c r="DH27" s="656"/>
      <c r="DI27" s="656"/>
      <c r="DJ27" s="656"/>
      <c r="DK27" s="657"/>
      <c r="DL27" s="632">
        <v>3093986</v>
      </c>
      <c r="DM27" s="656"/>
      <c r="DN27" s="656"/>
      <c r="DO27" s="656"/>
      <c r="DP27" s="656"/>
      <c r="DQ27" s="656"/>
      <c r="DR27" s="656"/>
      <c r="DS27" s="656"/>
      <c r="DT27" s="656"/>
      <c r="DU27" s="656"/>
      <c r="DV27" s="657"/>
      <c r="DW27" s="628">
        <v>17.600000000000001</v>
      </c>
      <c r="DX27" s="653"/>
      <c r="DY27" s="653"/>
      <c r="DZ27" s="653"/>
      <c r="EA27" s="653"/>
      <c r="EB27" s="653"/>
      <c r="EC27" s="654"/>
    </row>
    <row r="28" spans="2:133" ht="11.25" customHeight="1" x14ac:dyDescent="0.15">
      <c r="B28" s="620" t="s">
        <v>290</v>
      </c>
      <c r="C28" s="621"/>
      <c r="D28" s="621"/>
      <c r="E28" s="621"/>
      <c r="F28" s="621"/>
      <c r="G28" s="621"/>
      <c r="H28" s="621"/>
      <c r="I28" s="621"/>
      <c r="J28" s="621"/>
      <c r="K28" s="621"/>
      <c r="L28" s="621"/>
      <c r="M28" s="621"/>
      <c r="N28" s="621"/>
      <c r="O28" s="621"/>
      <c r="P28" s="621"/>
      <c r="Q28" s="622"/>
      <c r="R28" s="623">
        <v>151897</v>
      </c>
      <c r="S28" s="624"/>
      <c r="T28" s="624"/>
      <c r="U28" s="624"/>
      <c r="V28" s="624"/>
      <c r="W28" s="624"/>
      <c r="X28" s="624"/>
      <c r="Y28" s="625"/>
      <c r="Z28" s="626">
        <v>0.4</v>
      </c>
      <c r="AA28" s="626"/>
      <c r="AB28" s="626"/>
      <c r="AC28" s="626"/>
      <c r="AD28" s="627">
        <v>55588</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2046309</v>
      </c>
      <c r="CS28" s="624"/>
      <c r="CT28" s="624"/>
      <c r="CU28" s="624"/>
      <c r="CV28" s="624"/>
      <c r="CW28" s="624"/>
      <c r="CX28" s="624"/>
      <c r="CY28" s="625"/>
      <c r="CZ28" s="628">
        <v>5.5</v>
      </c>
      <c r="DA28" s="653"/>
      <c r="DB28" s="653"/>
      <c r="DC28" s="658"/>
      <c r="DD28" s="632">
        <v>2041481</v>
      </c>
      <c r="DE28" s="624"/>
      <c r="DF28" s="624"/>
      <c r="DG28" s="624"/>
      <c r="DH28" s="624"/>
      <c r="DI28" s="624"/>
      <c r="DJ28" s="624"/>
      <c r="DK28" s="625"/>
      <c r="DL28" s="632">
        <v>2041481</v>
      </c>
      <c r="DM28" s="624"/>
      <c r="DN28" s="624"/>
      <c r="DO28" s="624"/>
      <c r="DP28" s="624"/>
      <c r="DQ28" s="624"/>
      <c r="DR28" s="624"/>
      <c r="DS28" s="624"/>
      <c r="DT28" s="624"/>
      <c r="DU28" s="624"/>
      <c r="DV28" s="625"/>
      <c r="DW28" s="628">
        <v>11.6</v>
      </c>
      <c r="DX28" s="653"/>
      <c r="DY28" s="653"/>
      <c r="DZ28" s="653"/>
      <c r="EA28" s="653"/>
      <c r="EB28" s="653"/>
      <c r="EC28" s="654"/>
    </row>
    <row r="29" spans="2:133" ht="11.25" customHeight="1" x14ac:dyDescent="0.15">
      <c r="B29" s="620" t="s">
        <v>292</v>
      </c>
      <c r="C29" s="621"/>
      <c r="D29" s="621"/>
      <c r="E29" s="621"/>
      <c r="F29" s="621"/>
      <c r="G29" s="621"/>
      <c r="H29" s="621"/>
      <c r="I29" s="621"/>
      <c r="J29" s="621"/>
      <c r="K29" s="621"/>
      <c r="L29" s="621"/>
      <c r="M29" s="621"/>
      <c r="N29" s="621"/>
      <c r="O29" s="621"/>
      <c r="P29" s="621"/>
      <c r="Q29" s="622"/>
      <c r="R29" s="623">
        <v>235803</v>
      </c>
      <c r="S29" s="624"/>
      <c r="T29" s="624"/>
      <c r="U29" s="624"/>
      <c r="V29" s="624"/>
      <c r="W29" s="624"/>
      <c r="X29" s="624"/>
      <c r="Y29" s="625"/>
      <c r="Z29" s="626">
        <v>0.6</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2046031</v>
      </c>
      <c r="CS29" s="656"/>
      <c r="CT29" s="656"/>
      <c r="CU29" s="656"/>
      <c r="CV29" s="656"/>
      <c r="CW29" s="656"/>
      <c r="CX29" s="656"/>
      <c r="CY29" s="657"/>
      <c r="CZ29" s="628">
        <v>5.5</v>
      </c>
      <c r="DA29" s="653"/>
      <c r="DB29" s="653"/>
      <c r="DC29" s="658"/>
      <c r="DD29" s="632">
        <v>2041203</v>
      </c>
      <c r="DE29" s="656"/>
      <c r="DF29" s="656"/>
      <c r="DG29" s="656"/>
      <c r="DH29" s="656"/>
      <c r="DI29" s="656"/>
      <c r="DJ29" s="656"/>
      <c r="DK29" s="657"/>
      <c r="DL29" s="632">
        <v>2041203</v>
      </c>
      <c r="DM29" s="656"/>
      <c r="DN29" s="656"/>
      <c r="DO29" s="656"/>
      <c r="DP29" s="656"/>
      <c r="DQ29" s="656"/>
      <c r="DR29" s="656"/>
      <c r="DS29" s="656"/>
      <c r="DT29" s="656"/>
      <c r="DU29" s="656"/>
      <c r="DV29" s="657"/>
      <c r="DW29" s="628">
        <v>11.6</v>
      </c>
      <c r="DX29" s="653"/>
      <c r="DY29" s="653"/>
      <c r="DZ29" s="653"/>
      <c r="EA29" s="653"/>
      <c r="EB29" s="653"/>
      <c r="EC29" s="654"/>
    </row>
    <row r="30" spans="2:133" ht="11.25" customHeight="1" x14ac:dyDescent="0.15">
      <c r="B30" s="620" t="s">
        <v>294</v>
      </c>
      <c r="C30" s="621"/>
      <c r="D30" s="621"/>
      <c r="E30" s="621"/>
      <c r="F30" s="621"/>
      <c r="G30" s="621"/>
      <c r="H30" s="621"/>
      <c r="I30" s="621"/>
      <c r="J30" s="621"/>
      <c r="K30" s="621"/>
      <c r="L30" s="621"/>
      <c r="M30" s="621"/>
      <c r="N30" s="621"/>
      <c r="O30" s="621"/>
      <c r="P30" s="621"/>
      <c r="Q30" s="622"/>
      <c r="R30" s="623">
        <v>8158811</v>
      </c>
      <c r="S30" s="624"/>
      <c r="T30" s="624"/>
      <c r="U30" s="624"/>
      <c r="V30" s="624"/>
      <c r="W30" s="624"/>
      <c r="X30" s="624"/>
      <c r="Y30" s="625"/>
      <c r="Z30" s="626">
        <v>21.2</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1978200</v>
      </c>
      <c r="CS30" s="624"/>
      <c r="CT30" s="624"/>
      <c r="CU30" s="624"/>
      <c r="CV30" s="624"/>
      <c r="CW30" s="624"/>
      <c r="CX30" s="624"/>
      <c r="CY30" s="625"/>
      <c r="CZ30" s="628">
        <v>5.3</v>
      </c>
      <c r="DA30" s="653"/>
      <c r="DB30" s="653"/>
      <c r="DC30" s="658"/>
      <c r="DD30" s="632">
        <v>1973443</v>
      </c>
      <c r="DE30" s="624"/>
      <c r="DF30" s="624"/>
      <c r="DG30" s="624"/>
      <c r="DH30" s="624"/>
      <c r="DI30" s="624"/>
      <c r="DJ30" s="624"/>
      <c r="DK30" s="625"/>
      <c r="DL30" s="632">
        <v>1973443</v>
      </c>
      <c r="DM30" s="624"/>
      <c r="DN30" s="624"/>
      <c r="DO30" s="624"/>
      <c r="DP30" s="624"/>
      <c r="DQ30" s="624"/>
      <c r="DR30" s="624"/>
      <c r="DS30" s="624"/>
      <c r="DT30" s="624"/>
      <c r="DU30" s="624"/>
      <c r="DV30" s="625"/>
      <c r="DW30" s="628">
        <v>11.2</v>
      </c>
      <c r="DX30" s="653"/>
      <c r="DY30" s="653"/>
      <c r="DZ30" s="653"/>
      <c r="EA30" s="653"/>
      <c r="EB30" s="653"/>
      <c r="EC30" s="654"/>
    </row>
    <row r="31" spans="2:133" ht="11.25" customHeight="1" x14ac:dyDescent="0.15">
      <c r="B31" s="636" t="s">
        <v>298</v>
      </c>
      <c r="C31" s="637"/>
      <c r="D31" s="637"/>
      <c r="E31" s="637"/>
      <c r="F31" s="637"/>
      <c r="G31" s="637"/>
      <c r="H31" s="637"/>
      <c r="I31" s="637"/>
      <c r="J31" s="637"/>
      <c r="K31" s="637"/>
      <c r="L31" s="637"/>
      <c r="M31" s="637"/>
      <c r="N31" s="637"/>
      <c r="O31" s="637"/>
      <c r="P31" s="637"/>
      <c r="Q31" s="638"/>
      <c r="R31" s="623">
        <v>43764</v>
      </c>
      <c r="S31" s="624"/>
      <c r="T31" s="624"/>
      <c r="U31" s="624"/>
      <c r="V31" s="624"/>
      <c r="W31" s="624"/>
      <c r="X31" s="624"/>
      <c r="Y31" s="625"/>
      <c r="Z31" s="626">
        <v>0.1</v>
      </c>
      <c r="AA31" s="626"/>
      <c r="AB31" s="626"/>
      <c r="AC31" s="626"/>
      <c r="AD31" s="627">
        <v>43764</v>
      </c>
      <c r="AE31" s="627"/>
      <c r="AF31" s="627"/>
      <c r="AG31" s="627"/>
      <c r="AH31" s="627"/>
      <c r="AI31" s="627"/>
      <c r="AJ31" s="627"/>
      <c r="AK31" s="627"/>
      <c r="AL31" s="628">
        <v>0.2</v>
      </c>
      <c r="AM31" s="629"/>
      <c r="AN31" s="629"/>
      <c r="AO31" s="630"/>
      <c r="AP31" s="671" t="s">
        <v>299</v>
      </c>
      <c r="AQ31" s="672"/>
      <c r="AR31" s="672"/>
      <c r="AS31" s="672"/>
      <c r="AT31" s="677" t="s">
        <v>300</v>
      </c>
      <c r="AU31" s="206"/>
      <c r="AV31" s="206"/>
      <c r="AW31" s="206"/>
      <c r="AX31" s="609" t="s">
        <v>178</v>
      </c>
      <c r="AY31" s="610"/>
      <c r="AZ31" s="610"/>
      <c r="BA31" s="610"/>
      <c r="BB31" s="610"/>
      <c r="BC31" s="610"/>
      <c r="BD31" s="610"/>
      <c r="BE31" s="610"/>
      <c r="BF31" s="611"/>
      <c r="BG31" s="670">
        <v>99.6</v>
      </c>
      <c r="BH31" s="667"/>
      <c r="BI31" s="667"/>
      <c r="BJ31" s="667"/>
      <c r="BK31" s="667"/>
      <c r="BL31" s="667"/>
      <c r="BM31" s="618">
        <v>99</v>
      </c>
      <c r="BN31" s="667"/>
      <c r="BO31" s="667"/>
      <c r="BP31" s="667"/>
      <c r="BQ31" s="668"/>
      <c r="BR31" s="670">
        <v>99.4</v>
      </c>
      <c r="BS31" s="667"/>
      <c r="BT31" s="667"/>
      <c r="BU31" s="667"/>
      <c r="BV31" s="667"/>
      <c r="BW31" s="667"/>
      <c r="BX31" s="618">
        <v>98.9</v>
      </c>
      <c r="BY31" s="667"/>
      <c r="BZ31" s="667"/>
      <c r="CA31" s="667"/>
      <c r="CB31" s="668"/>
      <c r="CD31" s="663"/>
      <c r="CE31" s="664"/>
      <c r="CF31" s="620" t="s">
        <v>301</v>
      </c>
      <c r="CG31" s="621"/>
      <c r="CH31" s="621"/>
      <c r="CI31" s="621"/>
      <c r="CJ31" s="621"/>
      <c r="CK31" s="621"/>
      <c r="CL31" s="621"/>
      <c r="CM31" s="621"/>
      <c r="CN31" s="621"/>
      <c r="CO31" s="621"/>
      <c r="CP31" s="621"/>
      <c r="CQ31" s="622"/>
      <c r="CR31" s="623">
        <v>67831</v>
      </c>
      <c r="CS31" s="656"/>
      <c r="CT31" s="656"/>
      <c r="CU31" s="656"/>
      <c r="CV31" s="656"/>
      <c r="CW31" s="656"/>
      <c r="CX31" s="656"/>
      <c r="CY31" s="657"/>
      <c r="CZ31" s="628">
        <v>0.2</v>
      </c>
      <c r="DA31" s="653"/>
      <c r="DB31" s="653"/>
      <c r="DC31" s="658"/>
      <c r="DD31" s="632">
        <v>67760</v>
      </c>
      <c r="DE31" s="656"/>
      <c r="DF31" s="656"/>
      <c r="DG31" s="656"/>
      <c r="DH31" s="656"/>
      <c r="DI31" s="656"/>
      <c r="DJ31" s="656"/>
      <c r="DK31" s="657"/>
      <c r="DL31" s="632">
        <v>67760</v>
      </c>
      <c r="DM31" s="656"/>
      <c r="DN31" s="656"/>
      <c r="DO31" s="656"/>
      <c r="DP31" s="656"/>
      <c r="DQ31" s="656"/>
      <c r="DR31" s="656"/>
      <c r="DS31" s="656"/>
      <c r="DT31" s="656"/>
      <c r="DU31" s="656"/>
      <c r="DV31" s="657"/>
      <c r="DW31" s="628">
        <v>0.4</v>
      </c>
      <c r="DX31" s="653"/>
      <c r="DY31" s="653"/>
      <c r="DZ31" s="653"/>
      <c r="EA31" s="653"/>
      <c r="EB31" s="653"/>
      <c r="EC31" s="654"/>
    </row>
    <row r="32" spans="2:133" ht="11.25" customHeight="1" x14ac:dyDescent="0.15">
      <c r="B32" s="620" t="s">
        <v>302</v>
      </c>
      <c r="C32" s="621"/>
      <c r="D32" s="621"/>
      <c r="E32" s="621"/>
      <c r="F32" s="621"/>
      <c r="G32" s="621"/>
      <c r="H32" s="621"/>
      <c r="I32" s="621"/>
      <c r="J32" s="621"/>
      <c r="K32" s="621"/>
      <c r="L32" s="621"/>
      <c r="M32" s="621"/>
      <c r="N32" s="621"/>
      <c r="O32" s="621"/>
      <c r="P32" s="621"/>
      <c r="Q32" s="622"/>
      <c r="R32" s="623">
        <v>6128468</v>
      </c>
      <c r="S32" s="624"/>
      <c r="T32" s="624"/>
      <c r="U32" s="624"/>
      <c r="V32" s="624"/>
      <c r="W32" s="624"/>
      <c r="X32" s="624"/>
      <c r="Y32" s="625"/>
      <c r="Z32" s="626">
        <v>15.9</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303</v>
      </c>
      <c r="AX32" s="620" t="s">
        <v>304</v>
      </c>
      <c r="AY32" s="621"/>
      <c r="AZ32" s="621"/>
      <c r="BA32" s="621"/>
      <c r="BB32" s="621"/>
      <c r="BC32" s="621"/>
      <c r="BD32" s="621"/>
      <c r="BE32" s="621"/>
      <c r="BF32" s="622"/>
      <c r="BG32" s="680">
        <v>99.4</v>
      </c>
      <c r="BH32" s="656"/>
      <c r="BI32" s="656"/>
      <c r="BJ32" s="656"/>
      <c r="BK32" s="656"/>
      <c r="BL32" s="656"/>
      <c r="BM32" s="629">
        <v>98.6</v>
      </c>
      <c r="BN32" s="656"/>
      <c r="BO32" s="656"/>
      <c r="BP32" s="656"/>
      <c r="BQ32" s="669"/>
      <c r="BR32" s="680">
        <v>99.2</v>
      </c>
      <c r="BS32" s="656"/>
      <c r="BT32" s="656"/>
      <c r="BU32" s="656"/>
      <c r="BV32" s="656"/>
      <c r="BW32" s="656"/>
      <c r="BX32" s="629">
        <v>98.4</v>
      </c>
      <c r="BY32" s="656"/>
      <c r="BZ32" s="656"/>
      <c r="CA32" s="656"/>
      <c r="CB32" s="669"/>
      <c r="CD32" s="665"/>
      <c r="CE32" s="666"/>
      <c r="CF32" s="620" t="s">
        <v>305</v>
      </c>
      <c r="CG32" s="621"/>
      <c r="CH32" s="621"/>
      <c r="CI32" s="621"/>
      <c r="CJ32" s="621"/>
      <c r="CK32" s="621"/>
      <c r="CL32" s="621"/>
      <c r="CM32" s="621"/>
      <c r="CN32" s="621"/>
      <c r="CO32" s="621"/>
      <c r="CP32" s="621"/>
      <c r="CQ32" s="622"/>
      <c r="CR32" s="623">
        <v>278</v>
      </c>
      <c r="CS32" s="624"/>
      <c r="CT32" s="624"/>
      <c r="CU32" s="624"/>
      <c r="CV32" s="624"/>
      <c r="CW32" s="624"/>
      <c r="CX32" s="624"/>
      <c r="CY32" s="625"/>
      <c r="CZ32" s="628">
        <v>0</v>
      </c>
      <c r="DA32" s="653"/>
      <c r="DB32" s="653"/>
      <c r="DC32" s="658"/>
      <c r="DD32" s="632">
        <v>278</v>
      </c>
      <c r="DE32" s="624"/>
      <c r="DF32" s="624"/>
      <c r="DG32" s="624"/>
      <c r="DH32" s="624"/>
      <c r="DI32" s="624"/>
      <c r="DJ32" s="624"/>
      <c r="DK32" s="625"/>
      <c r="DL32" s="632">
        <v>278</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306</v>
      </c>
      <c r="C33" s="621"/>
      <c r="D33" s="621"/>
      <c r="E33" s="621"/>
      <c r="F33" s="621"/>
      <c r="G33" s="621"/>
      <c r="H33" s="621"/>
      <c r="I33" s="621"/>
      <c r="J33" s="621"/>
      <c r="K33" s="621"/>
      <c r="L33" s="621"/>
      <c r="M33" s="621"/>
      <c r="N33" s="621"/>
      <c r="O33" s="621"/>
      <c r="P33" s="621"/>
      <c r="Q33" s="622"/>
      <c r="R33" s="623">
        <v>19938</v>
      </c>
      <c r="S33" s="624"/>
      <c r="T33" s="624"/>
      <c r="U33" s="624"/>
      <c r="V33" s="624"/>
      <c r="W33" s="624"/>
      <c r="X33" s="624"/>
      <c r="Y33" s="625"/>
      <c r="Z33" s="626">
        <v>0.1</v>
      </c>
      <c r="AA33" s="626"/>
      <c r="AB33" s="626"/>
      <c r="AC33" s="626"/>
      <c r="AD33" s="627">
        <v>6445</v>
      </c>
      <c r="AE33" s="627"/>
      <c r="AF33" s="627"/>
      <c r="AG33" s="627"/>
      <c r="AH33" s="627"/>
      <c r="AI33" s="627"/>
      <c r="AJ33" s="627"/>
      <c r="AK33" s="627"/>
      <c r="AL33" s="628">
        <v>0</v>
      </c>
      <c r="AM33" s="629"/>
      <c r="AN33" s="629"/>
      <c r="AO33" s="630"/>
      <c r="AP33" s="675"/>
      <c r="AQ33" s="676"/>
      <c r="AR33" s="676"/>
      <c r="AS33" s="676"/>
      <c r="AT33" s="679"/>
      <c r="AU33" s="207"/>
      <c r="AV33" s="207"/>
      <c r="AW33" s="207"/>
      <c r="AX33" s="644" t="s">
        <v>307</v>
      </c>
      <c r="AY33" s="645"/>
      <c r="AZ33" s="645"/>
      <c r="BA33" s="645"/>
      <c r="BB33" s="645"/>
      <c r="BC33" s="645"/>
      <c r="BD33" s="645"/>
      <c r="BE33" s="645"/>
      <c r="BF33" s="646"/>
      <c r="BG33" s="681">
        <v>99.8</v>
      </c>
      <c r="BH33" s="682"/>
      <c r="BI33" s="682"/>
      <c r="BJ33" s="682"/>
      <c r="BK33" s="682"/>
      <c r="BL33" s="682"/>
      <c r="BM33" s="683">
        <v>99.5</v>
      </c>
      <c r="BN33" s="682"/>
      <c r="BO33" s="682"/>
      <c r="BP33" s="682"/>
      <c r="BQ33" s="684"/>
      <c r="BR33" s="681">
        <v>99.7</v>
      </c>
      <c r="BS33" s="682"/>
      <c r="BT33" s="682"/>
      <c r="BU33" s="682"/>
      <c r="BV33" s="682"/>
      <c r="BW33" s="682"/>
      <c r="BX33" s="683">
        <v>99.3</v>
      </c>
      <c r="BY33" s="682"/>
      <c r="BZ33" s="682"/>
      <c r="CA33" s="682"/>
      <c r="CB33" s="684"/>
      <c r="CD33" s="620" t="s">
        <v>308</v>
      </c>
      <c r="CE33" s="621"/>
      <c r="CF33" s="621"/>
      <c r="CG33" s="621"/>
      <c r="CH33" s="621"/>
      <c r="CI33" s="621"/>
      <c r="CJ33" s="621"/>
      <c r="CK33" s="621"/>
      <c r="CL33" s="621"/>
      <c r="CM33" s="621"/>
      <c r="CN33" s="621"/>
      <c r="CO33" s="621"/>
      <c r="CP33" s="621"/>
      <c r="CQ33" s="622"/>
      <c r="CR33" s="623">
        <v>14647875</v>
      </c>
      <c r="CS33" s="656"/>
      <c r="CT33" s="656"/>
      <c r="CU33" s="656"/>
      <c r="CV33" s="656"/>
      <c r="CW33" s="656"/>
      <c r="CX33" s="656"/>
      <c r="CY33" s="657"/>
      <c r="CZ33" s="628">
        <v>39.5</v>
      </c>
      <c r="DA33" s="653"/>
      <c r="DB33" s="653"/>
      <c r="DC33" s="658"/>
      <c r="DD33" s="632">
        <v>11124639</v>
      </c>
      <c r="DE33" s="656"/>
      <c r="DF33" s="656"/>
      <c r="DG33" s="656"/>
      <c r="DH33" s="656"/>
      <c r="DI33" s="656"/>
      <c r="DJ33" s="656"/>
      <c r="DK33" s="657"/>
      <c r="DL33" s="632">
        <v>7577034</v>
      </c>
      <c r="DM33" s="656"/>
      <c r="DN33" s="656"/>
      <c r="DO33" s="656"/>
      <c r="DP33" s="656"/>
      <c r="DQ33" s="656"/>
      <c r="DR33" s="656"/>
      <c r="DS33" s="656"/>
      <c r="DT33" s="656"/>
      <c r="DU33" s="656"/>
      <c r="DV33" s="657"/>
      <c r="DW33" s="628">
        <v>43.2</v>
      </c>
      <c r="DX33" s="653"/>
      <c r="DY33" s="653"/>
      <c r="DZ33" s="653"/>
      <c r="EA33" s="653"/>
      <c r="EB33" s="653"/>
      <c r="EC33" s="654"/>
    </row>
    <row r="34" spans="2:133" ht="11.25" customHeight="1" x14ac:dyDescent="0.15">
      <c r="B34" s="620" t="s">
        <v>309</v>
      </c>
      <c r="C34" s="621"/>
      <c r="D34" s="621"/>
      <c r="E34" s="621"/>
      <c r="F34" s="621"/>
      <c r="G34" s="621"/>
      <c r="H34" s="621"/>
      <c r="I34" s="621"/>
      <c r="J34" s="621"/>
      <c r="K34" s="621"/>
      <c r="L34" s="621"/>
      <c r="M34" s="621"/>
      <c r="N34" s="621"/>
      <c r="O34" s="621"/>
      <c r="P34" s="621"/>
      <c r="Q34" s="622"/>
      <c r="R34" s="623">
        <v>22212</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5773610</v>
      </c>
      <c r="CS34" s="624"/>
      <c r="CT34" s="624"/>
      <c r="CU34" s="624"/>
      <c r="CV34" s="624"/>
      <c r="CW34" s="624"/>
      <c r="CX34" s="624"/>
      <c r="CY34" s="625"/>
      <c r="CZ34" s="628">
        <v>15.6</v>
      </c>
      <c r="DA34" s="653"/>
      <c r="DB34" s="653"/>
      <c r="DC34" s="658"/>
      <c r="DD34" s="632">
        <v>3980177</v>
      </c>
      <c r="DE34" s="624"/>
      <c r="DF34" s="624"/>
      <c r="DG34" s="624"/>
      <c r="DH34" s="624"/>
      <c r="DI34" s="624"/>
      <c r="DJ34" s="624"/>
      <c r="DK34" s="625"/>
      <c r="DL34" s="632">
        <v>3388483</v>
      </c>
      <c r="DM34" s="624"/>
      <c r="DN34" s="624"/>
      <c r="DO34" s="624"/>
      <c r="DP34" s="624"/>
      <c r="DQ34" s="624"/>
      <c r="DR34" s="624"/>
      <c r="DS34" s="624"/>
      <c r="DT34" s="624"/>
      <c r="DU34" s="624"/>
      <c r="DV34" s="625"/>
      <c r="DW34" s="628">
        <v>19.3</v>
      </c>
      <c r="DX34" s="653"/>
      <c r="DY34" s="653"/>
      <c r="DZ34" s="653"/>
      <c r="EA34" s="653"/>
      <c r="EB34" s="653"/>
      <c r="EC34" s="654"/>
    </row>
    <row r="35" spans="2:133" ht="11.25" customHeight="1" x14ac:dyDescent="0.15">
      <c r="B35" s="620" t="s">
        <v>311</v>
      </c>
      <c r="C35" s="621"/>
      <c r="D35" s="621"/>
      <c r="E35" s="621"/>
      <c r="F35" s="621"/>
      <c r="G35" s="621"/>
      <c r="H35" s="621"/>
      <c r="I35" s="621"/>
      <c r="J35" s="621"/>
      <c r="K35" s="621"/>
      <c r="L35" s="621"/>
      <c r="M35" s="621"/>
      <c r="N35" s="621"/>
      <c r="O35" s="621"/>
      <c r="P35" s="621"/>
      <c r="Q35" s="622"/>
      <c r="R35" s="623">
        <v>1727788</v>
      </c>
      <c r="S35" s="624"/>
      <c r="T35" s="624"/>
      <c r="U35" s="624"/>
      <c r="V35" s="624"/>
      <c r="W35" s="624"/>
      <c r="X35" s="624"/>
      <c r="Y35" s="625"/>
      <c r="Z35" s="626">
        <v>4.5</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62876</v>
      </c>
      <c r="CS35" s="656"/>
      <c r="CT35" s="656"/>
      <c r="CU35" s="656"/>
      <c r="CV35" s="656"/>
      <c r="CW35" s="656"/>
      <c r="CX35" s="656"/>
      <c r="CY35" s="657"/>
      <c r="CZ35" s="628">
        <v>0.2</v>
      </c>
      <c r="DA35" s="653"/>
      <c r="DB35" s="653"/>
      <c r="DC35" s="658"/>
      <c r="DD35" s="632">
        <v>61403</v>
      </c>
      <c r="DE35" s="656"/>
      <c r="DF35" s="656"/>
      <c r="DG35" s="656"/>
      <c r="DH35" s="656"/>
      <c r="DI35" s="656"/>
      <c r="DJ35" s="656"/>
      <c r="DK35" s="657"/>
      <c r="DL35" s="632">
        <v>61403</v>
      </c>
      <c r="DM35" s="656"/>
      <c r="DN35" s="656"/>
      <c r="DO35" s="656"/>
      <c r="DP35" s="656"/>
      <c r="DQ35" s="656"/>
      <c r="DR35" s="656"/>
      <c r="DS35" s="656"/>
      <c r="DT35" s="656"/>
      <c r="DU35" s="656"/>
      <c r="DV35" s="657"/>
      <c r="DW35" s="628">
        <v>0.3</v>
      </c>
      <c r="DX35" s="653"/>
      <c r="DY35" s="653"/>
      <c r="DZ35" s="653"/>
      <c r="EA35" s="653"/>
      <c r="EB35" s="653"/>
      <c r="EC35" s="654"/>
    </row>
    <row r="36" spans="2:133" ht="11.25" customHeight="1" x14ac:dyDescent="0.15">
      <c r="B36" s="620" t="s">
        <v>315</v>
      </c>
      <c r="C36" s="621"/>
      <c r="D36" s="621"/>
      <c r="E36" s="621"/>
      <c r="F36" s="621"/>
      <c r="G36" s="621"/>
      <c r="H36" s="621"/>
      <c r="I36" s="621"/>
      <c r="J36" s="621"/>
      <c r="K36" s="621"/>
      <c r="L36" s="621"/>
      <c r="M36" s="621"/>
      <c r="N36" s="621"/>
      <c r="O36" s="621"/>
      <c r="P36" s="621"/>
      <c r="Q36" s="622"/>
      <c r="R36" s="623">
        <v>2108743</v>
      </c>
      <c r="S36" s="624"/>
      <c r="T36" s="624"/>
      <c r="U36" s="624"/>
      <c r="V36" s="624"/>
      <c r="W36" s="624"/>
      <c r="X36" s="624"/>
      <c r="Y36" s="625"/>
      <c r="Z36" s="626">
        <v>5.5</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3830709</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104410</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3604354</v>
      </c>
      <c r="CS36" s="624"/>
      <c r="CT36" s="624"/>
      <c r="CU36" s="624"/>
      <c r="CV36" s="624"/>
      <c r="CW36" s="624"/>
      <c r="CX36" s="624"/>
      <c r="CY36" s="625"/>
      <c r="CZ36" s="628">
        <v>9.6999999999999993</v>
      </c>
      <c r="DA36" s="653"/>
      <c r="DB36" s="653"/>
      <c r="DC36" s="658"/>
      <c r="DD36" s="632">
        <v>2345084</v>
      </c>
      <c r="DE36" s="624"/>
      <c r="DF36" s="624"/>
      <c r="DG36" s="624"/>
      <c r="DH36" s="624"/>
      <c r="DI36" s="624"/>
      <c r="DJ36" s="624"/>
      <c r="DK36" s="625"/>
      <c r="DL36" s="632">
        <v>1761482</v>
      </c>
      <c r="DM36" s="624"/>
      <c r="DN36" s="624"/>
      <c r="DO36" s="624"/>
      <c r="DP36" s="624"/>
      <c r="DQ36" s="624"/>
      <c r="DR36" s="624"/>
      <c r="DS36" s="624"/>
      <c r="DT36" s="624"/>
      <c r="DU36" s="624"/>
      <c r="DV36" s="625"/>
      <c r="DW36" s="628">
        <v>10</v>
      </c>
      <c r="DX36" s="653"/>
      <c r="DY36" s="653"/>
      <c r="DZ36" s="653"/>
      <c r="EA36" s="653"/>
      <c r="EB36" s="653"/>
      <c r="EC36" s="654"/>
    </row>
    <row r="37" spans="2:133" ht="11.25" customHeight="1" x14ac:dyDescent="0.15">
      <c r="B37" s="620" t="s">
        <v>319</v>
      </c>
      <c r="C37" s="621"/>
      <c r="D37" s="621"/>
      <c r="E37" s="621"/>
      <c r="F37" s="621"/>
      <c r="G37" s="621"/>
      <c r="H37" s="621"/>
      <c r="I37" s="621"/>
      <c r="J37" s="621"/>
      <c r="K37" s="621"/>
      <c r="L37" s="621"/>
      <c r="M37" s="621"/>
      <c r="N37" s="621"/>
      <c r="O37" s="621"/>
      <c r="P37" s="621"/>
      <c r="Q37" s="622"/>
      <c r="R37" s="623">
        <v>232483</v>
      </c>
      <c r="S37" s="624"/>
      <c r="T37" s="624"/>
      <c r="U37" s="624"/>
      <c r="V37" s="624"/>
      <c r="W37" s="624"/>
      <c r="X37" s="624"/>
      <c r="Y37" s="625"/>
      <c r="Z37" s="626">
        <v>0.6</v>
      </c>
      <c r="AA37" s="626"/>
      <c r="AB37" s="626"/>
      <c r="AC37" s="626"/>
      <c r="AD37" s="627" t="s">
        <v>122</v>
      </c>
      <c r="AE37" s="627"/>
      <c r="AF37" s="627"/>
      <c r="AG37" s="627"/>
      <c r="AH37" s="627"/>
      <c r="AI37" s="627"/>
      <c r="AJ37" s="627"/>
      <c r="AK37" s="627"/>
      <c r="AL37" s="628" t="s">
        <v>122</v>
      </c>
      <c r="AM37" s="629"/>
      <c r="AN37" s="629"/>
      <c r="AO37" s="630"/>
      <c r="AQ37" s="686" t="s">
        <v>320</v>
      </c>
      <c r="AR37" s="687"/>
      <c r="AS37" s="687"/>
      <c r="AT37" s="687"/>
      <c r="AU37" s="687"/>
      <c r="AV37" s="687"/>
      <c r="AW37" s="687"/>
      <c r="AX37" s="687"/>
      <c r="AY37" s="688"/>
      <c r="AZ37" s="623">
        <v>103846</v>
      </c>
      <c r="BA37" s="624"/>
      <c r="BB37" s="624"/>
      <c r="BC37" s="624"/>
      <c r="BD37" s="656"/>
      <c r="BE37" s="656"/>
      <c r="BF37" s="669"/>
      <c r="BG37" s="620" t="s">
        <v>321</v>
      </c>
      <c r="BH37" s="621"/>
      <c r="BI37" s="621"/>
      <c r="BJ37" s="621"/>
      <c r="BK37" s="621"/>
      <c r="BL37" s="621"/>
      <c r="BM37" s="621"/>
      <c r="BN37" s="621"/>
      <c r="BO37" s="621"/>
      <c r="BP37" s="621"/>
      <c r="BQ37" s="621"/>
      <c r="BR37" s="621"/>
      <c r="BS37" s="621"/>
      <c r="BT37" s="621"/>
      <c r="BU37" s="622"/>
      <c r="BV37" s="623">
        <v>-677407</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451173</v>
      </c>
      <c r="CS37" s="656"/>
      <c r="CT37" s="656"/>
      <c r="CU37" s="656"/>
      <c r="CV37" s="656"/>
      <c r="CW37" s="656"/>
      <c r="CX37" s="656"/>
      <c r="CY37" s="657"/>
      <c r="CZ37" s="628">
        <v>1.2</v>
      </c>
      <c r="DA37" s="653"/>
      <c r="DB37" s="653"/>
      <c r="DC37" s="658"/>
      <c r="DD37" s="632">
        <v>446588</v>
      </c>
      <c r="DE37" s="656"/>
      <c r="DF37" s="656"/>
      <c r="DG37" s="656"/>
      <c r="DH37" s="656"/>
      <c r="DI37" s="656"/>
      <c r="DJ37" s="656"/>
      <c r="DK37" s="657"/>
      <c r="DL37" s="632">
        <v>401026</v>
      </c>
      <c r="DM37" s="656"/>
      <c r="DN37" s="656"/>
      <c r="DO37" s="656"/>
      <c r="DP37" s="656"/>
      <c r="DQ37" s="656"/>
      <c r="DR37" s="656"/>
      <c r="DS37" s="656"/>
      <c r="DT37" s="656"/>
      <c r="DU37" s="656"/>
      <c r="DV37" s="657"/>
      <c r="DW37" s="628">
        <v>2.2999999999999998</v>
      </c>
      <c r="DX37" s="653"/>
      <c r="DY37" s="653"/>
      <c r="DZ37" s="653"/>
      <c r="EA37" s="653"/>
      <c r="EB37" s="653"/>
      <c r="EC37" s="654"/>
    </row>
    <row r="38" spans="2:133" ht="11.25" customHeight="1" x14ac:dyDescent="0.15">
      <c r="B38" s="620" t="s">
        <v>323</v>
      </c>
      <c r="C38" s="621"/>
      <c r="D38" s="621"/>
      <c r="E38" s="621"/>
      <c r="F38" s="621"/>
      <c r="G38" s="621"/>
      <c r="H38" s="621"/>
      <c r="I38" s="621"/>
      <c r="J38" s="621"/>
      <c r="K38" s="621"/>
      <c r="L38" s="621"/>
      <c r="M38" s="621"/>
      <c r="N38" s="621"/>
      <c r="O38" s="621"/>
      <c r="P38" s="621"/>
      <c r="Q38" s="622"/>
      <c r="R38" s="623">
        <v>1219000</v>
      </c>
      <c r="S38" s="624"/>
      <c r="T38" s="624"/>
      <c r="U38" s="624"/>
      <c r="V38" s="624"/>
      <c r="W38" s="624"/>
      <c r="X38" s="624"/>
      <c r="Y38" s="625"/>
      <c r="Z38" s="626">
        <v>3.2</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88999</v>
      </c>
      <c r="BA38" s="624"/>
      <c r="BB38" s="624"/>
      <c r="BC38" s="624"/>
      <c r="BD38" s="656"/>
      <c r="BE38" s="656"/>
      <c r="BF38" s="669"/>
      <c r="BG38" s="620" t="s">
        <v>325</v>
      </c>
      <c r="BH38" s="621"/>
      <c r="BI38" s="621"/>
      <c r="BJ38" s="621"/>
      <c r="BK38" s="621"/>
      <c r="BL38" s="621"/>
      <c r="BM38" s="621"/>
      <c r="BN38" s="621"/>
      <c r="BO38" s="621"/>
      <c r="BP38" s="621"/>
      <c r="BQ38" s="621"/>
      <c r="BR38" s="621"/>
      <c r="BS38" s="621"/>
      <c r="BT38" s="621"/>
      <c r="BU38" s="622"/>
      <c r="BV38" s="623">
        <v>9620</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3637864</v>
      </c>
      <c r="CS38" s="624"/>
      <c r="CT38" s="624"/>
      <c r="CU38" s="624"/>
      <c r="CV38" s="624"/>
      <c r="CW38" s="624"/>
      <c r="CX38" s="624"/>
      <c r="CY38" s="625"/>
      <c r="CZ38" s="628">
        <v>9.8000000000000007</v>
      </c>
      <c r="DA38" s="653"/>
      <c r="DB38" s="653"/>
      <c r="DC38" s="658"/>
      <c r="DD38" s="632">
        <v>3210072</v>
      </c>
      <c r="DE38" s="624"/>
      <c r="DF38" s="624"/>
      <c r="DG38" s="624"/>
      <c r="DH38" s="624"/>
      <c r="DI38" s="624"/>
      <c r="DJ38" s="624"/>
      <c r="DK38" s="625"/>
      <c r="DL38" s="632">
        <v>2354684</v>
      </c>
      <c r="DM38" s="624"/>
      <c r="DN38" s="624"/>
      <c r="DO38" s="624"/>
      <c r="DP38" s="624"/>
      <c r="DQ38" s="624"/>
      <c r="DR38" s="624"/>
      <c r="DS38" s="624"/>
      <c r="DT38" s="624"/>
      <c r="DU38" s="624"/>
      <c r="DV38" s="625"/>
      <c r="DW38" s="628">
        <v>13.4</v>
      </c>
      <c r="DX38" s="653"/>
      <c r="DY38" s="653"/>
      <c r="DZ38" s="653"/>
      <c r="EA38" s="653"/>
      <c r="EB38" s="653"/>
      <c r="EC38" s="654"/>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56"/>
      <c r="BE39" s="656"/>
      <c r="BF39" s="669"/>
      <c r="BG39" s="620" t="s">
        <v>329</v>
      </c>
      <c r="BH39" s="621"/>
      <c r="BI39" s="621"/>
      <c r="BJ39" s="621"/>
      <c r="BK39" s="621"/>
      <c r="BL39" s="621"/>
      <c r="BM39" s="621"/>
      <c r="BN39" s="621"/>
      <c r="BO39" s="621"/>
      <c r="BP39" s="621"/>
      <c r="BQ39" s="621"/>
      <c r="BR39" s="621"/>
      <c r="BS39" s="621"/>
      <c r="BT39" s="621"/>
      <c r="BU39" s="622"/>
      <c r="BV39" s="623">
        <v>13887</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1533673</v>
      </c>
      <c r="CS39" s="656"/>
      <c r="CT39" s="656"/>
      <c r="CU39" s="656"/>
      <c r="CV39" s="656"/>
      <c r="CW39" s="656"/>
      <c r="CX39" s="656"/>
      <c r="CY39" s="657"/>
      <c r="CZ39" s="628">
        <v>4.0999999999999996</v>
      </c>
      <c r="DA39" s="653"/>
      <c r="DB39" s="653"/>
      <c r="DC39" s="658"/>
      <c r="DD39" s="632">
        <v>1516921</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331</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69"/>
      <c r="BG40" s="673" t="s">
        <v>333</v>
      </c>
      <c r="BH40" s="674"/>
      <c r="BI40" s="674"/>
      <c r="BJ40" s="674"/>
      <c r="BK40" s="674"/>
      <c r="BL40" s="211"/>
      <c r="BM40" s="621" t="s">
        <v>334</v>
      </c>
      <c r="BN40" s="621"/>
      <c r="BO40" s="621"/>
      <c r="BP40" s="621"/>
      <c r="BQ40" s="621"/>
      <c r="BR40" s="621"/>
      <c r="BS40" s="621"/>
      <c r="BT40" s="621"/>
      <c r="BU40" s="622"/>
      <c r="BV40" s="623">
        <v>101</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35498</v>
      </c>
      <c r="CS40" s="624"/>
      <c r="CT40" s="624"/>
      <c r="CU40" s="624"/>
      <c r="CV40" s="624"/>
      <c r="CW40" s="624"/>
      <c r="CX40" s="624"/>
      <c r="CY40" s="625"/>
      <c r="CZ40" s="628">
        <v>0.1</v>
      </c>
      <c r="DA40" s="653"/>
      <c r="DB40" s="653"/>
      <c r="DC40" s="658"/>
      <c r="DD40" s="632">
        <v>10982</v>
      </c>
      <c r="DE40" s="624"/>
      <c r="DF40" s="624"/>
      <c r="DG40" s="624"/>
      <c r="DH40" s="624"/>
      <c r="DI40" s="624"/>
      <c r="DJ40" s="624"/>
      <c r="DK40" s="625"/>
      <c r="DL40" s="632">
        <v>10982</v>
      </c>
      <c r="DM40" s="624"/>
      <c r="DN40" s="624"/>
      <c r="DO40" s="624"/>
      <c r="DP40" s="624"/>
      <c r="DQ40" s="624"/>
      <c r="DR40" s="624"/>
      <c r="DS40" s="624"/>
      <c r="DT40" s="624"/>
      <c r="DU40" s="624"/>
      <c r="DV40" s="625"/>
      <c r="DW40" s="628">
        <v>0.1</v>
      </c>
      <c r="DX40" s="653"/>
      <c r="DY40" s="653"/>
      <c r="DZ40" s="653"/>
      <c r="EA40" s="653"/>
      <c r="EB40" s="653"/>
      <c r="EC40" s="654"/>
    </row>
    <row r="41" spans="2:133" ht="11.25" customHeight="1" x14ac:dyDescent="0.15">
      <c r="B41" s="644" t="s">
        <v>336</v>
      </c>
      <c r="C41" s="645"/>
      <c r="D41" s="645"/>
      <c r="E41" s="645"/>
      <c r="F41" s="645"/>
      <c r="G41" s="645"/>
      <c r="H41" s="645"/>
      <c r="I41" s="645"/>
      <c r="J41" s="645"/>
      <c r="K41" s="645"/>
      <c r="L41" s="645"/>
      <c r="M41" s="645"/>
      <c r="N41" s="645"/>
      <c r="O41" s="645"/>
      <c r="P41" s="645"/>
      <c r="Q41" s="646"/>
      <c r="R41" s="695">
        <v>38505142</v>
      </c>
      <c r="S41" s="696"/>
      <c r="T41" s="696"/>
      <c r="U41" s="696"/>
      <c r="V41" s="696"/>
      <c r="W41" s="696"/>
      <c r="X41" s="696"/>
      <c r="Y41" s="700"/>
      <c r="Z41" s="701">
        <v>100</v>
      </c>
      <c r="AA41" s="701"/>
      <c r="AB41" s="701"/>
      <c r="AC41" s="701"/>
      <c r="AD41" s="702">
        <v>17554640</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1240409</v>
      </c>
      <c r="BA41" s="624"/>
      <c r="BB41" s="624"/>
      <c r="BC41" s="624"/>
      <c r="BD41" s="656"/>
      <c r="BE41" s="656"/>
      <c r="BF41" s="669"/>
      <c r="BG41" s="673"/>
      <c r="BH41" s="674"/>
      <c r="BI41" s="674"/>
      <c r="BJ41" s="674"/>
      <c r="BK41" s="674"/>
      <c r="BL41" s="211"/>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2397455</v>
      </c>
      <c r="BA42" s="696"/>
      <c r="BB42" s="696"/>
      <c r="BC42" s="696"/>
      <c r="BD42" s="682"/>
      <c r="BE42" s="682"/>
      <c r="BF42" s="684"/>
      <c r="BG42" s="675"/>
      <c r="BH42" s="676"/>
      <c r="BI42" s="676"/>
      <c r="BJ42" s="676"/>
      <c r="BK42" s="676"/>
      <c r="BL42" s="212"/>
      <c r="BM42" s="645" t="s">
        <v>341</v>
      </c>
      <c r="BN42" s="645"/>
      <c r="BO42" s="645"/>
      <c r="BP42" s="645"/>
      <c r="BQ42" s="645"/>
      <c r="BR42" s="645"/>
      <c r="BS42" s="645"/>
      <c r="BT42" s="645"/>
      <c r="BU42" s="646"/>
      <c r="BV42" s="695">
        <v>351</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2621195</v>
      </c>
      <c r="CS42" s="656"/>
      <c r="CT42" s="656"/>
      <c r="CU42" s="656"/>
      <c r="CV42" s="656"/>
      <c r="CW42" s="656"/>
      <c r="CX42" s="656"/>
      <c r="CY42" s="657"/>
      <c r="CZ42" s="628">
        <v>7.1</v>
      </c>
      <c r="DA42" s="653"/>
      <c r="DB42" s="653"/>
      <c r="DC42" s="658"/>
      <c r="DD42" s="632">
        <v>248954</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343</v>
      </c>
      <c r="CD43" s="620" t="s">
        <v>344</v>
      </c>
      <c r="CE43" s="621"/>
      <c r="CF43" s="621"/>
      <c r="CG43" s="621"/>
      <c r="CH43" s="621"/>
      <c r="CI43" s="621"/>
      <c r="CJ43" s="621"/>
      <c r="CK43" s="621"/>
      <c r="CL43" s="621"/>
      <c r="CM43" s="621"/>
      <c r="CN43" s="621"/>
      <c r="CO43" s="621"/>
      <c r="CP43" s="621"/>
      <c r="CQ43" s="622"/>
      <c r="CR43" s="623">
        <v>76102</v>
      </c>
      <c r="CS43" s="656"/>
      <c r="CT43" s="656"/>
      <c r="CU43" s="656"/>
      <c r="CV43" s="656"/>
      <c r="CW43" s="656"/>
      <c r="CX43" s="656"/>
      <c r="CY43" s="657"/>
      <c r="CZ43" s="628">
        <v>0.2</v>
      </c>
      <c r="DA43" s="653"/>
      <c r="DB43" s="653"/>
      <c r="DC43" s="658"/>
      <c r="DD43" s="632">
        <v>75614</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2621195</v>
      </c>
      <c r="CS44" s="624"/>
      <c r="CT44" s="624"/>
      <c r="CU44" s="624"/>
      <c r="CV44" s="624"/>
      <c r="CW44" s="624"/>
      <c r="CX44" s="624"/>
      <c r="CY44" s="625"/>
      <c r="CZ44" s="628">
        <v>7.1</v>
      </c>
      <c r="DA44" s="629"/>
      <c r="DB44" s="629"/>
      <c r="DC44" s="635"/>
      <c r="DD44" s="632">
        <v>248954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515993</v>
      </c>
      <c r="CS45" s="656"/>
      <c r="CT45" s="656"/>
      <c r="CU45" s="656"/>
      <c r="CV45" s="656"/>
      <c r="CW45" s="656"/>
      <c r="CX45" s="656"/>
      <c r="CY45" s="657"/>
      <c r="CZ45" s="628">
        <v>1.4</v>
      </c>
      <c r="DA45" s="653"/>
      <c r="DB45" s="653"/>
      <c r="DC45" s="658"/>
      <c r="DD45" s="632">
        <v>6109</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349</v>
      </c>
      <c r="CG46" s="621"/>
      <c r="CH46" s="621"/>
      <c r="CI46" s="621"/>
      <c r="CJ46" s="621"/>
      <c r="CK46" s="621"/>
      <c r="CL46" s="621"/>
      <c r="CM46" s="621"/>
      <c r="CN46" s="621"/>
      <c r="CO46" s="621"/>
      <c r="CP46" s="621"/>
      <c r="CQ46" s="622"/>
      <c r="CR46" s="623">
        <v>2105202</v>
      </c>
      <c r="CS46" s="624"/>
      <c r="CT46" s="624"/>
      <c r="CU46" s="624"/>
      <c r="CV46" s="624"/>
      <c r="CW46" s="624"/>
      <c r="CX46" s="624"/>
      <c r="CY46" s="625"/>
      <c r="CZ46" s="628">
        <v>5.7</v>
      </c>
      <c r="DA46" s="629"/>
      <c r="DB46" s="629"/>
      <c r="DC46" s="635"/>
      <c r="DD46" s="632">
        <v>242845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350</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3"/>
      <c r="DB47" s="653"/>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352</v>
      </c>
      <c r="CE49" s="645"/>
      <c r="CF49" s="645"/>
      <c r="CG49" s="645"/>
      <c r="CH49" s="645"/>
      <c r="CI49" s="645"/>
      <c r="CJ49" s="645"/>
      <c r="CK49" s="645"/>
      <c r="CL49" s="645"/>
      <c r="CM49" s="645"/>
      <c r="CN49" s="645"/>
      <c r="CO49" s="645"/>
      <c r="CP49" s="645"/>
      <c r="CQ49" s="646"/>
      <c r="CR49" s="695">
        <v>37092820</v>
      </c>
      <c r="CS49" s="682"/>
      <c r="CT49" s="682"/>
      <c r="CU49" s="682"/>
      <c r="CV49" s="682"/>
      <c r="CW49" s="682"/>
      <c r="CX49" s="682"/>
      <c r="CY49" s="711"/>
      <c r="CZ49" s="703">
        <v>100</v>
      </c>
      <c r="DA49" s="712"/>
      <c r="DB49" s="712"/>
      <c r="DC49" s="713"/>
      <c r="DD49" s="714">
        <v>21781265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nMw/8sAvXs/uqno6N6VnAVjkGLRm0NFaBy16ROFJ3g7UYCekWntuxtXAhhJL9AG1SK3pcYN+JAw0Ci6piE4HoQ==" saltValue="CbYJ/5AtgznFxYg//19p4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375</v>
      </c>
      <c r="C7" s="750"/>
      <c r="D7" s="750"/>
      <c r="E7" s="750"/>
      <c r="F7" s="750"/>
      <c r="G7" s="750"/>
      <c r="H7" s="750"/>
      <c r="I7" s="750"/>
      <c r="J7" s="750"/>
      <c r="K7" s="750"/>
      <c r="L7" s="750"/>
      <c r="M7" s="750"/>
      <c r="N7" s="750"/>
      <c r="O7" s="750"/>
      <c r="P7" s="751"/>
      <c r="Q7" s="752">
        <v>38505</v>
      </c>
      <c r="R7" s="753"/>
      <c r="S7" s="753"/>
      <c r="T7" s="753"/>
      <c r="U7" s="753"/>
      <c r="V7" s="753">
        <v>37093</v>
      </c>
      <c r="W7" s="753"/>
      <c r="X7" s="753"/>
      <c r="Y7" s="753"/>
      <c r="Z7" s="753"/>
      <c r="AA7" s="753">
        <v>1412</v>
      </c>
      <c r="AB7" s="753"/>
      <c r="AC7" s="753"/>
      <c r="AD7" s="753"/>
      <c r="AE7" s="754"/>
      <c r="AF7" s="755">
        <v>1278</v>
      </c>
      <c r="AG7" s="756"/>
      <c r="AH7" s="756"/>
      <c r="AI7" s="756"/>
      <c r="AJ7" s="757"/>
      <c r="AK7" s="758">
        <v>1728</v>
      </c>
      <c r="AL7" s="759"/>
      <c r="AM7" s="759"/>
      <c r="AN7" s="759"/>
      <c r="AO7" s="759"/>
      <c r="AP7" s="759">
        <v>19404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556</v>
      </c>
      <c r="BT7" s="747"/>
      <c r="BU7" s="747"/>
      <c r="BV7" s="747"/>
      <c r="BW7" s="747"/>
      <c r="BX7" s="747"/>
      <c r="BY7" s="747"/>
      <c r="BZ7" s="747"/>
      <c r="CA7" s="747"/>
      <c r="CB7" s="747"/>
      <c r="CC7" s="747"/>
      <c r="CD7" s="747"/>
      <c r="CE7" s="747"/>
      <c r="CF7" s="747"/>
      <c r="CG7" s="762"/>
      <c r="CH7" s="743">
        <v>70</v>
      </c>
      <c r="CI7" s="744"/>
      <c r="CJ7" s="744"/>
      <c r="CK7" s="744"/>
      <c r="CL7" s="745"/>
      <c r="CM7" s="743">
        <v>2671</v>
      </c>
      <c r="CN7" s="744"/>
      <c r="CO7" s="744"/>
      <c r="CP7" s="744"/>
      <c r="CQ7" s="745"/>
      <c r="CR7" s="743">
        <v>1800</v>
      </c>
      <c r="CS7" s="744"/>
      <c r="CT7" s="744"/>
      <c r="CU7" s="744"/>
      <c r="CV7" s="745"/>
      <c r="CW7" s="743" t="s">
        <v>545</v>
      </c>
      <c r="CX7" s="744"/>
      <c r="CY7" s="744"/>
      <c r="CZ7" s="744"/>
      <c r="DA7" s="745"/>
      <c r="DB7" s="743" t="s">
        <v>545</v>
      </c>
      <c r="DC7" s="744"/>
      <c r="DD7" s="744"/>
      <c r="DE7" s="744"/>
      <c r="DF7" s="745"/>
      <c r="DG7" s="743" t="s">
        <v>545</v>
      </c>
      <c r="DH7" s="744"/>
      <c r="DI7" s="744"/>
      <c r="DJ7" s="744"/>
      <c r="DK7" s="745"/>
      <c r="DL7" s="743">
        <v>192</v>
      </c>
      <c r="DM7" s="744"/>
      <c r="DN7" s="744"/>
      <c r="DO7" s="744"/>
      <c r="DP7" s="745"/>
      <c r="DQ7" s="743">
        <v>19</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557</v>
      </c>
      <c r="BT8" s="774"/>
      <c r="BU8" s="774"/>
      <c r="BV8" s="774"/>
      <c r="BW8" s="774"/>
      <c r="BX8" s="774"/>
      <c r="BY8" s="774"/>
      <c r="BZ8" s="774"/>
      <c r="CA8" s="774"/>
      <c r="CB8" s="774"/>
      <c r="CC8" s="774"/>
      <c r="CD8" s="774"/>
      <c r="CE8" s="774"/>
      <c r="CF8" s="774"/>
      <c r="CG8" s="775"/>
      <c r="CH8" s="776">
        <v>0</v>
      </c>
      <c r="CI8" s="777"/>
      <c r="CJ8" s="777"/>
      <c r="CK8" s="777"/>
      <c r="CL8" s="778"/>
      <c r="CM8" s="776">
        <v>11</v>
      </c>
      <c r="CN8" s="777"/>
      <c r="CO8" s="777"/>
      <c r="CP8" s="777"/>
      <c r="CQ8" s="778"/>
      <c r="CR8" s="776">
        <v>5</v>
      </c>
      <c r="CS8" s="777"/>
      <c r="CT8" s="777"/>
      <c r="CU8" s="777"/>
      <c r="CV8" s="778"/>
      <c r="CW8" s="776" t="s">
        <v>545</v>
      </c>
      <c r="CX8" s="777"/>
      <c r="CY8" s="777"/>
      <c r="CZ8" s="777"/>
      <c r="DA8" s="778"/>
      <c r="DB8" s="776" t="s">
        <v>545</v>
      </c>
      <c r="DC8" s="777"/>
      <c r="DD8" s="777"/>
      <c r="DE8" s="777"/>
      <c r="DF8" s="778"/>
      <c r="DG8" s="776" t="s">
        <v>545</v>
      </c>
      <c r="DH8" s="777"/>
      <c r="DI8" s="777"/>
      <c r="DJ8" s="777"/>
      <c r="DK8" s="778"/>
      <c r="DL8" s="776" t="s">
        <v>545</v>
      </c>
      <c r="DM8" s="777"/>
      <c r="DN8" s="777"/>
      <c r="DO8" s="777"/>
      <c r="DP8" s="778"/>
      <c r="DQ8" s="776" t="s">
        <v>545</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v>38505</v>
      </c>
      <c r="R23" s="793"/>
      <c r="S23" s="793"/>
      <c r="T23" s="793"/>
      <c r="U23" s="793"/>
      <c r="V23" s="793">
        <v>37093</v>
      </c>
      <c r="W23" s="793"/>
      <c r="X23" s="793"/>
      <c r="Y23" s="793"/>
      <c r="Z23" s="793"/>
      <c r="AA23" s="793">
        <v>1412</v>
      </c>
      <c r="AB23" s="793"/>
      <c r="AC23" s="793"/>
      <c r="AD23" s="793"/>
      <c r="AE23" s="794"/>
      <c r="AF23" s="795">
        <v>1278</v>
      </c>
      <c r="AG23" s="793"/>
      <c r="AH23" s="793"/>
      <c r="AI23" s="793"/>
      <c r="AJ23" s="796"/>
      <c r="AK23" s="797"/>
      <c r="AL23" s="798"/>
      <c r="AM23" s="798"/>
      <c r="AN23" s="798"/>
      <c r="AO23" s="798"/>
      <c r="AP23" s="793">
        <v>19404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7854</v>
      </c>
      <c r="R28" s="823"/>
      <c r="S28" s="823"/>
      <c r="T28" s="823"/>
      <c r="U28" s="823"/>
      <c r="V28" s="823">
        <v>7750</v>
      </c>
      <c r="W28" s="823"/>
      <c r="X28" s="823"/>
      <c r="Y28" s="823"/>
      <c r="Z28" s="823"/>
      <c r="AA28" s="823">
        <v>104</v>
      </c>
      <c r="AB28" s="823"/>
      <c r="AC28" s="823"/>
      <c r="AD28" s="823"/>
      <c r="AE28" s="824"/>
      <c r="AF28" s="825">
        <v>104</v>
      </c>
      <c r="AG28" s="823"/>
      <c r="AH28" s="823"/>
      <c r="AI28" s="823"/>
      <c r="AJ28" s="826"/>
      <c r="AK28" s="827">
        <v>1240</v>
      </c>
      <c r="AL28" s="828"/>
      <c r="AM28" s="828"/>
      <c r="AN28" s="828"/>
      <c r="AO28" s="828"/>
      <c r="AP28" s="828" t="s">
        <v>545</v>
      </c>
      <c r="AQ28" s="828"/>
      <c r="AR28" s="828"/>
      <c r="AS28" s="828"/>
      <c r="AT28" s="828"/>
      <c r="AU28" s="828" t="s">
        <v>545</v>
      </c>
      <c r="AV28" s="828"/>
      <c r="AW28" s="828"/>
      <c r="AX28" s="828"/>
      <c r="AY28" s="828"/>
      <c r="AZ28" s="829" t="s">
        <v>545</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7951</v>
      </c>
      <c r="R29" s="784"/>
      <c r="S29" s="784"/>
      <c r="T29" s="784"/>
      <c r="U29" s="784"/>
      <c r="V29" s="784">
        <v>7700</v>
      </c>
      <c r="W29" s="784"/>
      <c r="X29" s="784"/>
      <c r="Y29" s="784"/>
      <c r="Z29" s="784"/>
      <c r="AA29" s="784">
        <v>252</v>
      </c>
      <c r="AB29" s="784"/>
      <c r="AC29" s="784"/>
      <c r="AD29" s="784"/>
      <c r="AE29" s="785"/>
      <c r="AF29" s="786">
        <v>252</v>
      </c>
      <c r="AG29" s="787"/>
      <c r="AH29" s="787"/>
      <c r="AI29" s="787"/>
      <c r="AJ29" s="788"/>
      <c r="AK29" s="834">
        <v>1335</v>
      </c>
      <c r="AL29" s="830"/>
      <c r="AM29" s="830"/>
      <c r="AN29" s="830"/>
      <c r="AO29" s="830"/>
      <c r="AP29" s="830" t="s">
        <v>545</v>
      </c>
      <c r="AQ29" s="830"/>
      <c r="AR29" s="830"/>
      <c r="AS29" s="830"/>
      <c r="AT29" s="830"/>
      <c r="AU29" s="830" t="s">
        <v>545</v>
      </c>
      <c r="AV29" s="830"/>
      <c r="AW29" s="830"/>
      <c r="AX29" s="830"/>
      <c r="AY29" s="830"/>
      <c r="AZ29" s="831" t="s">
        <v>545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2403</v>
      </c>
      <c r="R30" s="784"/>
      <c r="S30" s="784"/>
      <c r="T30" s="784"/>
      <c r="U30" s="784"/>
      <c r="V30" s="784">
        <v>2383</v>
      </c>
      <c r="W30" s="784"/>
      <c r="X30" s="784"/>
      <c r="Y30" s="784"/>
      <c r="Z30" s="784"/>
      <c r="AA30" s="784">
        <v>20</v>
      </c>
      <c r="AB30" s="784"/>
      <c r="AC30" s="784"/>
      <c r="AD30" s="784"/>
      <c r="AE30" s="785"/>
      <c r="AF30" s="786">
        <v>20</v>
      </c>
      <c r="AG30" s="787"/>
      <c r="AH30" s="787"/>
      <c r="AI30" s="787"/>
      <c r="AJ30" s="788"/>
      <c r="AK30" s="834">
        <v>1207</v>
      </c>
      <c r="AL30" s="830"/>
      <c r="AM30" s="830"/>
      <c r="AN30" s="830"/>
      <c r="AO30" s="830"/>
      <c r="AP30" s="830" t="s">
        <v>545</v>
      </c>
      <c r="AQ30" s="830"/>
      <c r="AR30" s="830"/>
      <c r="AS30" s="830"/>
      <c r="AT30" s="830"/>
      <c r="AU30" s="830" t="s">
        <v>545</v>
      </c>
      <c r="AV30" s="830"/>
      <c r="AW30" s="830"/>
      <c r="AX30" s="830"/>
      <c r="AY30" s="830"/>
      <c r="AZ30" s="831" t="s">
        <v>545</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81</v>
      </c>
      <c r="R31" s="784"/>
      <c r="S31" s="784"/>
      <c r="T31" s="784"/>
      <c r="U31" s="784"/>
      <c r="V31" s="784">
        <v>65</v>
      </c>
      <c r="W31" s="784"/>
      <c r="X31" s="784"/>
      <c r="Y31" s="784"/>
      <c r="Z31" s="784"/>
      <c r="AA31" s="784">
        <v>16</v>
      </c>
      <c r="AB31" s="784"/>
      <c r="AC31" s="784"/>
      <c r="AD31" s="784"/>
      <c r="AE31" s="785"/>
      <c r="AF31" s="786">
        <v>16</v>
      </c>
      <c r="AG31" s="787"/>
      <c r="AH31" s="787"/>
      <c r="AI31" s="787"/>
      <c r="AJ31" s="788"/>
      <c r="AK31" s="834" t="s">
        <v>545</v>
      </c>
      <c r="AL31" s="830"/>
      <c r="AM31" s="830"/>
      <c r="AN31" s="830"/>
      <c r="AO31" s="830"/>
      <c r="AP31" s="830" t="s">
        <v>545</v>
      </c>
      <c r="AQ31" s="830"/>
      <c r="AR31" s="830"/>
      <c r="AS31" s="830"/>
      <c r="AT31" s="830"/>
      <c r="AU31" s="830" t="s">
        <v>545</v>
      </c>
      <c r="AV31" s="830"/>
      <c r="AW31" s="830"/>
      <c r="AX31" s="830"/>
      <c r="AY31" s="830"/>
      <c r="AZ31" s="831" t="s">
        <v>545</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1131</v>
      </c>
      <c r="R32" s="784"/>
      <c r="S32" s="784"/>
      <c r="T32" s="784"/>
      <c r="U32" s="784"/>
      <c r="V32" s="784">
        <v>1098</v>
      </c>
      <c r="W32" s="784"/>
      <c r="X32" s="784"/>
      <c r="Y32" s="784"/>
      <c r="Z32" s="784"/>
      <c r="AA32" s="784">
        <v>33</v>
      </c>
      <c r="AB32" s="784"/>
      <c r="AC32" s="784"/>
      <c r="AD32" s="784"/>
      <c r="AE32" s="785"/>
      <c r="AF32" s="786">
        <v>655</v>
      </c>
      <c r="AG32" s="787"/>
      <c r="AH32" s="787"/>
      <c r="AI32" s="787"/>
      <c r="AJ32" s="788"/>
      <c r="AK32" s="834">
        <v>104</v>
      </c>
      <c r="AL32" s="830"/>
      <c r="AM32" s="830"/>
      <c r="AN32" s="830"/>
      <c r="AO32" s="830"/>
      <c r="AP32" s="830">
        <v>4108</v>
      </c>
      <c r="AQ32" s="830"/>
      <c r="AR32" s="830"/>
      <c r="AS32" s="830"/>
      <c r="AT32" s="830"/>
      <c r="AU32" s="830">
        <v>546</v>
      </c>
      <c r="AV32" s="830"/>
      <c r="AW32" s="830"/>
      <c r="AX32" s="830"/>
      <c r="AY32" s="830"/>
      <c r="AZ32" s="831" t="s">
        <v>545</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1047</v>
      </c>
      <c r="AG63" s="844"/>
      <c r="AH63" s="844"/>
      <c r="AI63" s="844"/>
      <c r="AJ63" s="845"/>
      <c r="AK63" s="846"/>
      <c r="AL63" s="841"/>
      <c r="AM63" s="841"/>
      <c r="AN63" s="841"/>
      <c r="AO63" s="841"/>
      <c r="AP63" s="844">
        <v>4108</v>
      </c>
      <c r="AQ63" s="844"/>
      <c r="AR63" s="844"/>
      <c r="AS63" s="844"/>
      <c r="AT63" s="844"/>
      <c r="AU63" s="844">
        <v>546</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546</v>
      </c>
      <c r="C68" s="870"/>
      <c r="D68" s="870"/>
      <c r="E68" s="870"/>
      <c r="F68" s="870"/>
      <c r="G68" s="870"/>
      <c r="H68" s="870"/>
      <c r="I68" s="870"/>
      <c r="J68" s="870"/>
      <c r="K68" s="870"/>
      <c r="L68" s="870"/>
      <c r="M68" s="870"/>
      <c r="N68" s="870"/>
      <c r="O68" s="870"/>
      <c r="P68" s="871"/>
      <c r="Q68" s="872">
        <v>2838</v>
      </c>
      <c r="R68" s="866"/>
      <c r="S68" s="866"/>
      <c r="T68" s="866"/>
      <c r="U68" s="866"/>
      <c r="V68" s="866">
        <v>2359</v>
      </c>
      <c r="W68" s="866"/>
      <c r="X68" s="866"/>
      <c r="Y68" s="866"/>
      <c r="Z68" s="866"/>
      <c r="AA68" s="866">
        <v>479</v>
      </c>
      <c r="AB68" s="866"/>
      <c r="AC68" s="866"/>
      <c r="AD68" s="866"/>
      <c r="AE68" s="866"/>
      <c r="AF68" s="866">
        <v>478</v>
      </c>
      <c r="AG68" s="866"/>
      <c r="AH68" s="866"/>
      <c r="AI68" s="866"/>
      <c r="AJ68" s="866"/>
      <c r="AK68" s="866">
        <v>47</v>
      </c>
      <c r="AL68" s="866"/>
      <c r="AM68" s="866"/>
      <c r="AN68" s="866"/>
      <c r="AO68" s="866"/>
      <c r="AP68" s="866" t="s">
        <v>545</v>
      </c>
      <c r="AQ68" s="866"/>
      <c r="AR68" s="866"/>
      <c r="AS68" s="866"/>
      <c r="AT68" s="866"/>
      <c r="AU68" s="866" t="s">
        <v>545</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547</v>
      </c>
      <c r="C69" s="874"/>
      <c r="D69" s="874"/>
      <c r="E69" s="874"/>
      <c r="F69" s="874"/>
      <c r="G69" s="874"/>
      <c r="H69" s="874"/>
      <c r="I69" s="874"/>
      <c r="J69" s="874"/>
      <c r="K69" s="874"/>
      <c r="L69" s="874"/>
      <c r="M69" s="874"/>
      <c r="N69" s="874"/>
      <c r="O69" s="874"/>
      <c r="P69" s="875"/>
      <c r="Q69" s="876">
        <v>4789</v>
      </c>
      <c r="R69" s="830"/>
      <c r="S69" s="830"/>
      <c r="T69" s="830"/>
      <c r="U69" s="830"/>
      <c r="V69" s="830">
        <v>4660</v>
      </c>
      <c r="W69" s="830"/>
      <c r="X69" s="830"/>
      <c r="Y69" s="830"/>
      <c r="Z69" s="830"/>
      <c r="AA69" s="830">
        <v>128</v>
      </c>
      <c r="AB69" s="830"/>
      <c r="AC69" s="830"/>
      <c r="AD69" s="830"/>
      <c r="AE69" s="830"/>
      <c r="AF69" s="830">
        <v>128</v>
      </c>
      <c r="AG69" s="830"/>
      <c r="AH69" s="830"/>
      <c r="AI69" s="830"/>
      <c r="AJ69" s="830"/>
      <c r="AK69" s="830" t="s">
        <v>545</v>
      </c>
      <c r="AL69" s="830"/>
      <c r="AM69" s="830"/>
      <c r="AN69" s="830"/>
      <c r="AO69" s="830"/>
      <c r="AP69" s="830" t="s">
        <v>545</v>
      </c>
      <c r="AQ69" s="830"/>
      <c r="AR69" s="830"/>
      <c r="AS69" s="830"/>
      <c r="AT69" s="830"/>
      <c r="AU69" s="830" t="s">
        <v>545</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548</v>
      </c>
      <c r="C70" s="874"/>
      <c r="D70" s="874"/>
      <c r="E70" s="874"/>
      <c r="F70" s="874"/>
      <c r="G70" s="874"/>
      <c r="H70" s="874"/>
      <c r="I70" s="874"/>
      <c r="J70" s="874"/>
      <c r="K70" s="874"/>
      <c r="L70" s="874"/>
      <c r="M70" s="874"/>
      <c r="N70" s="874"/>
      <c r="O70" s="874"/>
      <c r="P70" s="875"/>
      <c r="Q70" s="876">
        <v>4</v>
      </c>
      <c r="R70" s="830"/>
      <c r="S70" s="830"/>
      <c r="T70" s="830"/>
      <c r="U70" s="830"/>
      <c r="V70" s="830">
        <v>3</v>
      </c>
      <c r="W70" s="830"/>
      <c r="X70" s="830"/>
      <c r="Y70" s="830"/>
      <c r="Z70" s="830"/>
      <c r="AA70" s="830">
        <v>1</v>
      </c>
      <c r="AB70" s="830"/>
      <c r="AC70" s="830"/>
      <c r="AD70" s="830"/>
      <c r="AE70" s="830"/>
      <c r="AF70" s="830">
        <v>1</v>
      </c>
      <c r="AG70" s="830"/>
      <c r="AH70" s="830"/>
      <c r="AI70" s="830"/>
      <c r="AJ70" s="830"/>
      <c r="AK70" s="830" t="s">
        <v>545</v>
      </c>
      <c r="AL70" s="830"/>
      <c r="AM70" s="830"/>
      <c r="AN70" s="830"/>
      <c r="AO70" s="830"/>
      <c r="AP70" s="830" t="s">
        <v>545</v>
      </c>
      <c r="AQ70" s="830"/>
      <c r="AR70" s="830"/>
      <c r="AS70" s="830"/>
      <c r="AT70" s="830"/>
      <c r="AU70" s="830" t="s">
        <v>545</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549</v>
      </c>
      <c r="C71" s="874"/>
      <c r="D71" s="874"/>
      <c r="E71" s="874"/>
      <c r="F71" s="874"/>
      <c r="G71" s="874"/>
      <c r="H71" s="874"/>
      <c r="I71" s="874"/>
      <c r="J71" s="874"/>
      <c r="K71" s="874"/>
      <c r="L71" s="874"/>
      <c r="M71" s="874"/>
      <c r="N71" s="874"/>
      <c r="O71" s="874"/>
      <c r="P71" s="875"/>
      <c r="Q71" s="876">
        <v>9338</v>
      </c>
      <c r="R71" s="830"/>
      <c r="S71" s="830"/>
      <c r="T71" s="830"/>
      <c r="U71" s="830"/>
      <c r="V71" s="830">
        <v>9097</v>
      </c>
      <c r="W71" s="830"/>
      <c r="X71" s="830"/>
      <c r="Y71" s="830"/>
      <c r="Z71" s="830"/>
      <c r="AA71" s="830">
        <v>291</v>
      </c>
      <c r="AB71" s="830"/>
      <c r="AC71" s="830"/>
      <c r="AD71" s="830"/>
      <c r="AE71" s="830"/>
      <c r="AF71" s="830">
        <v>291</v>
      </c>
      <c r="AG71" s="830"/>
      <c r="AH71" s="830"/>
      <c r="AI71" s="830"/>
      <c r="AJ71" s="830"/>
      <c r="AK71" s="830" t="s">
        <v>545</v>
      </c>
      <c r="AL71" s="830"/>
      <c r="AM71" s="830"/>
      <c r="AN71" s="830"/>
      <c r="AO71" s="830"/>
      <c r="AP71" s="830">
        <v>125</v>
      </c>
      <c r="AQ71" s="830"/>
      <c r="AR71" s="830"/>
      <c r="AS71" s="830"/>
      <c r="AT71" s="830"/>
      <c r="AU71" s="830">
        <v>3</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550</v>
      </c>
      <c r="C72" s="874"/>
      <c r="D72" s="874"/>
      <c r="E72" s="874"/>
      <c r="F72" s="874"/>
      <c r="G72" s="874"/>
      <c r="H72" s="874"/>
      <c r="I72" s="874"/>
      <c r="J72" s="874"/>
      <c r="K72" s="874"/>
      <c r="L72" s="874"/>
      <c r="M72" s="874"/>
      <c r="N72" s="874"/>
      <c r="O72" s="874"/>
      <c r="P72" s="875"/>
      <c r="Q72" s="876">
        <v>1238</v>
      </c>
      <c r="R72" s="830"/>
      <c r="S72" s="830"/>
      <c r="T72" s="830"/>
      <c r="U72" s="830"/>
      <c r="V72" s="830">
        <v>1207</v>
      </c>
      <c r="W72" s="830"/>
      <c r="X72" s="830"/>
      <c r="Y72" s="830"/>
      <c r="Z72" s="830"/>
      <c r="AA72" s="830">
        <v>31</v>
      </c>
      <c r="AB72" s="830"/>
      <c r="AC72" s="830"/>
      <c r="AD72" s="830"/>
      <c r="AE72" s="830"/>
      <c r="AF72" s="830">
        <v>31</v>
      </c>
      <c r="AG72" s="830"/>
      <c r="AH72" s="830"/>
      <c r="AI72" s="830"/>
      <c r="AJ72" s="830"/>
      <c r="AK72" s="830">
        <v>76</v>
      </c>
      <c r="AL72" s="830"/>
      <c r="AM72" s="830"/>
      <c r="AN72" s="830"/>
      <c r="AO72" s="830"/>
      <c r="AP72" s="830" t="s">
        <v>545</v>
      </c>
      <c r="AQ72" s="830"/>
      <c r="AR72" s="830"/>
      <c r="AS72" s="830"/>
      <c r="AT72" s="830"/>
      <c r="AU72" s="830" t="s">
        <v>545</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551</v>
      </c>
      <c r="C73" s="874"/>
      <c r="D73" s="874"/>
      <c r="E73" s="874"/>
      <c r="F73" s="874"/>
      <c r="G73" s="874"/>
      <c r="H73" s="874"/>
      <c r="I73" s="874"/>
      <c r="J73" s="874"/>
      <c r="K73" s="874"/>
      <c r="L73" s="874"/>
      <c r="M73" s="874"/>
      <c r="N73" s="874"/>
      <c r="O73" s="874"/>
      <c r="P73" s="875"/>
      <c r="Q73" s="876">
        <v>488</v>
      </c>
      <c r="R73" s="830"/>
      <c r="S73" s="830"/>
      <c r="T73" s="830"/>
      <c r="U73" s="830"/>
      <c r="V73" s="830">
        <v>480</v>
      </c>
      <c r="W73" s="830"/>
      <c r="X73" s="830"/>
      <c r="Y73" s="830"/>
      <c r="Z73" s="830"/>
      <c r="AA73" s="830">
        <v>8</v>
      </c>
      <c r="AB73" s="830"/>
      <c r="AC73" s="830"/>
      <c r="AD73" s="830"/>
      <c r="AE73" s="830"/>
      <c r="AF73" s="830">
        <v>8</v>
      </c>
      <c r="AG73" s="830"/>
      <c r="AH73" s="830"/>
      <c r="AI73" s="830"/>
      <c r="AJ73" s="830"/>
      <c r="AK73" s="830">
        <v>46</v>
      </c>
      <c r="AL73" s="830"/>
      <c r="AM73" s="830"/>
      <c r="AN73" s="830"/>
      <c r="AO73" s="830"/>
      <c r="AP73" s="830">
        <v>276</v>
      </c>
      <c r="AQ73" s="830"/>
      <c r="AR73" s="830"/>
      <c r="AS73" s="830"/>
      <c r="AT73" s="830"/>
      <c r="AU73" s="830">
        <v>36</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552</v>
      </c>
      <c r="C74" s="874"/>
      <c r="D74" s="874"/>
      <c r="E74" s="874"/>
      <c r="F74" s="874"/>
      <c r="G74" s="874"/>
      <c r="H74" s="874"/>
      <c r="I74" s="874"/>
      <c r="J74" s="874"/>
      <c r="K74" s="874"/>
      <c r="L74" s="874"/>
      <c r="M74" s="874"/>
      <c r="N74" s="874"/>
      <c r="O74" s="874"/>
      <c r="P74" s="875"/>
      <c r="Q74" s="876">
        <v>20804</v>
      </c>
      <c r="R74" s="830"/>
      <c r="S74" s="830"/>
      <c r="T74" s="830"/>
      <c r="U74" s="830"/>
      <c r="V74" s="830">
        <v>22285</v>
      </c>
      <c r="W74" s="830"/>
      <c r="X74" s="830"/>
      <c r="Y74" s="830"/>
      <c r="Z74" s="830"/>
      <c r="AA74" s="830" t="s">
        <v>545</v>
      </c>
      <c r="AB74" s="830"/>
      <c r="AC74" s="830"/>
      <c r="AD74" s="830"/>
      <c r="AE74" s="830"/>
      <c r="AF74" s="830">
        <v>8230</v>
      </c>
      <c r="AG74" s="830"/>
      <c r="AH74" s="830"/>
      <c r="AI74" s="830"/>
      <c r="AJ74" s="830"/>
      <c r="AK74" s="830" t="s">
        <v>545</v>
      </c>
      <c r="AL74" s="830"/>
      <c r="AM74" s="830"/>
      <c r="AN74" s="830"/>
      <c r="AO74" s="830"/>
      <c r="AP74" s="830">
        <v>5444</v>
      </c>
      <c r="AQ74" s="830"/>
      <c r="AR74" s="830"/>
      <c r="AS74" s="830"/>
      <c r="AT74" s="830"/>
      <c r="AU74" s="830">
        <v>44</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553</v>
      </c>
      <c r="C75" s="874"/>
      <c r="D75" s="874"/>
      <c r="E75" s="874"/>
      <c r="F75" s="874"/>
      <c r="G75" s="874"/>
      <c r="H75" s="874"/>
      <c r="I75" s="874"/>
      <c r="J75" s="874"/>
      <c r="K75" s="874"/>
      <c r="L75" s="874"/>
      <c r="M75" s="874"/>
      <c r="N75" s="874"/>
      <c r="O75" s="874"/>
      <c r="P75" s="875"/>
      <c r="Q75" s="877">
        <v>11048</v>
      </c>
      <c r="R75" s="878"/>
      <c r="S75" s="878"/>
      <c r="T75" s="878"/>
      <c r="U75" s="834"/>
      <c r="V75" s="879">
        <v>10962</v>
      </c>
      <c r="W75" s="878"/>
      <c r="X75" s="878"/>
      <c r="Y75" s="878"/>
      <c r="Z75" s="834"/>
      <c r="AA75" s="879">
        <v>86</v>
      </c>
      <c r="AB75" s="878"/>
      <c r="AC75" s="878"/>
      <c r="AD75" s="878"/>
      <c r="AE75" s="834"/>
      <c r="AF75" s="879">
        <v>86</v>
      </c>
      <c r="AG75" s="878"/>
      <c r="AH75" s="878"/>
      <c r="AI75" s="878"/>
      <c r="AJ75" s="834"/>
      <c r="AK75" s="879">
        <v>4624</v>
      </c>
      <c r="AL75" s="878"/>
      <c r="AM75" s="878"/>
      <c r="AN75" s="878"/>
      <c r="AO75" s="834"/>
      <c r="AP75" s="879" t="s">
        <v>545</v>
      </c>
      <c r="AQ75" s="878"/>
      <c r="AR75" s="878"/>
      <c r="AS75" s="878"/>
      <c r="AT75" s="834"/>
      <c r="AU75" s="879" t="s">
        <v>545</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554</v>
      </c>
      <c r="C76" s="874"/>
      <c r="D76" s="874"/>
      <c r="E76" s="874"/>
      <c r="F76" s="874"/>
      <c r="G76" s="874"/>
      <c r="H76" s="874"/>
      <c r="I76" s="874"/>
      <c r="J76" s="874"/>
      <c r="K76" s="874"/>
      <c r="L76" s="874"/>
      <c r="M76" s="874"/>
      <c r="N76" s="874"/>
      <c r="O76" s="874"/>
      <c r="P76" s="875"/>
      <c r="Q76" s="877">
        <v>1656633</v>
      </c>
      <c r="R76" s="878"/>
      <c r="S76" s="878"/>
      <c r="T76" s="878"/>
      <c r="U76" s="834"/>
      <c r="V76" s="879">
        <v>1631442</v>
      </c>
      <c r="W76" s="878"/>
      <c r="X76" s="878"/>
      <c r="Y76" s="878"/>
      <c r="Z76" s="834"/>
      <c r="AA76" s="879">
        <v>25191</v>
      </c>
      <c r="AB76" s="878"/>
      <c r="AC76" s="878"/>
      <c r="AD76" s="878"/>
      <c r="AE76" s="834"/>
      <c r="AF76" s="879">
        <v>25191</v>
      </c>
      <c r="AG76" s="878"/>
      <c r="AH76" s="878"/>
      <c r="AI76" s="878"/>
      <c r="AJ76" s="834"/>
      <c r="AK76" s="879">
        <v>23240</v>
      </c>
      <c r="AL76" s="878"/>
      <c r="AM76" s="878"/>
      <c r="AN76" s="878"/>
      <c r="AO76" s="834"/>
      <c r="AP76" s="879" t="s">
        <v>545</v>
      </c>
      <c r="AQ76" s="878"/>
      <c r="AR76" s="878"/>
      <c r="AS76" s="878"/>
      <c r="AT76" s="834"/>
      <c r="AU76" s="879" t="s">
        <v>545</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t="s">
        <v>555</v>
      </c>
      <c r="C77" s="874"/>
      <c r="D77" s="874"/>
      <c r="E77" s="874"/>
      <c r="F77" s="874"/>
      <c r="G77" s="874"/>
      <c r="H77" s="874"/>
      <c r="I77" s="874"/>
      <c r="J77" s="874"/>
      <c r="K77" s="874"/>
      <c r="L77" s="874"/>
      <c r="M77" s="874"/>
      <c r="N77" s="874"/>
      <c r="O77" s="874"/>
      <c r="P77" s="875"/>
      <c r="Q77" s="877">
        <v>271</v>
      </c>
      <c r="R77" s="878"/>
      <c r="S77" s="878"/>
      <c r="T77" s="878"/>
      <c r="U77" s="834"/>
      <c r="V77" s="879">
        <v>194</v>
      </c>
      <c r="W77" s="878"/>
      <c r="X77" s="878"/>
      <c r="Y77" s="878"/>
      <c r="Z77" s="834"/>
      <c r="AA77" s="879">
        <v>76</v>
      </c>
      <c r="AB77" s="878"/>
      <c r="AC77" s="878"/>
      <c r="AD77" s="878"/>
      <c r="AE77" s="834"/>
      <c r="AF77" s="879">
        <v>76</v>
      </c>
      <c r="AG77" s="878"/>
      <c r="AH77" s="878"/>
      <c r="AI77" s="878"/>
      <c r="AJ77" s="834"/>
      <c r="AK77" s="879" t="s">
        <v>545</v>
      </c>
      <c r="AL77" s="878"/>
      <c r="AM77" s="878"/>
      <c r="AN77" s="878"/>
      <c r="AO77" s="834"/>
      <c r="AP77" s="879" t="s">
        <v>545</v>
      </c>
      <c r="AQ77" s="878"/>
      <c r="AR77" s="878"/>
      <c r="AS77" s="878"/>
      <c r="AT77" s="834"/>
      <c r="AU77" s="879" t="s">
        <v>545</v>
      </c>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34520</v>
      </c>
      <c r="AG88" s="844"/>
      <c r="AH88" s="844"/>
      <c r="AI88" s="844"/>
      <c r="AJ88" s="844"/>
      <c r="AK88" s="841"/>
      <c r="AL88" s="841"/>
      <c r="AM88" s="841"/>
      <c r="AN88" s="841"/>
      <c r="AO88" s="841"/>
      <c r="AP88" s="844">
        <v>5845</v>
      </c>
      <c r="AQ88" s="844"/>
      <c r="AR88" s="844"/>
      <c r="AS88" s="844"/>
      <c r="AT88" s="844"/>
      <c r="AU88" s="844">
        <v>83</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1805</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v>192</v>
      </c>
      <c r="DM102" s="852"/>
      <c r="DN102" s="852"/>
      <c r="DO102" s="852"/>
      <c r="DP102" s="891"/>
      <c r="DQ102" s="890">
        <v>19</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295</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295</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295</v>
      </c>
      <c r="DR109" s="893"/>
      <c r="DS109" s="893"/>
      <c r="DT109" s="893"/>
      <c r="DU109" s="894"/>
      <c r="DV109" s="892" t="s">
        <v>411</v>
      </c>
      <c r="DW109" s="893"/>
      <c r="DX109" s="893"/>
      <c r="DY109" s="893"/>
      <c r="DZ109" s="895"/>
    </row>
    <row r="110" spans="1:131" s="218"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1947178</v>
      </c>
      <c r="AB110" s="900"/>
      <c r="AC110" s="900"/>
      <c r="AD110" s="900"/>
      <c r="AE110" s="901"/>
      <c r="AF110" s="902">
        <v>1967192</v>
      </c>
      <c r="AG110" s="900"/>
      <c r="AH110" s="900"/>
      <c r="AI110" s="900"/>
      <c r="AJ110" s="901"/>
      <c r="AK110" s="902">
        <v>2046031</v>
      </c>
      <c r="AL110" s="900"/>
      <c r="AM110" s="900"/>
      <c r="AN110" s="900"/>
      <c r="AO110" s="901"/>
      <c r="AP110" s="903">
        <v>12.9</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20937567</v>
      </c>
      <c r="BR110" s="931"/>
      <c r="BS110" s="931"/>
      <c r="BT110" s="931"/>
      <c r="BU110" s="931"/>
      <c r="BV110" s="931">
        <v>20162774</v>
      </c>
      <c r="BW110" s="931"/>
      <c r="BX110" s="931"/>
      <c r="BY110" s="931"/>
      <c r="BZ110" s="931"/>
      <c r="CA110" s="931">
        <v>19403574</v>
      </c>
      <c r="CB110" s="931"/>
      <c r="CC110" s="931"/>
      <c r="CD110" s="931"/>
      <c r="CE110" s="931"/>
      <c r="CF110" s="944">
        <v>122.6</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2431046</v>
      </c>
      <c r="BR111" s="926"/>
      <c r="BS111" s="926"/>
      <c r="BT111" s="926"/>
      <c r="BU111" s="926"/>
      <c r="BV111" s="926">
        <v>2435497</v>
      </c>
      <c r="BW111" s="926"/>
      <c r="BX111" s="926"/>
      <c r="BY111" s="926"/>
      <c r="BZ111" s="926"/>
      <c r="CA111" s="926">
        <v>2555213</v>
      </c>
      <c r="CB111" s="926"/>
      <c r="CC111" s="926"/>
      <c r="CD111" s="926"/>
      <c r="CE111" s="926"/>
      <c r="CF111" s="920">
        <v>16.100000000000001</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385144</v>
      </c>
      <c r="BR112" s="926"/>
      <c r="BS112" s="926"/>
      <c r="BT112" s="926"/>
      <c r="BU112" s="926"/>
      <c r="BV112" s="926">
        <v>427193</v>
      </c>
      <c r="BW112" s="926"/>
      <c r="BX112" s="926"/>
      <c r="BY112" s="926"/>
      <c r="BZ112" s="926"/>
      <c r="CA112" s="926">
        <v>546310</v>
      </c>
      <c r="CB112" s="926"/>
      <c r="CC112" s="926"/>
      <c r="CD112" s="926"/>
      <c r="CE112" s="926"/>
      <c r="CF112" s="920">
        <v>3.5</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37865</v>
      </c>
      <c r="AB113" s="938"/>
      <c r="AC113" s="938"/>
      <c r="AD113" s="938"/>
      <c r="AE113" s="939"/>
      <c r="AF113" s="940">
        <v>39227</v>
      </c>
      <c r="AG113" s="938"/>
      <c r="AH113" s="938"/>
      <c r="AI113" s="938"/>
      <c r="AJ113" s="939"/>
      <c r="AK113" s="940">
        <v>48193</v>
      </c>
      <c r="AL113" s="938"/>
      <c r="AM113" s="938"/>
      <c r="AN113" s="938"/>
      <c r="AO113" s="939"/>
      <c r="AP113" s="941">
        <v>0.3</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106201</v>
      </c>
      <c r="BR113" s="926"/>
      <c r="BS113" s="926"/>
      <c r="BT113" s="926"/>
      <c r="BU113" s="926"/>
      <c r="BV113" s="926">
        <v>90950</v>
      </c>
      <c r="BW113" s="926"/>
      <c r="BX113" s="926"/>
      <c r="BY113" s="926"/>
      <c r="BZ113" s="926"/>
      <c r="CA113" s="926">
        <v>82098</v>
      </c>
      <c r="CB113" s="926"/>
      <c r="CC113" s="926"/>
      <c r="CD113" s="926"/>
      <c r="CE113" s="926"/>
      <c r="CF113" s="920">
        <v>0.5</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14041</v>
      </c>
      <c r="AB114" s="959"/>
      <c r="AC114" s="959"/>
      <c r="AD114" s="959"/>
      <c r="AE114" s="960"/>
      <c r="AF114" s="961">
        <v>10200</v>
      </c>
      <c r="AG114" s="959"/>
      <c r="AH114" s="959"/>
      <c r="AI114" s="959"/>
      <c r="AJ114" s="960"/>
      <c r="AK114" s="961">
        <v>9771</v>
      </c>
      <c r="AL114" s="959"/>
      <c r="AM114" s="959"/>
      <c r="AN114" s="959"/>
      <c r="AO114" s="960"/>
      <c r="AP114" s="962">
        <v>0.1</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4166636</v>
      </c>
      <c r="BR114" s="926"/>
      <c r="BS114" s="926"/>
      <c r="BT114" s="926"/>
      <c r="BU114" s="926"/>
      <c r="BV114" s="926">
        <v>4107424</v>
      </c>
      <c r="BW114" s="926"/>
      <c r="BX114" s="926"/>
      <c r="BY114" s="926"/>
      <c r="BZ114" s="926"/>
      <c r="CA114" s="926">
        <v>4079189</v>
      </c>
      <c r="CB114" s="926"/>
      <c r="CC114" s="926"/>
      <c r="CD114" s="926"/>
      <c r="CE114" s="926"/>
      <c r="CF114" s="920">
        <v>25.8</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2263</v>
      </c>
      <c r="AB115" s="938"/>
      <c r="AC115" s="938"/>
      <c r="AD115" s="938"/>
      <c r="AE115" s="939"/>
      <c r="AF115" s="940">
        <v>2913</v>
      </c>
      <c r="AG115" s="938"/>
      <c r="AH115" s="938"/>
      <c r="AI115" s="938"/>
      <c r="AJ115" s="939"/>
      <c r="AK115" s="940">
        <v>3708</v>
      </c>
      <c r="AL115" s="938"/>
      <c r="AM115" s="938"/>
      <c r="AN115" s="938"/>
      <c r="AO115" s="939"/>
      <c r="AP115" s="941">
        <v>0</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v>26249</v>
      </c>
      <c r="BR115" s="926"/>
      <c r="BS115" s="926"/>
      <c r="BT115" s="926"/>
      <c r="BU115" s="926"/>
      <c r="BV115" s="926">
        <v>23040</v>
      </c>
      <c r="BW115" s="926"/>
      <c r="BX115" s="926"/>
      <c r="BY115" s="926"/>
      <c r="BZ115" s="926"/>
      <c r="CA115" s="926">
        <v>19248</v>
      </c>
      <c r="CB115" s="926"/>
      <c r="CC115" s="926"/>
      <c r="CD115" s="926"/>
      <c r="CE115" s="926"/>
      <c r="CF115" s="920">
        <v>0.1</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2421046</v>
      </c>
      <c r="DH115" s="959"/>
      <c r="DI115" s="959"/>
      <c r="DJ115" s="959"/>
      <c r="DK115" s="960"/>
      <c r="DL115" s="961">
        <v>2427997</v>
      </c>
      <c r="DM115" s="959"/>
      <c r="DN115" s="959"/>
      <c r="DO115" s="959"/>
      <c r="DP115" s="960"/>
      <c r="DQ115" s="961">
        <v>2550213</v>
      </c>
      <c r="DR115" s="959"/>
      <c r="DS115" s="959"/>
      <c r="DT115" s="959"/>
      <c r="DU115" s="960"/>
      <c r="DV115" s="962">
        <v>16.100000000000001</v>
      </c>
      <c r="DW115" s="963"/>
      <c r="DX115" s="963"/>
      <c r="DY115" s="963"/>
      <c r="DZ115" s="964"/>
    </row>
    <row r="116" spans="1:130" s="218"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v>278</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10000</v>
      </c>
      <c r="DH116" s="959"/>
      <c r="DI116" s="959"/>
      <c r="DJ116" s="959"/>
      <c r="DK116" s="960"/>
      <c r="DL116" s="961">
        <v>7500</v>
      </c>
      <c r="DM116" s="959"/>
      <c r="DN116" s="959"/>
      <c r="DO116" s="959"/>
      <c r="DP116" s="960"/>
      <c r="DQ116" s="961">
        <v>5000</v>
      </c>
      <c r="DR116" s="959"/>
      <c r="DS116" s="959"/>
      <c r="DT116" s="959"/>
      <c r="DU116" s="960"/>
      <c r="DV116" s="962">
        <v>0</v>
      </c>
      <c r="DW116" s="963"/>
      <c r="DX116" s="963"/>
      <c r="DY116" s="963"/>
      <c r="DZ116" s="964"/>
    </row>
    <row r="117" spans="1:130" s="218"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2001347</v>
      </c>
      <c r="AB117" s="979"/>
      <c r="AC117" s="979"/>
      <c r="AD117" s="979"/>
      <c r="AE117" s="980"/>
      <c r="AF117" s="981">
        <v>2019532</v>
      </c>
      <c r="AG117" s="979"/>
      <c r="AH117" s="979"/>
      <c r="AI117" s="979"/>
      <c r="AJ117" s="980"/>
      <c r="AK117" s="981">
        <v>2107981</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295</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441</v>
      </c>
      <c r="BP119" s="1005"/>
      <c r="BQ119" s="999">
        <v>28052843</v>
      </c>
      <c r="BR119" s="1000"/>
      <c r="BS119" s="1000"/>
      <c r="BT119" s="1000"/>
      <c r="BU119" s="1000"/>
      <c r="BV119" s="1000">
        <v>27246878</v>
      </c>
      <c r="BW119" s="1000"/>
      <c r="BX119" s="1000"/>
      <c r="BY119" s="1000"/>
      <c r="BZ119" s="1000"/>
      <c r="CA119" s="1000">
        <v>26685632</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4406221</v>
      </c>
      <c r="BR120" s="931"/>
      <c r="BS120" s="931"/>
      <c r="BT120" s="931"/>
      <c r="BU120" s="931"/>
      <c r="BV120" s="931">
        <v>5432426</v>
      </c>
      <c r="BW120" s="931"/>
      <c r="BX120" s="931"/>
      <c r="BY120" s="931"/>
      <c r="BZ120" s="931"/>
      <c r="CA120" s="931">
        <v>5506494</v>
      </c>
      <c r="CB120" s="931"/>
      <c r="CC120" s="931"/>
      <c r="CD120" s="931"/>
      <c r="CE120" s="931"/>
      <c r="CF120" s="944">
        <v>34.799999999999997</v>
      </c>
      <c r="CG120" s="945"/>
      <c r="CH120" s="945"/>
      <c r="CI120" s="945"/>
      <c r="CJ120" s="945"/>
      <c r="CK120" s="1006" t="s">
        <v>445</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385144</v>
      </c>
      <c r="DH120" s="931"/>
      <c r="DI120" s="931"/>
      <c r="DJ120" s="931"/>
      <c r="DK120" s="931"/>
      <c r="DL120" s="931">
        <v>427193</v>
      </c>
      <c r="DM120" s="931"/>
      <c r="DN120" s="931"/>
      <c r="DO120" s="931"/>
      <c r="DP120" s="931"/>
      <c r="DQ120" s="931">
        <v>546310</v>
      </c>
      <c r="DR120" s="931"/>
      <c r="DS120" s="931"/>
      <c r="DT120" s="931"/>
      <c r="DU120" s="931"/>
      <c r="DV120" s="932">
        <v>3.5</v>
      </c>
      <c r="DW120" s="932"/>
      <c r="DX120" s="932"/>
      <c r="DY120" s="932"/>
      <c r="DZ120" s="933"/>
    </row>
    <row r="121" spans="1:130" s="218"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2383838</v>
      </c>
      <c r="BR121" s="926"/>
      <c r="BS121" s="926"/>
      <c r="BT121" s="926"/>
      <c r="BU121" s="926"/>
      <c r="BV121" s="926">
        <v>2762946</v>
      </c>
      <c r="BW121" s="926"/>
      <c r="BX121" s="926"/>
      <c r="BY121" s="926"/>
      <c r="BZ121" s="926"/>
      <c r="CA121" s="926">
        <v>3182044</v>
      </c>
      <c r="CB121" s="926"/>
      <c r="CC121" s="926"/>
      <c r="CD121" s="926"/>
      <c r="CE121" s="926"/>
      <c r="CF121" s="920">
        <v>20.100000000000001</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15869368</v>
      </c>
      <c r="BR122" s="1000"/>
      <c r="BS122" s="1000"/>
      <c r="BT122" s="1000"/>
      <c r="BU122" s="1000"/>
      <c r="BV122" s="1000">
        <v>14955344</v>
      </c>
      <c r="BW122" s="1000"/>
      <c r="BX122" s="1000"/>
      <c r="BY122" s="1000"/>
      <c r="BZ122" s="1000"/>
      <c r="CA122" s="1000">
        <v>14799314</v>
      </c>
      <c r="CB122" s="1000"/>
      <c r="CC122" s="1000"/>
      <c r="CD122" s="1000"/>
      <c r="CE122" s="1000"/>
      <c r="CF122" s="1017">
        <v>93.5</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100</v>
      </c>
      <c r="AB123" s="959"/>
      <c r="AC123" s="959"/>
      <c r="AD123" s="959"/>
      <c r="AE123" s="960"/>
      <c r="AF123" s="961">
        <v>50</v>
      </c>
      <c r="AG123" s="959"/>
      <c r="AH123" s="959"/>
      <c r="AI123" s="959"/>
      <c r="AJ123" s="960"/>
      <c r="AK123" s="961">
        <v>300</v>
      </c>
      <c r="AL123" s="959"/>
      <c r="AM123" s="959"/>
      <c r="AN123" s="959"/>
      <c r="AO123" s="960"/>
      <c r="AP123" s="962">
        <v>0</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449</v>
      </c>
      <c r="BP123" s="1005"/>
      <c r="BQ123" s="1063">
        <v>22659427</v>
      </c>
      <c r="BR123" s="1064"/>
      <c r="BS123" s="1064"/>
      <c r="BT123" s="1064"/>
      <c r="BU123" s="1064"/>
      <c r="BV123" s="1064">
        <v>23150716</v>
      </c>
      <c r="BW123" s="1064"/>
      <c r="BX123" s="1064"/>
      <c r="BY123" s="1064"/>
      <c r="BZ123" s="1064"/>
      <c r="CA123" s="1064">
        <v>23487852</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36.299999999999997</v>
      </c>
      <c r="BR124" s="1027"/>
      <c r="BS124" s="1027"/>
      <c r="BT124" s="1027"/>
      <c r="BU124" s="1027"/>
      <c r="BV124" s="1027">
        <v>27</v>
      </c>
      <c r="BW124" s="1027"/>
      <c r="BX124" s="1027"/>
      <c r="BY124" s="1027"/>
      <c r="BZ124" s="1027"/>
      <c r="CA124" s="1027">
        <v>20.2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2163</v>
      </c>
      <c r="AB127" s="959"/>
      <c r="AC127" s="959"/>
      <c r="AD127" s="959"/>
      <c r="AE127" s="960"/>
      <c r="AF127" s="961">
        <v>2863</v>
      </c>
      <c r="AG127" s="959"/>
      <c r="AH127" s="959"/>
      <c r="AI127" s="959"/>
      <c r="AJ127" s="960"/>
      <c r="AK127" s="961">
        <v>3408</v>
      </c>
      <c r="AL127" s="959"/>
      <c r="AM127" s="959"/>
      <c r="AN127" s="959"/>
      <c r="AO127" s="960"/>
      <c r="AP127" s="962">
        <v>0</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88854</v>
      </c>
      <c r="AB128" s="1046"/>
      <c r="AC128" s="1046"/>
      <c r="AD128" s="1046"/>
      <c r="AE128" s="1047"/>
      <c r="AF128" s="1048">
        <v>69730</v>
      </c>
      <c r="AG128" s="1046"/>
      <c r="AH128" s="1046"/>
      <c r="AI128" s="1046"/>
      <c r="AJ128" s="1047"/>
      <c r="AK128" s="1048">
        <v>145223</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12.64</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v>26249</v>
      </c>
      <c r="DH128" s="1038"/>
      <c r="DI128" s="1038"/>
      <c r="DJ128" s="1038"/>
      <c r="DK128" s="1038"/>
      <c r="DL128" s="1038">
        <v>23040</v>
      </c>
      <c r="DM128" s="1038"/>
      <c r="DN128" s="1038"/>
      <c r="DO128" s="1038"/>
      <c r="DP128" s="1038"/>
      <c r="DQ128" s="1038">
        <v>19248</v>
      </c>
      <c r="DR128" s="1038"/>
      <c r="DS128" s="1038"/>
      <c r="DT128" s="1038"/>
      <c r="DU128" s="1038"/>
      <c r="DV128" s="1039">
        <v>0.1</v>
      </c>
      <c r="DW128" s="1039"/>
      <c r="DX128" s="1039"/>
      <c r="DY128" s="1039"/>
      <c r="DZ128" s="1040"/>
    </row>
    <row r="129" spans="1:131" s="218" customFormat="1" ht="26.25" customHeight="1" x14ac:dyDescent="0.15">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16177296</v>
      </c>
      <c r="AB129" s="959"/>
      <c r="AC129" s="959"/>
      <c r="AD129" s="959"/>
      <c r="AE129" s="960"/>
      <c r="AF129" s="961">
        <v>16482722</v>
      </c>
      <c r="AG129" s="959"/>
      <c r="AH129" s="959"/>
      <c r="AI129" s="959"/>
      <c r="AJ129" s="960"/>
      <c r="AK129" s="961">
        <v>17128352</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17.64</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1324787</v>
      </c>
      <c r="AB130" s="959"/>
      <c r="AC130" s="959"/>
      <c r="AD130" s="959"/>
      <c r="AE130" s="960"/>
      <c r="AF130" s="961">
        <v>1319249</v>
      </c>
      <c r="AG130" s="959"/>
      <c r="AH130" s="959"/>
      <c r="AI130" s="959"/>
      <c r="AJ130" s="960"/>
      <c r="AK130" s="961">
        <v>1298284</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4.0999999999999996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14852509</v>
      </c>
      <c r="AB131" s="986"/>
      <c r="AC131" s="986"/>
      <c r="AD131" s="986"/>
      <c r="AE131" s="987"/>
      <c r="AF131" s="985">
        <v>15163473</v>
      </c>
      <c r="AG131" s="986"/>
      <c r="AH131" s="986"/>
      <c r="AI131" s="986"/>
      <c r="AJ131" s="987"/>
      <c r="AK131" s="985">
        <v>15830068</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20.2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3.9569476109999999</v>
      </c>
      <c r="AB132" s="1097"/>
      <c r="AC132" s="1097"/>
      <c r="AD132" s="1097"/>
      <c r="AE132" s="1098"/>
      <c r="AF132" s="1099">
        <v>4.1583679409999998</v>
      </c>
      <c r="AG132" s="1097"/>
      <c r="AH132" s="1097"/>
      <c r="AI132" s="1097"/>
      <c r="AJ132" s="1098"/>
      <c r="AK132" s="1099">
        <v>4.1975465759999997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4</v>
      </c>
      <c r="AB133" s="1080"/>
      <c r="AC133" s="1080"/>
      <c r="AD133" s="1080"/>
      <c r="AE133" s="1081"/>
      <c r="AF133" s="1079">
        <v>4</v>
      </c>
      <c r="AG133" s="1080"/>
      <c r="AH133" s="1080"/>
      <c r="AI133" s="1080"/>
      <c r="AJ133" s="1081"/>
      <c r="AK133" s="1079">
        <v>4.0999999999999996</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E3LNqGO5V0wtHmFgUipMeoGWSMSfeBWpmJKDWsjRtLR94qId4wVBLIz6dRSeQp0e9g2xjFHbzGb2/q3VOh6kdQ==" saltValue="dB7cLLd7hMfNhxUY7oUc8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BFJWzU7nysrqz0+PclpiEZN9yYwNcU0BhiCaxGmux3SLtH3A9jgd3u3JkYKS2z1fRYcjHEpVxuqqqvj1h4TLNw==" saltValue="9t5fmTXSewuFioZlOyVOY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wYDImMLPleKtaFJPUw++VGnaNRxgG9r/qNiVI+Mv+WppGVgij1kHzLev0gqDwVUQ0Ar4k7JBG4Lo7vs8u9leA==" saltValue="oBk8DGkXDO3Rem+RUod3B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4810824</v>
      </c>
      <c r="AP9" s="269">
        <v>64135</v>
      </c>
      <c r="AQ9" s="270">
        <v>72348</v>
      </c>
      <c r="AR9" s="271">
        <v>-11.4</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72949</v>
      </c>
      <c r="AP10" s="272">
        <v>973</v>
      </c>
      <c r="AQ10" s="273">
        <v>6364</v>
      </c>
      <c r="AR10" s="274">
        <v>-84.7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54447</v>
      </c>
      <c r="AP11" s="272">
        <v>726</v>
      </c>
      <c r="AQ11" s="273">
        <v>1262</v>
      </c>
      <c r="AR11" s="274">
        <v>-42.5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10</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224567</v>
      </c>
      <c r="AP13" s="272">
        <v>2994</v>
      </c>
      <c r="AQ13" s="273">
        <v>3257</v>
      </c>
      <c r="AR13" s="274">
        <v>-8.1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76102</v>
      </c>
      <c r="AP14" s="272">
        <v>1015</v>
      </c>
      <c r="AQ14" s="273">
        <v>1617</v>
      </c>
      <c r="AR14" s="274">
        <v>-37.200000000000003</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-335486</v>
      </c>
      <c r="AP15" s="272">
        <v>-4472</v>
      </c>
      <c r="AQ15" s="273">
        <v>-3947</v>
      </c>
      <c r="AR15" s="274">
        <v>13.3</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4903403</v>
      </c>
      <c r="AP16" s="272">
        <v>65369</v>
      </c>
      <c r="AQ16" s="273">
        <v>80912</v>
      </c>
      <c r="AR16" s="274">
        <v>-19.2</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5.28</v>
      </c>
      <c r="AP21" s="286">
        <v>6.71</v>
      </c>
      <c r="AQ21" s="287">
        <v>-1.43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100.1</v>
      </c>
      <c r="AP22" s="291">
        <v>98.3</v>
      </c>
      <c r="AQ22" s="292">
        <v>1.8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2046031</v>
      </c>
      <c r="AP32" s="300">
        <v>27276</v>
      </c>
      <c r="AQ32" s="301">
        <v>34344</v>
      </c>
      <c r="AR32" s="302">
        <v>-20.6</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3</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48193</v>
      </c>
      <c r="AP35" s="300">
        <v>642</v>
      </c>
      <c r="AQ35" s="301">
        <v>7806</v>
      </c>
      <c r="AR35" s="302">
        <v>-91.8</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9771</v>
      </c>
      <c r="AP36" s="300">
        <v>130</v>
      </c>
      <c r="AQ36" s="301">
        <v>1690</v>
      </c>
      <c r="AR36" s="302">
        <v>-92.3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3708</v>
      </c>
      <c r="AP37" s="300">
        <v>49</v>
      </c>
      <c r="AQ37" s="301">
        <v>666</v>
      </c>
      <c r="AR37" s="302">
        <v>-92.6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v>278</v>
      </c>
      <c r="AP38" s="303">
        <v>4</v>
      </c>
      <c r="AQ38" s="304">
        <v>3</v>
      </c>
      <c r="AR38" s="292">
        <v>33.299999999999997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-145223</v>
      </c>
      <c r="AP39" s="300">
        <v>-1936</v>
      </c>
      <c r="AQ39" s="301">
        <v>-5822</v>
      </c>
      <c r="AR39" s="302">
        <v>-66.7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-1298284</v>
      </c>
      <c r="AP40" s="300">
        <v>-17308</v>
      </c>
      <c r="AQ40" s="301">
        <v>-26710</v>
      </c>
      <c r="AR40" s="302">
        <v>-35.200000000000003</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664474</v>
      </c>
      <c r="AP41" s="300">
        <v>8858</v>
      </c>
      <c r="AQ41" s="301">
        <v>11979</v>
      </c>
      <c r="AR41" s="302">
        <v>-26.1</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5392952</v>
      </c>
      <c r="AN51" s="322">
        <v>71997</v>
      </c>
      <c r="AO51" s="323">
        <v>91</v>
      </c>
      <c r="AP51" s="324">
        <v>45483</v>
      </c>
      <c r="AQ51" s="325">
        <v>-0.2</v>
      </c>
      <c r="AR51" s="326">
        <v>91.2</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4831934</v>
      </c>
      <c r="AN52" s="330">
        <v>64507</v>
      </c>
      <c r="AO52" s="331">
        <v>95.5</v>
      </c>
      <c r="AP52" s="332">
        <v>24241</v>
      </c>
      <c r="AQ52" s="333">
        <v>0.4</v>
      </c>
      <c r="AR52" s="334">
        <v>95.1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2593450</v>
      </c>
      <c r="AN53" s="322">
        <v>34603</v>
      </c>
      <c r="AO53" s="323">
        <v>-51.9</v>
      </c>
      <c r="AP53" s="324">
        <v>45945</v>
      </c>
      <c r="AQ53" s="325">
        <v>1</v>
      </c>
      <c r="AR53" s="326">
        <v>-52.9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2053636</v>
      </c>
      <c r="AN54" s="330">
        <v>27401</v>
      </c>
      <c r="AO54" s="331">
        <v>-57.5</v>
      </c>
      <c r="AP54" s="332">
        <v>25180</v>
      </c>
      <c r="AQ54" s="333">
        <v>3.9</v>
      </c>
      <c r="AR54" s="334">
        <v>-61.4</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2430843</v>
      </c>
      <c r="AN55" s="322">
        <v>32541</v>
      </c>
      <c r="AO55" s="323">
        <v>-6</v>
      </c>
      <c r="AP55" s="324">
        <v>44475</v>
      </c>
      <c r="AQ55" s="325">
        <v>-3.2</v>
      </c>
      <c r="AR55" s="326">
        <v>-2.8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2049683</v>
      </c>
      <c r="AN56" s="330">
        <v>27438</v>
      </c>
      <c r="AO56" s="331">
        <v>0.1</v>
      </c>
      <c r="AP56" s="332">
        <v>24780</v>
      </c>
      <c r="AQ56" s="333">
        <v>-1.6</v>
      </c>
      <c r="AR56" s="334">
        <v>1.7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2565450</v>
      </c>
      <c r="AN57" s="322">
        <v>34391</v>
      </c>
      <c r="AO57" s="323">
        <v>5.7</v>
      </c>
      <c r="AP57" s="324">
        <v>45982</v>
      </c>
      <c r="AQ57" s="325">
        <v>3.4</v>
      </c>
      <c r="AR57" s="326">
        <v>2.2999999999999998</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1661184</v>
      </c>
      <c r="AN58" s="330">
        <v>22269</v>
      </c>
      <c r="AO58" s="331">
        <v>-18.8</v>
      </c>
      <c r="AP58" s="332">
        <v>25583</v>
      </c>
      <c r="AQ58" s="333">
        <v>3.2</v>
      </c>
      <c r="AR58" s="334">
        <v>-22</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2621195</v>
      </c>
      <c r="AN59" s="322">
        <v>34944</v>
      </c>
      <c r="AO59" s="323">
        <v>1.6</v>
      </c>
      <c r="AP59" s="324">
        <v>50538</v>
      </c>
      <c r="AQ59" s="325">
        <v>9.9</v>
      </c>
      <c r="AR59" s="326">
        <v>-8.3000000000000007</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2105202</v>
      </c>
      <c r="AN60" s="330">
        <v>28065</v>
      </c>
      <c r="AO60" s="331">
        <v>26</v>
      </c>
      <c r="AP60" s="332">
        <v>29053</v>
      </c>
      <c r="AQ60" s="333">
        <v>13.6</v>
      </c>
      <c r="AR60" s="334">
        <v>12.4</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3120778</v>
      </c>
      <c r="AN61" s="337">
        <v>41695</v>
      </c>
      <c r="AO61" s="338">
        <v>8.1</v>
      </c>
      <c r="AP61" s="339">
        <v>46485</v>
      </c>
      <c r="AQ61" s="340">
        <v>2.2000000000000002</v>
      </c>
      <c r="AR61" s="326">
        <v>5.9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2540328</v>
      </c>
      <c r="AN62" s="330">
        <v>33936</v>
      </c>
      <c r="AO62" s="331">
        <v>9.1</v>
      </c>
      <c r="AP62" s="332">
        <v>25767</v>
      </c>
      <c r="AQ62" s="333">
        <v>3.9</v>
      </c>
      <c r="AR62" s="334">
        <v>5.2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cnswKd+njljOCtIhsUSopyjx4Ea3e6vct6xxqzuiYiR6hrFDxzKkxyW7VwsbzCIWT5RnifPiHRTz8mUaDfrDGA==" saltValue="Xk6MI24PaQk9NHigGeMR+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M1VdeBs/W0bMr4PV297A+GOPOGUz84ZHUAylTB+7xdY5FsyxkMHxDvWUwOzZAZsExq4xL3KMrq+bNAXYICCCaw==" saltValue="1PfgijBP1b16xhAhowBnz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vqfHAyBYqnRz/YGMP96K1KK4Mta1xI6Y/7lgHwxcswuTVjRFo6Jx9LcwfyCntGhyGr0AC4WHosy3od7X0eP8Zg==" saltValue="lSPaJtbyHufYzmYIfQXv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8.14</v>
      </c>
      <c r="G47" s="12">
        <v>7.16</v>
      </c>
      <c r="H47" s="12">
        <v>7.73</v>
      </c>
      <c r="I47" s="12">
        <v>10.71</v>
      </c>
      <c r="J47" s="13">
        <v>7.66</v>
      </c>
    </row>
    <row r="48" spans="2:10" ht="57.75" customHeight="1" x14ac:dyDescent="0.15">
      <c r="B48" s="14"/>
      <c r="C48" s="1141" t="s">
        <v>4</v>
      </c>
      <c r="D48" s="1141"/>
      <c r="E48" s="1142"/>
      <c r="F48" s="15">
        <v>7.44</v>
      </c>
      <c r="G48" s="16">
        <v>12.81</v>
      </c>
      <c r="H48" s="16">
        <v>14.47</v>
      </c>
      <c r="I48" s="16">
        <v>10.58</v>
      </c>
      <c r="J48" s="17">
        <v>7.46</v>
      </c>
    </row>
    <row r="49" spans="2:10" ht="57.75" customHeight="1" thickBot="1" x14ac:dyDescent="0.2">
      <c r="B49" s="18"/>
      <c r="C49" s="1143" t="s">
        <v>5</v>
      </c>
      <c r="D49" s="1143"/>
      <c r="E49" s="1144"/>
      <c r="F49" s="19">
        <v>1.46</v>
      </c>
      <c r="G49" s="20">
        <v>4.91</v>
      </c>
      <c r="H49" s="20">
        <v>1.78</v>
      </c>
      <c r="I49" s="20" t="s">
        <v>530</v>
      </c>
      <c r="J49" s="21" t="s">
        <v>531</v>
      </c>
    </row>
    <row r="50" spans="2:10" x14ac:dyDescent="0.15"/>
  </sheetData>
  <sheetProtection algorithmName="SHA-512" hashValue="JvFwn6fAqAqLIxEajQ9DRqOosHLAqgS81G6JSSQZQtU5MbFgHgp/fB6ZWgrzVaZbIHpE9EBgh+0F2MswhtA2DA==" saltValue="PjiN66hoPjE3jEcCGaqC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KIJ25151</cp:lastModifiedBy>
  <cp:lastPrinted>2026-03-11T00:29:32Z</cp:lastPrinted>
  <dcterms:created xsi:type="dcterms:W3CDTF">2026-02-23T05:56:15Z</dcterms:created>
  <dcterms:modified xsi:type="dcterms:W3CDTF">2026-03-22T23:50:35Z</dcterms:modified>
  <cp:category/>
</cp:coreProperties>
</file>