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TMG-fc00.edstokyotocho.onmicrosoft.com\sfs003-001\行政部\zaisei\☆03-　決算統計担当\01-決算統計\R6年度\31_財政状況資料集の作成\03_市町村から提出（R8.3.12〆）\15 国立市○△▲\"/>
    </mc:Choice>
  </mc:AlternateContent>
  <xr:revisionPtr revIDLastSave="0" documentId="13_ncr:1_{DD90B07B-B2AF-44BF-A1F9-23268F07C009}" xr6:coauthVersionLast="47" xr6:coauthVersionMax="47" xr10:uidLastSave="{00000000-0000-0000-0000-000000000000}"/>
  <bookViews>
    <workbookView xWindow="2868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3" i="12" l="1"/>
  <c r="V23" i="12"/>
  <c r="Q23" i="12"/>
  <c r="AF72" i="12" l="1"/>
  <c r="AF71" i="12"/>
  <c r="AA71" i="12"/>
  <c r="AF70" i="12"/>
  <c r="AA70" i="12"/>
  <c r="AF69" i="12"/>
  <c r="AA68" i="12"/>
  <c r="AF68" i="12" s="1"/>
  <c r="AA30" i="12" l="1"/>
  <c r="AK7" i="12"/>
  <c r="AP7" i="12" l="1"/>
  <c r="AP23" i="12" s="1"/>
  <c r="AA7" i="12"/>
  <c r="AA23" i="12" s="1"/>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BE35" i="10"/>
  <c r="AM35" i="10"/>
  <c r="C35" i="10"/>
  <c r="CO34" i="10"/>
  <c r="CO35" i="10" s="1"/>
  <c r="BW34" i="10"/>
  <c r="BW35" i="10" s="1"/>
  <c r="BW36" i="10" s="1"/>
  <c r="BW37" i="10" s="1"/>
  <c r="BW38" i="10" s="1"/>
  <c r="BW39" i="10" s="1"/>
  <c r="BW40" i="10" s="1"/>
  <c r="BE34" i="10"/>
  <c r="C34" i="10"/>
  <c r="U34" i="10" s="1"/>
  <c r="U35" i="10" s="1"/>
  <c r="U36" i="10" s="1"/>
  <c r="AM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<sst xmlns="http://schemas.openxmlformats.org/spreadsheetml/2006/main" count="1079" uniqueCount="562">
  <si>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</si>
  <si>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</si>
  <si>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</si>
  <si>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</si>
  <si>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</si>
  <si>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</si>
  <si>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</si>
  <si>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</si>
  <si>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</si>
  <si>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</si>
  <si>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</si>
  <si>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</si>
  <si>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</si>
  <si>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</si>
  <si>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</si>
  <si>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</si>
  <si>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</si>
  <si>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</si>
  <si>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</si>
  <si>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</si>
  <si>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</si>
  <si>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</si>
  <si>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</si>
  <si>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</si>
  <si>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</si>
  <si>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</si>
  <si>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</si>
  <si>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</si>
  <si>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</si>
  <si>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</si>
  <si>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</si>
  <si>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</si>
  <si>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</si>
  <si>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</si>
  <si>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</si>
  <si>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</si>
  <si>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</si>
  <si>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</si>
  <si>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</si>
  <si>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</si>
  <si>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</si>
  <si>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</si>
  <si>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</si>
  <si>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</si>
  <si>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</si>
  <si>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</si>
  <si>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</si>
  <si>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</si>
  <si>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</si>
  <si>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</si>
  <si>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</si>
  <si>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</si>
  <si>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</si>
  <si>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</si>
  <si>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</si>
  <si>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</si>
  <si>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</si>
  <si>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</si>
  <si>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</si>
  <si>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</si>
  <si>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</si>
  <si>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</si>
  <si>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</si>
  <si>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</si>
  <si>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</si>
  <si>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</si>
  <si>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</si>
  <si>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</si>
  <si>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</si>
  <si>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</si>
  <si>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</si>
  <si>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</si>
  <si>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</si>
  <si>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</si>
  <si>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</si>
  <si>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</si>
  <si>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</si>
  <si>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</si>
  <si>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</si>
  <si>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</si>
  <si>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</si>
  <si>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Ⅱ－３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</si>
  <si>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</si>
  <si>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</si>
  <si>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</si>
  <si>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</si>
  <si>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</si>
  <si>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</si>
  <si>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</si>
  <si>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</si>
  <si>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</si>
  <si>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</si>
  <si>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</si>
  <si>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</si>
  <si>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国立市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</si>
  <si>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</si>
  <si>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</si>
  <si>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</si>
  <si>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</si>
  <si>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</si>
  <si>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</si>
  <si>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</si>
  <si>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</si>
  <si>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</si>
  <si>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</si>
  <si>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</si>
  <si>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</si>
  <si>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</si>
  <si>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</si>
  <si>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</si>
  <si>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</si>
  <si>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</si>
  <si>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</si>
  <si>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</si>
  <si>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</si>
  <si>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</si>
  <si>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</si>
  <si>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</si>
  <si>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</si>
  <si>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</si>
  <si>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</si>
  <si>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</si>
  <si>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</si>
  <si>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</si>
  <si>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</si>
  <si>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</si>
  <si>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</si>
  <si>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</si>
  <si>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</si>
  <si>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</si>
  <si>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</si>
  <si>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</si>
  <si>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</si>
  <si>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</si>
  <si>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</si>
  <si>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</si>
  <si>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</si>
  <si>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</si>
  <si>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</si>
  <si>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</si>
  <si>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</si>
  <si>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</si>
  <si>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25"/>
  </si>
  <si>
    <t>うち日本人(％)</t>
    <phoneticPr fontId="5"/>
  </si>
  <si>
    <t>0.1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</si>
  <si>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</si>
  <si>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</si>
  <si>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</si>
  <si>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</si>
  <si>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</si>
  <si>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</si>
  <si>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</si>
  <si>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</si>
  <si>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</si>
  <si>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</si>
  <si>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</si>
  <si>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</si>
  <si>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</si>
  <si>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</si>
  <si>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</si>
  <si>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</si>
  <si>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</si>
  <si>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</si>
  <si>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</si>
  <si>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</si>
  <si>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</si>
  <si>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</si>
  <si>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</si>
  <si>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</si>
  <si>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</si>
  <si>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</si>
  <si>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</si>
  <si>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</si>
  <si>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</si>
  <si>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</si>
  <si>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</si>
  <si>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</si>
  <si>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</si>
  <si>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</si>
  <si>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</si>
  <si>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</si>
  <si>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</si>
  <si>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</si>
  <si>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</si>
  <si>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</si>
  <si>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</si>
  <si>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</si>
  <si>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</si>
  <si>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</si>
  <si>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</si>
  <si>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</si>
  <si>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</si>
  <si>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</si>
  <si>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</si>
  <si>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</si>
  <si>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</si>
  <si>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</si>
  <si>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</si>
  <si>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</si>
  <si>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</si>
  <si>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</si>
  <si>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</si>
  <si>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</si>
  <si>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</si>
  <si>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東京都国立市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</si>
  <si>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</si>
  <si>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</si>
  <si>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</si>
  <si>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</si>
  <si>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</si>
  <si>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</si>
  <si>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</si>
  <si>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</si>
  <si>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</si>
  <si>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</si>
  <si>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</si>
  <si>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</si>
  <si>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</si>
  <si>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</si>
  <si>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</si>
  <si>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</si>
  <si>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</si>
  <si>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</si>
  <si>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</si>
  <si>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</si>
  <si>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</si>
  <si>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</si>
  <si>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</si>
  <si>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</si>
  <si>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</si>
  <si>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</si>
  <si>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</si>
  <si>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</si>
  <si>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</si>
  <si>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</si>
  <si>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</si>
  <si>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</si>
  <si>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</si>
  <si>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</si>
  <si>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</si>
  <si>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</si>
  <si>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</si>
  <si>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</si>
  <si>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</si>
  <si>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</si>
  <si>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</si>
  <si>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</si>
  <si>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</si>
  <si>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</si>
  <si>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</si>
  <si>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</si>
  <si>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</si>
  <si>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</si>
  <si>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</si>
  <si>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</si>
  <si>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</si>
  <si>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</si>
  <si>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</si>
  <si>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</si>
  <si>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</si>
  <si>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</si>
  <si>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</si>
  <si>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</si>
  <si>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</si>
  <si>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</si>
  <si>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</si>
  <si>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</si>
  <si>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</si>
  <si>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</si>
  <si>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</si>
  <si>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</si>
  <si>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</si>
  <si>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</si>
  <si>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</si>
  <si>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</si>
  <si>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</si>
  <si>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</si>
  <si>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</si>
  <si>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</si>
  <si>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</si>
  <si>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</si>
  <si>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</si>
  <si>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</si>
  <si>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</si>
  <si>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</si>
  <si>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</si>
  <si>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</si>
  <si>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</si>
  <si>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</si>
  <si>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</si>
  <si>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</si>
  <si>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</si>
  <si>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</si>
  <si>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</si>
  <si>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</si>
  <si>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</si>
  <si>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</si>
  <si>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</si>
  <si>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</si>
  <si>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</si>
  <si>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</si>
  <si>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</si>
  <si>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</si>
  <si>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</si>
  <si>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</si>
  <si>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</si>
  <si>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</si>
  <si>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</si>
  <si>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</si>
  <si>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</si>
  <si>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</si>
  <si>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</si>
  <si>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</si>
  <si>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</si>
  <si>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</si>
  <si>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</si>
  <si>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</si>
  <si>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</si>
  <si>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</si>
  <si>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</si>
  <si>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</si>
  <si>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</si>
  <si>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</si>
  <si>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</si>
  <si>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</si>
  <si>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</si>
  <si>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</si>
  <si>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</si>
  <si>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</si>
  <si>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</si>
  <si>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</si>
  <si>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</si>
  <si>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</si>
  <si>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</si>
  <si>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</si>
  <si>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</si>
  <si>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</si>
  <si>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</si>
  <si>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</si>
  <si>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</si>
  <si>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</si>
  <si>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</si>
  <si>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</si>
  <si>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</si>
  <si>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</si>
  <si>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</si>
  <si>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</si>
  <si>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</si>
  <si>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</si>
  <si>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</si>
  <si>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</si>
  <si>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</si>
  <si>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</si>
  <si>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</si>
  <si>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</si>
  <si>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東京都国立市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</si>
  <si>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</si>
  <si>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</si>
  <si>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</si>
  <si>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</si>
  <si>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</si>
  <si>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</si>
  <si>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</si>
  <si>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</si>
  <si>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</si>
  <si>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</si>
  <si>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</si>
  <si>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</si>
  <si>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</si>
  <si>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</si>
  <si>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</si>
  <si>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</si>
  <si>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</si>
  <si>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</si>
  <si>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</si>
  <si>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</si>
  <si>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</si>
  <si>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</si>
  <si>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</si>
  <si>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</si>
  <si>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</si>
  <si>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</si>
  <si>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</si>
  <si>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</si>
  <si>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</si>
  <si>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</si>
  <si>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</si>
  <si>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</si>
  <si>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</si>
  <si>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</si>
  <si>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</si>
  <si>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</si>
  <si>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</si>
  <si>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</si>
  <si>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</si>
  <si>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</si>
  <si>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</si>
  <si>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</si>
  <si>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</si>
  <si>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</si>
  <si>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</si>
  <si>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</si>
  <si>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</si>
  <si>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</si>
  <si>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</si>
  <si>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</si>
  <si>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</si>
  <si>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</si>
  <si>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</si>
  <si>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</si>
  <si>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</si>
  <si>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</si>
  <si>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</si>
  <si>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</si>
  <si>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</si>
  <si>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</si>
  <si>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</si>
  <si>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</si>
  <si>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</si>
  <si>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</si>
  <si>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</si>
  <si>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</si>
  <si>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</si>
  <si>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</si>
  <si>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</si>
  <si>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</si>
  <si>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</si>
  <si>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</si>
  <si>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</si>
  <si>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</si>
  <si>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</si>
  <si>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</si>
  <si>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</si>
  <si>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</si>
  <si>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</si>
  <si>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</si>
  <si>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</si>
  <si>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</si>
  <si>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</si>
  <si>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</si>
  <si>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</si>
  <si>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</si>
  <si>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</si>
  <si>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</si>
  <si>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</si>
  <si>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</si>
  <si>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</si>
  <si>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</si>
  <si>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</si>
  <si>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</si>
  <si>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</si>
  <si>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</si>
  <si>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</si>
  <si>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</si>
  <si>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</si>
  <si>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</si>
  <si>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</si>
  <si>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</si>
  <si>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</si>
  <si>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</si>
  <si>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</si>
  <si>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</si>
  <si>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</si>
  <si>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</si>
  <si>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</si>
  <si>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</si>
  <si>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</si>
  <si>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</si>
  <si>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</si>
  <si>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</si>
  <si>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</si>
  <si>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</si>
  <si>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</si>
  <si>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</si>
  <si>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</si>
  <si>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</si>
  <si>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</si>
  <si>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</si>
  <si>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</si>
  <si>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</si>
  <si>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</si>
  <si>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</si>
  <si>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</si>
  <si>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</si>
  <si>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</si>
  <si>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</si>
  <si>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</si>
  <si>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</si>
  <si>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</si>
  <si>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</si>
  <si>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</si>
  <si>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</si>
  <si>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</si>
  <si>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</si>
  <si>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</si>
  <si>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</si>
  <si>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</si>
  <si>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</si>
  <si>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</si>
  <si>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</si>
  <si>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</si>
  <si>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</si>
  <si>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</si>
  <si>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</si>
  <si>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</si>
  <si>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</si>
  <si>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</si>
  <si>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</si>
  <si>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</si>
  <si>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</si>
  <si>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</si>
  <si>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</si>
  <si>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</si>
  <si>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</si>
  <si>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</si>
  <si>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</si>
  <si>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</si>
  <si>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</si>
  <si>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</si>
  <si>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</si>
  <si>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</si>
  <si>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</si>
  <si>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</si>
  <si>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</si>
  <si>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</si>
  <si>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</si>
  <si>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</si>
  <si>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</si>
  <si>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</si>
  <si>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1.91</t>
  </si>
  <si>
    <t>▲ 1.81</t>
  </si>
  <si>
    <t>▲ 2.60</t>
  </si>
  <si>
    <t>一般会計</t>
  </si>
  <si>
    <t>下水道事業会計</t>
  </si>
  <si>
    <t>国民健康保険特別会計</t>
  </si>
  <si>
    <t>介護保険特別会計</t>
  </si>
  <si>
    <t>後期高齢者医療特別会計</t>
  </si>
  <si>
    <t>その他会計（赤字）</t>
  </si>
  <si>
    <t>その他会計（黒字）</t>
  </si>
  <si>
    <t>R02</t>
    <phoneticPr fontId="5"/>
  </si>
  <si>
    <t>R03</t>
    <phoneticPr fontId="5"/>
  </si>
  <si>
    <t>R04</t>
    <phoneticPr fontId="5"/>
  </si>
  <si>
    <t>R05</t>
    <phoneticPr fontId="5"/>
  </si>
  <si>
    <t>R06</t>
    <phoneticPr fontId="5"/>
  </si>
  <si>
    <t>-</t>
    <phoneticPr fontId="2"/>
  </si>
  <si>
    <t>東京市町村総合事務組合（一般会計）</t>
    <rPh sb="12" eb="14">
      <t>イッパン</t>
    </rPh>
    <rPh sb="14" eb="16">
      <t>カイケイ</t>
    </rPh>
    <phoneticPr fontId="2"/>
  </si>
  <si>
    <t>-</t>
    <phoneticPr fontId="38"/>
  </si>
  <si>
    <t>東京市町村総合事務組合（交通災害共済事業特別会計）</t>
    <rPh sb="12" eb="14">
      <t>コウツウ</t>
    </rPh>
    <rPh sb="14" eb="16">
      <t>サイガイ</t>
    </rPh>
    <rPh sb="16" eb="18">
      <t>キョウサイ</t>
    </rPh>
    <rPh sb="18" eb="20">
      <t>ジギョウ</t>
    </rPh>
    <rPh sb="20" eb="22">
      <t>トクベツ</t>
    </rPh>
    <rPh sb="22" eb="24">
      <t>カイケイ</t>
    </rPh>
    <phoneticPr fontId="2"/>
  </si>
  <si>
    <t>東京都後期高齢者医療広域連合（一般会計）</t>
  </si>
  <si>
    <t>東京都後期高齢者医療広域連合（後期高齢者医療特別会計）</t>
  </si>
  <si>
    <t>-</t>
    <phoneticPr fontId="19"/>
  </si>
  <si>
    <t>東京たま広域資源循環組合（一般会計）</t>
    <phoneticPr fontId="2"/>
  </si>
  <si>
    <t>多摩川衛生組合（一般会計）</t>
    <phoneticPr fontId="2"/>
  </si>
  <si>
    <t>立川・昭島・国立聖苑組合（一般会計）</t>
    <phoneticPr fontId="2"/>
  </si>
  <si>
    <t>〇</t>
    <phoneticPr fontId="38"/>
  </si>
  <si>
    <t>国立市土地開発公社</t>
    <rPh sb="0" eb="3">
      <t>クニタチシ</t>
    </rPh>
    <rPh sb="3" eb="9">
      <t>トチカイハツコウシャ</t>
    </rPh>
    <phoneticPr fontId="2"/>
  </si>
  <si>
    <t>くにたち文化・スポーツ振興財団</t>
    <rPh sb="4" eb="6">
      <t>ブンカ</t>
    </rPh>
    <rPh sb="11" eb="15">
      <t>シンコウザイダン</t>
    </rPh>
    <phoneticPr fontId="2"/>
  </si>
  <si>
    <t>公共施設整備基金</t>
    <phoneticPr fontId="5"/>
  </si>
  <si>
    <t>都市計画事業基金</t>
    <phoneticPr fontId="38"/>
  </si>
  <si>
    <t>道路及び水路の整備基金</t>
    <phoneticPr fontId="38"/>
  </si>
  <si>
    <t>くにたち未来基金</t>
    <phoneticPr fontId="38"/>
  </si>
  <si>
    <t>谷保の原風景保全基金</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</si>
</sst>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ゴシック"/>
      <family val="2"/>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177" fontId="13" fillId="0" borderId="44" xfId="1" applyNumberFormat="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45483</c:v>
                </c:pt>
                <c:pt idx="1">
                  <c:v>45945</c:v>
                </c:pt>
                <c:pt idx="2">
                  <c:v>44475</c:v>
                </c:pt>
                <c:pt idx="3">
                  <c:v>45982</c:v>
                </c:pt>
                <c:pt idx="4">
                  <c:v>50538</c:v>
                </c:pt>
              </c:numCache>
            </c:numRef>
          </c:val>
          <c:smooth val="0"/>
          <c:extLst>
            <c:ext xmlns:c16="http://schemas.microsoft.com/office/drawing/2014/chart" uri="{C3380CC4-5D6E-409C-BE32-E72D297353CC}">
              <c16:uniqueId val="{00000000-F972-48DA-B060-550982FE41D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28972</c:v>
                </c:pt>
                <c:pt idx="1">
                  <c:v>23841</c:v>
                </c:pt>
                <c:pt idx="2">
                  <c:v>28335</c:v>
                </c:pt>
                <c:pt idx="3">
                  <c:v>51277</c:v>
                </c:pt>
                <c:pt idx="4">
                  <c:v>47438</c:v>
                </c:pt>
              </c:numCache>
            </c:numRef>
          </c:val>
          <c:smooth val="0"/>
          <c:extLst>
            <c:ext xmlns:c16="http://schemas.microsoft.com/office/drawing/2014/chart" uri="{C3380CC4-5D6E-409C-BE32-E72D297353CC}">
              <c16:uniqueId val="{00000001-F972-48DA-B060-550982FE41D0}"/>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3.85</c:v>
                </c:pt>
                <c:pt idx="1">
                  <c:v>6.15</c:v>
                </c:pt>
                <c:pt idx="2">
                  <c:v>4.7300000000000004</c:v>
                </c:pt>
                <c:pt idx="3">
                  <c:v>3.91</c:v>
                </c:pt>
                <c:pt idx="4">
                  <c:v>2.68</c:v>
                </c:pt>
              </c:numCache>
            </c:numRef>
          </c:val>
          <c:extLst>
            <c:ext xmlns:c16="http://schemas.microsoft.com/office/drawing/2014/chart" uri="{C3380CC4-5D6E-409C-BE32-E72D297353CC}">
              <c16:uniqueId val="{00000000-7F7D-458B-88BB-7E8F46364E0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13.73</c:v>
                </c:pt>
                <c:pt idx="1">
                  <c:v>14.93</c:v>
                </c:pt>
                <c:pt idx="2">
                  <c:v>14.65</c:v>
                </c:pt>
                <c:pt idx="3">
                  <c:v>13.09</c:v>
                </c:pt>
                <c:pt idx="4">
                  <c:v>11.18</c:v>
                </c:pt>
              </c:numCache>
            </c:numRef>
          </c:val>
          <c:extLst>
            <c:ext xmlns:c16="http://schemas.microsoft.com/office/drawing/2014/chart" uri="{C3380CC4-5D6E-409C-BE32-E72D297353CC}">
              <c16:uniqueId val="{00000001-7F7D-458B-88BB-7E8F46364E0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2.75</c:v>
                </c:pt>
                <c:pt idx="1">
                  <c:v>4.41</c:v>
                </c:pt>
                <c:pt idx="2">
                  <c:v>-1.91</c:v>
                </c:pt>
                <c:pt idx="3">
                  <c:v>-1.81</c:v>
                </c:pt>
                <c:pt idx="4">
                  <c:v>-2.6</c:v>
                </c:pt>
              </c:numCache>
            </c:numRef>
          </c:val>
          <c:smooth val="0"/>
          <c:extLst>
            <c:ext xmlns:c16="http://schemas.microsoft.com/office/drawing/2014/chart" uri="{C3380CC4-5D6E-409C-BE32-E72D297353CC}">
              <c16:uniqueId val="{00000002-7F7D-458B-88BB-7E8F46364E0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0AB-4B9B-9297-1FC4721821E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A0AB-4B9B-9297-1FC4721821E0}"/>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A0AB-4B9B-9297-1FC4721821E0}"/>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A0AB-4B9B-9297-1FC4721821E0}"/>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A0AB-4B9B-9297-1FC4721821E0}"/>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0.14000000000000001</c:v>
                </c:pt>
                <c:pt idx="2">
                  <c:v>#N/A</c:v>
                </c:pt>
                <c:pt idx="3">
                  <c:v>0.19</c:v>
                </c:pt>
                <c:pt idx="4">
                  <c:v>#N/A</c:v>
                </c:pt>
                <c:pt idx="5">
                  <c:v>0.36</c:v>
                </c:pt>
                <c:pt idx="6">
                  <c:v>#N/A</c:v>
                </c:pt>
                <c:pt idx="7">
                  <c:v>0.24</c:v>
                </c:pt>
                <c:pt idx="8">
                  <c:v>#N/A</c:v>
                </c:pt>
                <c:pt idx="9">
                  <c:v>0.08</c:v>
                </c:pt>
              </c:numCache>
            </c:numRef>
          </c:val>
          <c:extLst>
            <c:ext xmlns:c16="http://schemas.microsoft.com/office/drawing/2014/chart" uri="{C3380CC4-5D6E-409C-BE32-E72D297353CC}">
              <c16:uniqueId val="{00000005-A0AB-4B9B-9297-1FC4721821E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1.34</c:v>
                </c:pt>
                <c:pt idx="2">
                  <c:v>#N/A</c:v>
                </c:pt>
                <c:pt idx="3">
                  <c:v>1.24</c:v>
                </c:pt>
                <c:pt idx="4">
                  <c:v>#N/A</c:v>
                </c:pt>
                <c:pt idx="5">
                  <c:v>1.08</c:v>
                </c:pt>
                <c:pt idx="6">
                  <c:v>#N/A</c:v>
                </c:pt>
                <c:pt idx="7">
                  <c:v>0.5</c:v>
                </c:pt>
                <c:pt idx="8">
                  <c:v>#N/A</c:v>
                </c:pt>
                <c:pt idx="9">
                  <c:v>0.45</c:v>
                </c:pt>
              </c:numCache>
            </c:numRef>
          </c:val>
          <c:extLst>
            <c:ext xmlns:c16="http://schemas.microsoft.com/office/drawing/2014/chart" uri="{C3380CC4-5D6E-409C-BE32-E72D297353CC}">
              <c16:uniqueId val="{00000006-A0AB-4B9B-9297-1FC4721821E0}"/>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0.32</c:v>
                </c:pt>
                <c:pt idx="2">
                  <c:v>#N/A</c:v>
                </c:pt>
                <c:pt idx="3">
                  <c:v>0.69</c:v>
                </c:pt>
                <c:pt idx="4">
                  <c:v>#N/A</c:v>
                </c:pt>
                <c:pt idx="5">
                  <c:v>0.19</c:v>
                </c:pt>
                <c:pt idx="6">
                  <c:v>#N/A</c:v>
                </c:pt>
                <c:pt idx="7">
                  <c:v>0.25</c:v>
                </c:pt>
                <c:pt idx="8">
                  <c:v>#N/A</c:v>
                </c:pt>
                <c:pt idx="9">
                  <c:v>0.47</c:v>
                </c:pt>
              </c:numCache>
            </c:numRef>
          </c:val>
          <c:extLst>
            <c:ext xmlns:c16="http://schemas.microsoft.com/office/drawing/2014/chart" uri="{C3380CC4-5D6E-409C-BE32-E72D297353CC}">
              <c16:uniqueId val="{00000007-A0AB-4B9B-9297-1FC4721821E0}"/>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c:v>
                </c:pt>
                <c:pt idx="2">
                  <c:v>#N/A</c:v>
                </c:pt>
                <c:pt idx="3">
                  <c:v>0.4</c:v>
                </c:pt>
                <c:pt idx="4">
                  <c:v>#N/A</c:v>
                </c:pt>
                <c:pt idx="5">
                  <c:v>0.73</c:v>
                </c:pt>
                <c:pt idx="6">
                  <c:v>#N/A</c:v>
                </c:pt>
                <c:pt idx="7">
                  <c:v>1.37</c:v>
                </c:pt>
                <c:pt idx="8">
                  <c:v>#N/A</c:v>
                </c:pt>
                <c:pt idx="9">
                  <c:v>2.1</c:v>
                </c:pt>
              </c:numCache>
            </c:numRef>
          </c:val>
          <c:extLst>
            <c:ext xmlns:c16="http://schemas.microsoft.com/office/drawing/2014/chart" uri="{C3380CC4-5D6E-409C-BE32-E72D297353CC}">
              <c16:uniqueId val="{00000008-A0AB-4B9B-9297-1FC4721821E0}"/>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3.84</c:v>
                </c:pt>
                <c:pt idx="2">
                  <c:v>#N/A</c:v>
                </c:pt>
                <c:pt idx="3">
                  <c:v>6.15</c:v>
                </c:pt>
                <c:pt idx="4">
                  <c:v>#N/A</c:v>
                </c:pt>
                <c:pt idx="5">
                  <c:v>4.72</c:v>
                </c:pt>
                <c:pt idx="6">
                  <c:v>#N/A</c:v>
                </c:pt>
                <c:pt idx="7">
                  <c:v>3.91</c:v>
                </c:pt>
                <c:pt idx="8">
                  <c:v>#N/A</c:v>
                </c:pt>
                <c:pt idx="9">
                  <c:v>2.68</c:v>
                </c:pt>
              </c:numCache>
            </c:numRef>
          </c:val>
          <c:extLst>
            <c:ext xmlns:c16="http://schemas.microsoft.com/office/drawing/2014/chart" uri="{C3380CC4-5D6E-409C-BE32-E72D297353CC}">
              <c16:uniqueId val="{00000009-A0AB-4B9B-9297-1FC4721821E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2305</c:v>
                </c:pt>
                <c:pt idx="5">
                  <c:v>2196</c:v>
                </c:pt>
                <c:pt idx="8">
                  <c:v>2023</c:v>
                </c:pt>
                <c:pt idx="11">
                  <c:v>1789</c:v>
                </c:pt>
                <c:pt idx="14">
                  <c:v>1551</c:v>
                </c:pt>
              </c:numCache>
            </c:numRef>
          </c:val>
          <c:extLst>
            <c:ext xmlns:c16="http://schemas.microsoft.com/office/drawing/2014/chart" uri="{C3380CC4-5D6E-409C-BE32-E72D297353CC}">
              <c16:uniqueId val="{00000000-4877-49A9-A470-33FA7D1D8B62}"/>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877-49A9-A470-33FA7D1D8B62}"/>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4</c:v>
                </c:pt>
                <c:pt idx="3">
                  <c:v>4</c:v>
                </c:pt>
                <c:pt idx="6">
                  <c:v>4</c:v>
                </c:pt>
                <c:pt idx="9">
                  <c:v>7</c:v>
                </c:pt>
                <c:pt idx="12">
                  <c:v>5</c:v>
                </c:pt>
              </c:numCache>
            </c:numRef>
          </c:val>
          <c:extLst>
            <c:ext xmlns:c16="http://schemas.microsoft.com/office/drawing/2014/chart" uri="{C3380CC4-5D6E-409C-BE32-E72D297353CC}">
              <c16:uniqueId val="{00000002-4877-49A9-A470-33FA7D1D8B62}"/>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20</c:v>
                </c:pt>
                <c:pt idx="3">
                  <c:v>11</c:v>
                </c:pt>
                <c:pt idx="6">
                  <c:v>8</c:v>
                </c:pt>
                <c:pt idx="9">
                  <c:v>10</c:v>
                </c:pt>
                <c:pt idx="12">
                  <c:v>12</c:v>
                </c:pt>
              </c:numCache>
            </c:numRef>
          </c:val>
          <c:extLst>
            <c:ext xmlns:c16="http://schemas.microsoft.com/office/drawing/2014/chart" uri="{C3380CC4-5D6E-409C-BE32-E72D297353CC}">
              <c16:uniqueId val="{00000003-4877-49A9-A470-33FA7D1D8B62}"/>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795</c:v>
                </c:pt>
                <c:pt idx="3">
                  <c:v>743</c:v>
                </c:pt>
                <c:pt idx="6">
                  <c:v>660</c:v>
                </c:pt>
                <c:pt idx="9">
                  <c:v>570</c:v>
                </c:pt>
                <c:pt idx="12">
                  <c:v>483</c:v>
                </c:pt>
              </c:numCache>
            </c:numRef>
          </c:val>
          <c:extLst>
            <c:ext xmlns:c16="http://schemas.microsoft.com/office/drawing/2014/chart" uri="{C3380CC4-5D6E-409C-BE32-E72D297353CC}">
              <c16:uniqueId val="{00000004-4877-49A9-A470-33FA7D1D8B62}"/>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877-49A9-A470-33FA7D1D8B62}"/>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877-49A9-A470-33FA7D1D8B62}"/>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1614</c:v>
                </c:pt>
                <c:pt idx="3">
                  <c:v>1705</c:v>
                </c:pt>
                <c:pt idx="6">
                  <c:v>1758</c:v>
                </c:pt>
                <c:pt idx="9">
                  <c:v>1723</c:v>
                </c:pt>
                <c:pt idx="12">
                  <c:v>1777</c:v>
                </c:pt>
              </c:numCache>
            </c:numRef>
          </c:val>
          <c:extLst>
            <c:ext xmlns:c16="http://schemas.microsoft.com/office/drawing/2014/chart" uri="{C3380CC4-5D6E-409C-BE32-E72D297353CC}">
              <c16:uniqueId val="{00000007-4877-49A9-A470-33FA7D1D8B62}"/>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128</c:v>
                </c:pt>
                <c:pt idx="2">
                  <c:v>#N/A</c:v>
                </c:pt>
                <c:pt idx="3">
                  <c:v>#N/A</c:v>
                </c:pt>
                <c:pt idx="4">
                  <c:v>267</c:v>
                </c:pt>
                <c:pt idx="5">
                  <c:v>#N/A</c:v>
                </c:pt>
                <c:pt idx="6">
                  <c:v>#N/A</c:v>
                </c:pt>
                <c:pt idx="7">
                  <c:v>407</c:v>
                </c:pt>
                <c:pt idx="8">
                  <c:v>#N/A</c:v>
                </c:pt>
                <c:pt idx="9">
                  <c:v>#N/A</c:v>
                </c:pt>
                <c:pt idx="10">
                  <c:v>521</c:v>
                </c:pt>
                <c:pt idx="11">
                  <c:v>#N/A</c:v>
                </c:pt>
                <c:pt idx="12">
                  <c:v>#N/A</c:v>
                </c:pt>
                <c:pt idx="13">
                  <c:v>726</c:v>
                </c:pt>
                <c:pt idx="14">
                  <c:v>#N/A</c:v>
                </c:pt>
              </c:numCache>
            </c:numRef>
          </c:val>
          <c:smooth val="0"/>
          <c:extLst>
            <c:ext xmlns:c16="http://schemas.microsoft.com/office/drawing/2014/chart" uri="{C3380CC4-5D6E-409C-BE32-E72D297353CC}">
              <c16:uniqueId val="{00000008-4877-49A9-A470-33FA7D1D8B62}"/>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9591</c:v>
                </c:pt>
                <c:pt idx="5">
                  <c:v>9166</c:v>
                </c:pt>
                <c:pt idx="8">
                  <c:v>8406</c:v>
                </c:pt>
                <c:pt idx="11">
                  <c:v>7781</c:v>
                </c:pt>
                <c:pt idx="14">
                  <c:v>7040</c:v>
                </c:pt>
              </c:numCache>
            </c:numRef>
          </c:val>
          <c:extLst>
            <c:ext xmlns:c16="http://schemas.microsoft.com/office/drawing/2014/chart" uri="{C3380CC4-5D6E-409C-BE32-E72D297353CC}">
              <c16:uniqueId val="{00000000-5AB5-46AE-9992-3224C084CEB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6425</c:v>
                </c:pt>
                <c:pt idx="5">
                  <c:v>5986</c:v>
                </c:pt>
                <c:pt idx="8">
                  <c:v>5474</c:v>
                </c:pt>
                <c:pt idx="11">
                  <c:v>5176</c:v>
                </c:pt>
                <c:pt idx="14">
                  <c:v>4854</c:v>
                </c:pt>
              </c:numCache>
            </c:numRef>
          </c:val>
          <c:extLst>
            <c:ext xmlns:c16="http://schemas.microsoft.com/office/drawing/2014/chart" uri="{C3380CC4-5D6E-409C-BE32-E72D297353CC}">
              <c16:uniqueId val="{00000001-5AB5-46AE-9992-3224C084CEB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6203</c:v>
                </c:pt>
                <c:pt idx="5">
                  <c:v>7003</c:v>
                </c:pt>
                <c:pt idx="8">
                  <c:v>7275</c:v>
                </c:pt>
                <c:pt idx="11">
                  <c:v>7548</c:v>
                </c:pt>
                <c:pt idx="14">
                  <c:v>7350</c:v>
                </c:pt>
              </c:numCache>
            </c:numRef>
          </c:val>
          <c:extLst>
            <c:ext xmlns:c16="http://schemas.microsoft.com/office/drawing/2014/chart" uri="{C3380CC4-5D6E-409C-BE32-E72D297353CC}">
              <c16:uniqueId val="{00000002-5AB5-46AE-9992-3224C084CEB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5AB5-46AE-9992-3224C084CEB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5AB5-46AE-9992-3224C084CEB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5AB5-46AE-9992-3224C084CEB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3027</c:v>
                </c:pt>
                <c:pt idx="3">
                  <c:v>2967</c:v>
                </c:pt>
                <c:pt idx="6">
                  <c:v>3077</c:v>
                </c:pt>
                <c:pt idx="9">
                  <c:v>3137</c:v>
                </c:pt>
                <c:pt idx="12">
                  <c:v>3076</c:v>
                </c:pt>
              </c:numCache>
            </c:numRef>
          </c:val>
          <c:extLst>
            <c:ext xmlns:c16="http://schemas.microsoft.com/office/drawing/2014/chart" uri="{C3380CC4-5D6E-409C-BE32-E72D297353CC}">
              <c16:uniqueId val="{00000006-5AB5-46AE-9992-3224C084CEB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148</c:v>
                </c:pt>
                <c:pt idx="3">
                  <c:v>130</c:v>
                </c:pt>
                <c:pt idx="6">
                  <c:v>115</c:v>
                </c:pt>
                <c:pt idx="9">
                  <c:v>101</c:v>
                </c:pt>
                <c:pt idx="12">
                  <c:v>87</c:v>
                </c:pt>
              </c:numCache>
            </c:numRef>
          </c:val>
          <c:extLst>
            <c:ext xmlns:c16="http://schemas.microsoft.com/office/drawing/2014/chart" uri="{C3380CC4-5D6E-409C-BE32-E72D297353CC}">
              <c16:uniqueId val="{00000007-5AB5-46AE-9992-3224C084CEB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4365</c:v>
                </c:pt>
                <c:pt idx="3">
                  <c:v>4263</c:v>
                </c:pt>
                <c:pt idx="6">
                  <c:v>3991</c:v>
                </c:pt>
                <c:pt idx="9">
                  <c:v>3925</c:v>
                </c:pt>
                <c:pt idx="12">
                  <c:v>3821</c:v>
                </c:pt>
              </c:numCache>
            </c:numRef>
          </c:val>
          <c:extLst>
            <c:ext xmlns:c16="http://schemas.microsoft.com/office/drawing/2014/chart" uri="{C3380CC4-5D6E-409C-BE32-E72D297353CC}">
              <c16:uniqueId val="{00000008-5AB5-46AE-9992-3224C084CEB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443</c:v>
                </c:pt>
                <c:pt idx="3">
                  <c:v>248</c:v>
                </c:pt>
                <c:pt idx="6">
                  <c:v>276</c:v>
                </c:pt>
                <c:pt idx="9">
                  <c:v>684</c:v>
                </c:pt>
                <c:pt idx="12">
                  <c:v>626</c:v>
                </c:pt>
              </c:numCache>
            </c:numRef>
          </c:val>
          <c:extLst>
            <c:ext xmlns:c16="http://schemas.microsoft.com/office/drawing/2014/chart" uri="{C3380CC4-5D6E-409C-BE32-E72D297353CC}">
              <c16:uniqueId val="{00000009-5AB5-46AE-9992-3224C084CEB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12430</c:v>
                </c:pt>
                <c:pt idx="3">
                  <c:v>11532</c:v>
                </c:pt>
                <c:pt idx="6">
                  <c:v>10985</c:v>
                </c:pt>
                <c:pt idx="9">
                  <c:v>11844</c:v>
                </c:pt>
                <c:pt idx="12">
                  <c:v>12028</c:v>
                </c:pt>
              </c:numCache>
            </c:numRef>
          </c:val>
          <c:extLst>
            <c:ext xmlns:c16="http://schemas.microsoft.com/office/drawing/2014/chart" uri="{C3380CC4-5D6E-409C-BE32-E72D297353CC}">
              <c16:uniqueId val="{0000000A-5AB5-46AE-9992-3224C084CEB3}"/>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393</c:v>
                </c:pt>
                <c:pt idx="14">
                  <c:v>#N/A</c:v>
                </c:pt>
              </c:numCache>
            </c:numRef>
          </c:val>
          <c:smooth val="0"/>
          <c:extLst>
            <c:ext xmlns:c16="http://schemas.microsoft.com/office/drawing/2014/chart" uri="{C3380CC4-5D6E-409C-BE32-E72D297353CC}">
              <c16:uniqueId val="{0000000B-5AB5-46AE-9992-3224C084CEB3}"/>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2432</c:v>
                </c:pt>
                <c:pt idx="1">
                  <c:v>2238</c:v>
                </c:pt>
                <c:pt idx="2">
                  <c:v>1974</c:v>
                </c:pt>
              </c:numCache>
            </c:numRef>
          </c:val>
          <c:extLst>
            <c:ext xmlns:c16="http://schemas.microsoft.com/office/drawing/2014/chart" uri="{C3380CC4-5D6E-409C-BE32-E72D297353CC}">
              <c16:uniqueId val="{00000000-FF46-409A-9413-6CB510E26DC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0</c:v>
                </c:pt>
                <c:pt idx="1">
                  <c:v>0</c:v>
                </c:pt>
                <c:pt idx="2">
                  <c:v>0</c:v>
                </c:pt>
              </c:numCache>
            </c:numRef>
          </c:val>
          <c:extLst>
            <c:ext xmlns:c16="http://schemas.microsoft.com/office/drawing/2014/chart" uri="{C3380CC4-5D6E-409C-BE32-E72D297353CC}">
              <c16:uniqueId val="{00000001-FF46-409A-9413-6CB510E26DC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4545</c:v>
                </c:pt>
                <c:pt idx="1">
                  <c:v>4983</c:v>
                </c:pt>
                <c:pt idx="2">
                  <c:v>5024</c:v>
                </c:pt>
              </c:numCache>
            </c:numRef>
          </c:val>
          <c:extLst>
            <c:ext xmlns:c16="http://schemas.microsoft.com/office/drawing/2014/chart" uri="{C3380CC4-5D6E-409C-BE32-E72D297353CC}">
              <c16:uniqueId val="{00000002-FF46-409A-9413-6CB510E26DC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元利償還金の推移を見ると、</a:t>
          </a:r>
          <a:r>
            <a:rPr kumimoji="1" lang="ja-JP" altLang="en-US" sz="1100">
              <a:solidFill>
                <a:schemeClr val="dk1"/>
              </a:solidFill>
              <a:effectLst/>
              <a:latin typeface="+mn-lt"/>
              <a:ea typeface="+mn-ea"/>
              <a:cs typeface="+mn-cs"/>
            </a:rPr>
            <a:t>償還が進んでいる一方で、毎年</a:t>
          </a:r>
          <a:r>
            <a:rPr kumimoji="1" lang="ja-JP" altLang="ja-JP" sz="1100">
              <a:solidFill>
                <a:schemeClr val="dk1"/>
              </a:solidFill>
              <a:effectLst/>
              <a:latin typeface="+mn-lt"/>
              <a:ea typeface="+mn-ea"/>
              <a:cs typeface="+mn-cs"/>
            </a:rPr>
            <a:t>新規</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償還案件</a:t>
          </a:r>
          <a:r>
            <a:rPr kumimoji="1" lang="ja-JP" altLang="en-US" sz="1100">
              <a:solidFill>
                <a:schemeClr val="dk1"/>
              </a:solidFill>
              <a:effectLst/>
              <a:latin typeface="+mn-lt"/>
              <a:ea typeface="+mn-ea"/>
              <a:cs typeface="+mn-cs"/>
            </a:rPr>
            <a:t>が増えていることにより、結果として</a:t>
          </a:r>
          <a:r>
            <a:rPr kumimoji="1" lang="ja-JP" altLang="ja-JP" sz="1100">
              <a:solidFill>
                <a:schemeClr val="dk1"/>
              </a:solidFill>
              <a:effectLst/>
              <a:latin typeface="+mn-lt"/>
              <a:ea typeface="+mn-ea"/>
              <a:cs typeface="+mn-cs"/>
            </a:rPr>
            <a:t>増加</a:t>
          </a:r>
          <a:r>
            <a:rPr kumimoji="1" lang="ja-JP" altLang="en-US" sz="1100">
              <a:solidFill>
                <a:schemeClr val="dk1"/>
              </a:solidFill>
              <a:effectLst/>
              <a:latin typeface="+mn-lt"/>
              <a:ea typeface="+mn-ea"/>
              <a:cs typeface="+mn-cs"/>
            </a:rPr>
            <a:t>傾向にある</a:t>
          </a:r>
          <a:r>
            <a:rPr kumimoji="1" lang="ja-JP" altLang="ja-JP" sz="1100">
              <a:solidFill>
                <a:schemeClr val="dk1"/>
              </a:solidFill>
              <a:effectLst/>
              <a:latin typeface="+mn-lt"/>
              <a:ea typeface="+mn-ea"/>
              <a:cs typeface="+mn-cs"/>
            </a:rPr>
            <a:t>。今後も、公共施設の更新等で多額の起債が見込まれるため、元利償還金の推移については適正に管理を図る必要がある。</a:t>
          </a:r>
          <a:endParaRPr lang="ja-JP" altLang="ja-JP" sz="1400">
            <a:effectLst/>
          </a:endParaRPr>
        </a:p>
        <a:p>
          <a:r>
            <a:rPr kumimoji="1" lang="ja-JP" altLang="ja-JP" sz="1100">
              <a:solidFill>
                <a:schemeClr val="dk1"/>
              </a:solidFill>
              <a:effectLst/>
              <a:latin typeface="+mn-lt"/>
              <a:ea typeface="+mn-ea"/>
              <a:cs typeface="+mn-cs"/>
            </a:rPr>
            <a:t>　また、多摩川衛生組合等の元利償還金に対する負担金等</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増</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、令和５年度から</a:t>
          </a:r>
          <a:r>
            <a:rPr kumimoji="1" lang="en-US" altLang="ja-JP" sz="1100">
              <a:solidFill>
                <a:schemeClr val="dk1"/>
              </a:solidFill>
              <a:effectLst/>
              <a:latin typeface="+mn-lt"/>
              <a:ea typeface="+mn-ea"/>
              <a:cs typeface="+mn-cs"/>
            </a:rPr>
            <a:t>PFI</a:t>
          </a:r>
          <a:r>
            <a:rPr kumimoji="1" lang="ja-JP" altLang="ja-JP" sz="1100">
              <a:solidFill>
                <a:schemeClr val="dk1"/>
              </a:solidFill>
              <a:effectLst/>
              <a:latin typeface="+mn-lt"/>
              <a:ea typeface="+mn-ea"/>
              <a:cs typeface="+mn-cs"/>
            </a:rPr>
            <a:t>手法を活用した給食・食育推進ステーション整備事業に</a:t>
          </a:r>
          <a:r>
            <a:rPr kumimoji="1" lang="ja-JP" altLang="en-US" sz="1100">
              <a:solidFill>
                <a:schemeClr val="dk1"/>
              </a:solidFill>
              <a:effectLst/>
              <a:latin typeface="+mn-lt"/>
              <a:ea typeface="+mn-ea"/>
              <a:cs typeface="+mn-cs"/>
            </a:rPr>
            <a:t>おける、債務負担行為に基づく長期的な</a:t>
          </a:r>
          <a:r>
            <a:rPr kumimoji="1" lang="ja-JP" altLang="ja-JP" sz="1100">
              <a:solidFill>
                <a:schemeClr val="dk1"/>
              </a:solidFill>
              <a:effectLst/>
              <a:latin typeface="+mn-lt"/>
              <a:ea typeface="+mn-ea"/>
              <a:cs typeface="+mn-cs"/>
            </a:rPr>
            <a:t>支出</a:t>
          </a:r>
          <a:r>
            <a:rPr kumimoji="1" lang="ja-JP" altLang="en-US" sz="1100">
              <a:solidFill>
                <a:schemeClr val="dk1"/>
              </a:solidFill>
              <a:effectLst/>
              <a:latin typeface="+mn-lt"/>
              <a:ea typeface="+mn-ea"/>
              <a:cs typeface="+mn-cs"/>
            </a:rPr>
            <a:t>はあるものの、</a:t>
          </a:r>
          <a:r>
            <a:rPr kumimoji="1" lang="ja-JP" altLang="ja-JP" sz="1100">
              <a:solidFill>
                <a:schemeClr val="dk1"/>
              </a:solidFill>
              <a:effectLst/>
              <a:latin typeface="+mn-lt"/>
              <a:ea typeface="+mn-ea"/>
              <a:cs typeface="+mn-cs"/>
            </a:rPr>
            <a:t>下水道事業会計</a:t>
          </a:r>
          <a:r>
            <a:rPr kumimoji="1" lang="ja-JP" altLang="en-US" sz="1100">
              <a:solidFill>
                <a:schemeClr val="dk1"/>
              </a:solidFill>
              <a:effectLst/>
              <a:latin typeface="+mn-lt"/>
              <a:ea typeface="+mn-ea"/>
              <a:cs typeface="+mn-cs"/>
            </a:rPr>
            <a:t>への</a:t>
          </a:r>
          <a:r>
            <a:rPr kumimoji="1" lang="ja-JP" altLang="ja-JP" sz="1100">
              <a:solidFill>
                <a:schemeClr val="dk1"/>
              </a:solidFill>
              <a:effectLst/>
              <a:latin typeface="+mn-lt"/>
              <a:ea typeface="+mn-ea"/>
              <a:cs typeface="+mn-cs"/>
            </a:rPr>
            <a:t>一般会計からの補助費等が減少し</a:t>
          </a:r>
          <a:r>
            <a:rPr kumimoji="1" lang="ja-JP" altLang="en-US" sz="1100">
              <a:solidFill>
                <a:schemeClr val="dk1"/>
              </a:solidFill>
              <a:effectLst/>
              <a:latin typeface="+mn-lt"/>
              <a:ea typeface="+mn-ea"/>
              <a:cs typeface="+mn-cs"/>
            </a:rPr>
            <a:t>ているため</a:t>
          </a:r>
          <a:r>
            <a:rPr kumimoji="1" lang="ja-JP" altLang="ja-JP" sz="1100">
              <a:solidFill>
                <a:schemeClr val="dk1"/>
              </a:solidFill>
              <a:effectLst/>
              <a:latin typeface="+mn-lt"/>
              <a:ea typeface="+mn-ea"/>
              <a:cs typeface="+mn-cs"/>
            </a:rPr>
            <a:t>、準元利償還金は長期的に見ると減少傾向にある。 </a:t>
          </a:r>
          <a:endParaRPr lang="ja-JP" altLang="ja-JP" sz="1400">
            <a:effectLst/>
          </a:endParaRPr>
        </a:p>
        <a:p>
          <a:r>
            <a:rPr kumimoji="1" lang="ja-JP" altLang="ja-JP" sz="1100">
              <a:solidFill>
                <a:schemeClr val="dk1"/>
              </a:solidFill>
              <a:effectLst/>
              <a:latin typeface="+mn-lt"/>
              <a:ea typeface="+mn-ea"/>
              <a:cs typeface="+mn-cs"/>
            </a:rPr>
            <a:t>　交付税算入公債費等については、公害防止事業債等の償還が進んでいることから近年は減少傾向にある。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減債基金は設置していない。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一般会計等に係る地方債の現在高は、近年、減少傾向であったが、令和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a:t>
          </a:r>
          <a:r>
            <a:rPr kumimoji="1" lang="ja-JP" altLang="en-US" sz="1100">
              <a:solidFill>
                <a:schemeClr val="dk1"/>
              </a:solidFill>
              <a:effectLst/>
              <a:latin typeface="+mn-lt"/>
              <a:ea typeface="+mn-ea"/>
              <a:cs typeface="+mn-cs"/>
            </a:rPr>
            <a:t>各種公共施設の更新に伴う起債</a:t>
          </a:r>
          <a:r>
            <a:rPr kumimoji="1" lang="ja-JP" altLang="ja-JP" sz="1100">
              <a:solidFill>
                <a:schemeClr val="dk1"/>
              </a:solidFill>
              <a:effectLst/>
              <a:latin typeface="+mn-lt"/>
              <a:ea typeface="+mn-ea"/>
              <a:cs typeface="+mn-cs"/>
            </a:rPr>
            <a:t>等により増となった。また、今後も国立駅周辺のまちづくりや老朽化した公共施設の耐震化や建て替えなどの大規模事業のために多額の起債が必要となってくるため、より一層適正に管理していかなくてはならない。 </a:t>
          </a:r>
          <a:endParaRPr lang="ja-JP" altLang="ja-JP" sz="1400">
            <a:effectLst/>
          </a:endParaRPr>
        </a:p>
        <a:p>
          <a:r>
            <a:rPr kumimoji="1" lang="ja-JP" altLang="ja-JP" sz="1100">
              <a:solidFill>
                <a:schemeClr val="dk1"/>
              </a:solidFill>
              <a:effectLst/>
              <a:latin typeface="+mn-lt"/>
              <a:ea typeface="+mn-ea"/>
              <a:cs typeface="+mn-cs"/>
            </a:rPr>
            <a:t>　退職手当負担見込額は若干の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年齢・給料の高い職員が退職し、若い職員が入職することによる職員の入れ替えが今後も続くことが見込まれるため、中長期的に見れば減少傾向にある。 </a:t>
          </a:r>
          <a:endParaRPr lang="ja-JP" altLang="ja-JP" sz="1400">
            <a:effectLst/>
          </a:endParaRPr>
        </a:p>
        <a:p>
          <a:r>
            <a:rPr kumimoji="1" lang="ja-JP" altLang="ja-JP" sz="1100">
              <a:solidFill>
                <a:schemeClr val="dk1"/>
              </a:solidFill>
              <a:effectLst/>
              <a:latin typeface="+mn-lt"/>
              <a:ea typeface="+mn-ea"/>
              <a:cs typeface="+mn-cs"/>
            </a:rPr>
            <a:t>　充当可能財源等は、過去の市債の償還が進む一方で、臨時財政対策債の借入れを近年行っていないことから、基準財政需要額算入見込額は減少傾向にある。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東京都国立市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都市計画事業基金</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積立額が大き</a:t>
          </a:r>
          <a:r>
            <a:rPr kumimoji="1" lang="ja-JP" altLang="en-US" sz="1100">
              <a:solidFill>
                <a:schemeClr val="dk1"/>
              </a:solidFill>
              <a:effectLst/>
              <a:latin typeface="+mn-lt"/>
              <a:ea typeface="+mn-ea"/>
              <a:cs typeface="+mn-cs"/>
            </a:rPr>
            <a:t>かったものの</a:t>
          </a:r>
          <a:r>
            <a:rPr kumimoji="1" lang="ja-JP" altLang="ja-JP" sz="1100">
              <a:solidFill>
                <a:schemeClr val="dk1"/>
              </a:solidFill>
              <a:effectLst/>
              <a:latin typeface="+mn-lt"/>
              <a:ea typeface="+mn-ea"/>
              <a:cs typeface="+mn-cs"/>
            </a:rPr>
            <a:t>、特定目的基金</a:t>
          </a:r>
          <a:r>
            <a:rPr kumimoji="1" lang="ja-JP" altLang="en-US" sz="1100">
              <a:solidFill>
                <a:schemeClr val="dk1"/>
              </a:solidFill>
              <a:effectLst/>
              <a:latin typeface="+mn-lt"/>
              <a:ea typeface="+mn-ea"/>
              <a:cs typeface="+mn-cs"/>
            </a:rPr>
            <a:t>全体の増加よりも、</a:t>
          </a:r>
          <a:r>
            <a:rPr kumimoji="1" lang="ja-JP" altLang="ja-JP" sz="1100">
              <a:solidFill>
                <a:schemeClr val="dk1"/>
              </a:solidFill>
              <a:effectLst/>
              <a:latin typeface="+mn-lt"/>
              <a:ea typeface="+mn-ea"/>
              <a:cs typeface="+mn-cs"/>
            </a:rPr>
            <a:t>財政調整基金残高</a:t>
          </a:r>
          <a:r>
            <a:rPr kumimoji="1" lang="ja-JP" altLang="en-US" sz="1100">
              <a:solidFill>
                <a:schemeClr val="dk1"/>
              </a:solidFill>
              <a:effectLst/>
              <a:latin typeface="+mn-lt"/>
              <a:ea typeface="+mn-ea"/>
              <a:cs typeface="+mn-cs"/>
            </a:rPr>
            <a:t>の減少のほうが大きかったため</a:t>
          </a:r>
          <a:r>
            <a:rPr kumimoji="1" lang="ja-JP" altLang="ja-JP" sz="1100">
              <a:solidFill>
                <a:schemeClr val="dk1"/>
              </a:solidFill>
              <a:effectLst/>
              <a:latin typeface="+mn-lt"/>
              <a:ea typeface="+mn-ea"/>
              <a:cs typeface="+mn-cs"/>
            </a:rPr>
            <a:t>、全体</a:t>
          </a:r>
          <a:r>
            <a:rPr kumimoji="1" lang="ja-JP" altLang="en-US" sz="1100">
              <a:solidFill>
                <a:schemeClr val="dk1"/>
              </a:solidFill>
              <a:effectLst/>
              <a:latin typeface="+mn-lt"/>
              <a:ea typeface="+mn-ea"/>
              <a:cs typeface="+mn-cs"/>
            </a:rPr>
            <a:t>では</a:t>
          </a:r>
          <a:r>
            <a:rPr kumimoji="1" lang="ja-JP" altLang="ja-JP" sz="1100">
              <a:solidFill>
                <a:schemeClr val="dk1"/>
              </a:solidFill>
              <a:effectLst/>
              <a:latin typeface="+mn-lt"/>
              <a:ea typeface="+mn-ea"/>
              <a:cs typeface="+mn-cs"/>
            </a:rPr>
            <a:t>２</a:t>
          </a:r>
          <a:r>
            <a:rPr kumimoji="1" lang="ja-JP" altLang="en-US" sz="1100">
              <a:solidFill>
                <a:schemeClr val="dk1"/>
              </a:solidFill>
              <a:effectLst/>
              <a:latin typeface="+mn-lt"/>
              <a:ea typeface="+mn-ea"/>
              <a:cs typeface="+mn-cs"/>
            </a:rPr>
            <a:t>．２億</a:t>
          </a:r>
          <a:r>
            <a:rPr kumimoji="1" lang="ja-JP" altLang="ja-JP" sz="1100">
              <a:solidFill>
                <a:schemeClr val="dk1"/>
              </a:solidFill>
              <a:effectLst/>
              <a:latin typeface="+mn-lt"/>
              <a:ea typeface="+mn-ea"/>
              <a:cs typeface="+mn-cs"/>
            </a:rPr>
            <a:t>円の</a:t>
          </a:r>
          <a:r>
            <a:rPr kumimoji="1" lang="ja-JP" altLang="en-US" sz="1100">
              <a:solidFill>
                <a:schemeClr val="dk1"/>
              </a:solidFill>
              <a:effectLst/>
              <a:latin typeface="+mn-lt"/>
              <a:ea typeface="+mn-ea"/>
              <a:cs typeface="+mn-cs"/>
            </a:rPr>
            <a:t>減</a:t>
          </a:r>
          <a:r>
            <a:rPr kumimoji="1" lang="ja-JP" altLang="ja-JP" sz="1100">
              <a:solidFill>
                <a:schemeClr val="dk1"/>
              </a:solidFill>
              <a:effectLst/>
              <a:latin typeface="+mn-lt"/>
              <a:ea typeface="+mn-ea"/>
              <a:cs typeface="+mn-cs"/>
            </a:rPr>
            <a:t>となった。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老朽化した公共施設の耐震化や建て替えなど、今後見込まれる多額の財政需要に耐えうる財政運営のため、財政調整基金及び特定目的基金ともに適切な管理に努めていく。</a:t>
          </a:r>
          <a:endParaRPr lang="ja-JP" altLang="ja-JP" sz="1400">
            <a:effectLst/>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（基金の使途）</a:t>
          </a:r>
          <a:endParaRPr lang="ja-JP" altLang="ja-JP" sz="1400">
            <a:effectLst/>
          </a:endParaRPr>
        </a:p>
        <a:p>
          <a:r>
            <a:rPr kumimoji="1" lang="ja-JP" altLang="ja-JP" sz="1100">
              <a:solidFill>
                <a:schemeClr val="dk1"/>
              </a:solidFill>
              <a:effectLst/>
              <a:latin typeface="+mn-lt"/>
              <a:ea typeface="+mn-ea"/>
              <a:cs typeface="+mn-cs"/>
            </a:rPr>
            <a:t>・公共施設整備基金：老朽化した公共施設の保全や更新の財源として活用していく</a:t>
          </a:r>
          <a:endParaRPr lang="ja-JP" altLang="ja-JP" sz="1400">
            <a:effectLst/>
          </a:endParaRPr>
        </a:p>
        <a:p>
          <a:r>
            <a:rPr kumimoji="1" lang="ja-JP" altLang="ja-JP" sz="1100">
              <a:solidFill>
                <a:schemeClr val="dk1"/>
              </a:solidFill>
              <a:effectLst/>
              <a:latin typeface="+mn-lt"/>
              <a:ea typeface="+mn-ea"/>
              <a:cs typeface="+mn-cs"/>
            </a:rPr>
            <a:t>・道路及び水路の整備基金：市が管理する狭あい道路や水路及び緑地等の整備の財源として活用していく</a:t>
          </a:r>
          <a:endParaRPr lang="ja-JP" altLang="ja-JP" sz="1400">
            <a:effectLst/>
          </a:endParaRPr>
        </a:p>
        <a:p>
          <a:r>
            <a:rPr kumimoji="1" lang="ja-JP" altLang="ja-JP" sz="1100">
              <a:solidFill>
                <a:schemeClr val="dk1"/>
              </a:solidFill>
              <a:effectLst/>
              <a:latin typeface="+mn-lt"/>
              <a:ea typeface="+mn-ea"/>
              <a:cs typeface="+mn-cs"/>
            </a:rPr>
            <a:t>・くにたち未来基金：市への寄附金を適正に管理し、寄附者の意向に沿って市政運営に活用していく</a:t>
          </a:r>
          <a:endParaRPr lang="ja-JP" altLang="ja-JP" sz="1400">
            <a:effectLst/>
          </a:endParaRPr>
        </a:p>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ja-JP" sz="1100">
              <a:solidFill>
                <a:schemeClr val="dk1"/>
              </a:solidFill>
              <a:effectLst/>
              <a:latin typeface="+mn-lt"/>
              <a:ea typeface="+mn-ea"/>
              <a:cs typeface="+mn-cs"/>
            </a:rPr>
            <a:t>・公共施設整備基金：庁舎修繕費などに充当するため取崩したことによる減</a:t>
          </a:r>
          <a:endParaRPr lang="ja-JP" altLang="ja-JP" sz="1400">
            <a:effectLst/>
          </a:endParaRPr>
        </a:p>
        <a:p>
          <a:r>
            <a:rPr kumimoji="1" lang="ja-JP" altLang="ja-JP" sz="1100">
              <a:solidFill>
                <a:schemeClr val="dk1"/>
              </a:solidFill>
              <a:effectLst/>
              <a:latin typeface="+mn-lt"/>
              <a:ea typeface="+mn-ea"/>
              <a:cs typeface="+mn-cs"/>
            </a:rPr>
            <a:t>・都市計画事業基金：令和</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年度決算において余剰が生じた都市計画税を積み立てたことによる増</a:t>
          </a:r>
          <a:endParaRPr lang="ja-JP" altLang="ja-JP" sz="1400">
            <a:effectLst/>
          </a:endParaRPr>
        </a:p>
        <a:p>
          <a:r>
            <a:rPr kumimoji="1" lang="ja-JP" altLang="ja-JP" sz="1100">
              <a:solidFill>
                <a:schemeClr val="dk1"/>
              </a:solidFill>
              <a:effectLst/>
              <a:latin typeface="+mn-lt"/>
              <a:ea typeface="+mn-ea"/>
              <a:cs typeface="+mn-cs"/>
            </a:rPr>
            <a:t>・くにたち未来基金：市への寄附金を積み立てたことによる増</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・大規模事業等の実施にあわせ、将来負担を減らすために各種基金について積極的に活用を図っていく。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（増減理由）</a:t>
          </a:r>
          <a:endParaRPr lang="ja-JP" altLang="ja-JP" sz="1400">
            <a:effectLst/>
          </a:endParaRPr>
        </a:p>
        <a:p>
          <a:r>
            <a:rPr kumimoji="1" lang="ja-JP" altLang="en-US" sz="1100">
              <a:solidFill>
                <a:schemeClr val="dk1"/>
              </a:solidFill>
              <a:effectLst/>
              <a:latin typeface="+mn-lt"/>
              <a:ea typeface="+mn-ea"/>
              <a:cs typeface="+mn-cs"/>
            </a:rPr>
            <a:t>３．６</a:t>
          </a:r>
          <a:r>
            <a:rPr kumimoji="1" lang="ja-JP" altLang="ja-JP" sz="1100">
              <a:solidFill>
                <a:schemeClr val="dk1"/>
              </a:solidFill>
              <a:effectLst/>
              <a:latin typeface="+mn-lt"/>
              <a:ea typeface="+mn-ea"/>
              <a:cs typeface="+mn-cs"/>
            </a:rPr>
            <a:t>億円の積立を行ったものの、６億円を取崩したため、残高は減少した。</a:t>
          </a:r>
          <a:endParaRPr lang="ja-JP" altLang="ja-JP" sz="1400">
            <a:effectLst/>
          </a:endParaRPr>
        </a:p>
        <a:p>
          <a:r>
            <a:rPr kumimoji="1" lang="ja-JP" altLang="ja-JP" sz="1100">
              <a:solidFill>
                <a:schemeClr val="dk1"/>
              </a:solidFill>
              <a:effectLst/>
              <a:latin typeface="+mn-lt"/>
              <a:ea typeface="+mn-ea"/>
              <a:cs typeface="+mn-cs"/>
            </a:rPr>
            <a:t>（今後の方針）</a:t>
          </a:r>
          <a:endParaRPr lang="ja-JP" altLang="ja-JP" sz="1400">
            <a:effectLst/>
          </a:endParaRPr>
        </a:p>
        <a:p>
          <a:r>
            <a:rPr kumimoji="1" lang="ja-JP" altLang="ja-JP" sz="1100">
              <a:solidFill>
                <a:schemeClr val="dk1"/>
              </a:solidFill>
              <a:effectLst/>
              <a:latin typeface="+mn-lt"/>
              <a:ea typeface="+mn-ea"/>
              <a:cs typeface="+mn-cs"/>
            </a:rPr>
            <a:t>現段階では財政調整基金の残高について具体的な目標額や運用指針を定めていないが、短期的にも中長期的にも適切な規模について見定めていく必要がある。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東京都国立市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76,079
74,064
8.15
38,963,396
38,447,010
473,733
17,660,138
12,027,943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年度の財政力指数は３か年平均で</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０１２</a:t>
          </a:r>
          <a:r>
            <a:rPr kumimoji="1" lang="ja-JP" altLang="ja-JP" sz="1100" b="0" i="0" baseline="0">
              <a:solidFill>
                <a:schemeClr val="dk1"/>
              </a:solidFill>
              <a:effectLst/>
              <a:latin typeface="+mn-lt"/>
              <a:ea typeface="+mn-ea"/>
              <a:cs typeface="+mn-cs"/>
            </a:rPr>
            <a:t>、単年度では１．０</a:t>
          </a:r>
          <a:r>
            <a:rPr kumimoji="1" lang="ja-JP" altLang="en-US" sz="1100" b="0" i="0" baseline="0">
              <a:solidFill>
                <a:schemeClr val="dk1"/>
              </a:solidFill>
              <a:effectLst/>
              <a:latin typeface="+mn-lt"/>
              <a:ea typeface="+mn-ea"/>
              <a:cs typeface="+mn-cs"/>
            </a:rPr>
            <a:t>２６</a:t>
          </a:r>
          <a:r>
            <a:rPr kumimoji="1" lang="ja-JP" altLang="ja-JP" sz="1100" b="0" i="0" baseline="0">
              <a:solidFill>
                <a:schemeClr val="dk1"/>
              </a:solidFill>
              <a:effectLst/>
              <a:latin typeface="+mn-lt"/>
              <a:ea typeface="+mn-ea"/>
              <a:cs typeface="+mn-cs"/>
            </a:rPr>
            <a:t>となり、単年度数値が１を上回ったため、普通交付税不交付団体となった。</a:t>
          </a:r>
          <a:endParaRPr lang="ja-JP" altLang="ja-JP" sz="1400">
            <a:effectLst/>
          </a:endParaRPr>
        </a:p>
        <a:p>
          <a:r>
            <a:rPr kumimoji="1" lang="ja-JP" altLang="ja-JP" sz="1100">
              <a:solidFill>
                <a:schemeClr val="dk1"/>
              </a:solidFill>
              <a:effectLst/>
              <a:latin typeface="+mn-lt"/>
              <a:ea typeface="+mn-ea"/>
              <a:cs typeface="+mn-cs"/>
            </a:rPr>
            <a:t>　社会福祉費の増等により基準財政需要額は増となったが、</a:t>
          </a:r>
          <a:r>
            <a:rPr kumimoji="1" lang="ja-JP" altLang="en-US" sz="1100">
              <a:solidFill>
                <a:schemeClr val="dk1"/>
              </a:solidFill>
              <a:effectLst/>
              <a:latin typeface="+mn-lt"/>
              <a:ea typeface="+mn-ea"/>
              <a:cs typeface="+mn-cs"/>
            </a:rPr>
            <a:t>固定資産税</a:t>
          </a:r>
          <a:r>
            <a:rPr kumimoji="1" lang="ja-JP" altLang="ja-JP" sz="1100">
              <a:solidFill>
                <a:schemeClr val="dk1"/>
              </a:solidFill>
              <a:effectLst/>
              <a:latin typeface="+mn-lt"/>
              <a:ea typeface="+mn-ea"/>
              <a:cs typeface="+mn-cs"/>
            </a:rPr>
            <a:t>の増等により基準財政収入額も増となった</a:t>
          </a:r>
          <a:r>
            <a:rPr kumimoji="1" lang="ja-JP" altLang="en-US" sz="1100">
              <a:solidFill>
                <a:schemeClr val="dk1"/>
              </a:solidFill>
              <a:effectLst/>
              <a:latin typeface="+mn-lt"/>
              <a:ea typeface="+mn-ea"/>
              <a:cs typeface="+mn-cs"/>
            </a:rPr>
            <a:t>ため</a:t>
          </a:r>
          <a:r>
            <a:rPr kumimoji="1" lang="ja-JP" altLang="ja-JP" sz="1100">
              <a:solidFill>
                <a:schemeClr val="dk1"/>
              </a:solidFill>
              <a:effectLst/>
              <a:latin typeface="+mn-lt"/>
              <a:ea typeface="+mn-ea"/>
              <a:cs typeface="+mn-cs"/>
            </a:rPr>
            <a:t>、全体では基準財政収入額が基準財政需要額を上回る結果となった。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類似団体平均より高い値になっているのは、市民の所得水準が高い等の理由により類似団体を上回る税収があることが主な要因である。</a:t>
          </a:r>
          <a:r>
            <a:rPr kumimoji="1" lang="ja-JP" altLang="en-US" sz="1100" b="0" i="0" baseline="0">
              <a:solidFill>
                <a:schemeClr val="dk1"/>
              </a:solidFill>
              <a:effectLst/>
              <a:latin typeface="+mn-lt"/>
              <a:ea typeface="+mn-ea"/>
              <a:cs typeface="+mn-cs"/>
            </a:rPr>
            <a:t>ただし</a:t>
          </a:r>
          <a:r>
            <a:rPr kumimoji="1" lang="ja-JP" altLang="ja-JP" sz="1100" b="0" i="0" baseline="0">
              <a:solidFill>
                <a:schemeClr val="dk1"/>
              </a:solidFill>
              <a:effectLst/>
              <a:latin typeface="+mn-lt"/>
              <a:ea typeface="+mn-ea"/>
              <a:cs typeface="+mn-cs"/>
            </a:rPr>
            <a:t>、東京都内の他の区市との均衡等もあり、求められるサービス水準は高く、財政力指数に反して財政は逼迫している。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129117</xdr:rowOff>
    </xdr:from>
    <xdr:to>
      <xdr:col>23</xdr:col>
      <xdr:colOff>133350</xdr:colOff>
      <xdr:row>45</xdr:row>
      <xdr:rowOff>154517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013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126594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44044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129117</xdr:rowOff>
    </xdr:from>
    <xdr:to>
      <xdr:col>24</xdr:col>
      <xdr:colOff>12700</xdr:colOff>
      <xdr:row>36</xdr:row>
      <xdr:rowOff>129117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38</xdr:row>
      <xdr:rowOff>47625</xdr:rowOff>
    </xdr:from>
    <xdr:to>
      <xdr:col>23</xdr:col>
      <xdr:colOff>133350</xdr:colOff>
      <xdr:row>38</xdr:row>
      <xdr:rowOff>87842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6562725"/>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77910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0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38</xdr:row>
      <xdr:rowOff>87842</xdr:rowOff>
    </xdr:from>
    <xdr:to>
      <xdr:col>19</xdr:col>
      <xdr:colOff>133350</xdr:colOff>
      <xdr:row>38</xdr:row>
      <xdr:rowOff>87842</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6029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20760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38</xdr:row>
      <xdr:rowOff>87842</xdr:rowOff>
    </xdr:from>
    <xdr:to>
      <xdr:col>15</xdr:col>
      <xdr:colOff>82550</xdr:colOff>
      <xdr:row>38</xdr:row>
      <xdr:rowOff>87842</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60294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85725</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652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38</xdr:row>
      <xdr:rowOff>67733</xdr:rowOff>
    </xdr:from>
    <xdr:to>
      <xdr:col>11</xdr:col>
      <xdr:colOff>31750</xdr:colOff>
      <xdr:row>38</xdr:row>
      <xdr:rowOff>87842</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58283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151994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65617</xdr:rowOff>
    </xdr:from>
    <xdr:to>
      <xdr:col>7</xdr:col>
      <xdr:colOff>31750</xdr:colOff>
      <xdr:row>41</xdr:row>
      <xdr:rowOff>167217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151994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37</xdr:row>
      <xdr:rowOff>168275</xdr:rowOff>
    </xdr:from>
    <xdr:to>
      <xdr:col>23</xdr:col>
      <xdr:colOff>184150</xdr:colOff>
      <xdr:row>38</xdr:row>
      <xdr:rowOff>98425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51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37</xdr:row>
      <xdr:rowOff>13352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357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38</xdr:row>
      <xdr:rowOff>37042</xdr:rowOff>
    </xdr:from>
    <xdr:to>
      <xdr:col>19</xdr:col>
      <xdr:colOff>184150</xdr:colOff>
      <xdr:row>38</xdr:row>
      <xdr:rowOff>138642</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36</xdr:row>
      <xdr:rowOff>148819</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3210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38</xdr:row>
      <xdr:rowOff>37042</xdr:rowOff>
    </xdr:from>
    <xdr:to>
      <xdr:col>15</xdr:col>
      <xdr:colOff>133350</xdr:colOff>
      <xdr:row>38</xdr:row>
      <xdr:rowOff>138642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36</xdr:row>
      <xdr:rowOff>148819</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32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38</xdr:row>
      <xdr:rowOff>37042</xdr:rowOff>
    </xdr:from>
    <xdr:to>
      <xdr:col>11</xdr:col>
      <xdr:colOff>82550</xdr:colOff>
      <xdr:row>38</xdr:row>
      <xdr:rowOff>138642</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552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36</xdr:row>
      <xdr:rowOff>148819</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32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38</xdr:row>
      <xdr:rowOff>16933</xdr:rowOff>
    </xdr:from>
    <xdr:to>
      <xdr:col>7</xdr:col>
      <xdr:colOff>31750</xdr:colOff>
      <xdr:row>38</xdr:row>
      <xdr:rowOff>118533</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36</xdr:row>
      <xdr:rowOff>128710</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経常収支比率は９</a:t>
          </a:r>
          <a:r>
            <a:rPr kumimoji="1" lang="ja-JP" altLang="en-US" sz="1100" b="0" i="0" baseline="0">
              <a:solidFill>
                <a:schemeClr val="dk1"/>
              </a:solidFill>
              <a:effectLst/>
              <a:latin typeface="+mn-lt"/>
              <a:ea typeface="+mn-ea"/>
              <a:cs typeface="+mn-cs"/>
            </a:rPr>
            <a:t>９</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０</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と昨年度より０．</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悪化</a:t>
          </a:r>
          <a:r>
            <a:rPr kumimoji="1" lang="ja-JP" altLang="ja-JP" sz="1100" b="0" i="0" baseline="0">
              <a:solidFill>
                <a:schemeClr val="dk1"/>
              </a:solidFill>
              <a:effectLst/>
              <a:latin typeface="+mn-lt"/>
              <a:ea typeface="+mn-ea"/>
              <a:cs typeface="+mn-cs"/>
            </a:rPr>
            <a:t>した。</a:t>
          </a:r>
          <a:endParaRPr lang="ja-JP" altLang="ja-JP" sz="1400">
            <a:effectLst/>
          </a:endParaRPr>
        </a:p>
        <a:p>
          <a:r>
            <a:rPr kumimoji="1" lang="ja-JP" altLang="ja-JP" sz="1100">
              <a:solidFill>
                <a:schemeClr val="dk1"/>
              </a:solidFill>
              <a:effectLst/>
              <a:latin typeface="+mn-lt"/>
              <a:ea typeface="+mn-ea"/>
              <a:cs typeface="+mn-cs"/>
            </a:rPr>
            <a:t>　分母である歳入面</a:t>
          </a:r>
          <a:r>
            <a:rPr kumimoji="1" lang="ja-JP" altLang="en-US" sz="1100">
              <a:solidFill>
                <a:schemeClr val="dk1"/>
              </a:solidFill>
              <a:effectLst/>
              <a:latin typeface="+mn-lt"/>
              <a:ea typeface="+mn-ea"/>
              <a:cs typeface="+mn-cs"/>
            </a:rPr>
            <a:t>では</a:t>
          </a:r>
          <a:r>
            <a:rPr kumimoji="1" lang="ja-JP"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定額減税減収補填特例交付金</a:t>
          </a:r>
          <a:r>
            <a:rPr lang="ja-JP" altLang="en-US" sz="1100">
              <a:solidFill>
                <a:schemeClr val="dk1"/>
              </a:solidFill>
              <a:effectLst/>
              <a:latin typeface="+mn-lt"/>
              <a:ea typeface="+mn-ea"/>
              <a:cs typeface="+mn-cs"/>
            </a:rPr>
            <a:t>や</a:t>
          </a:r>
          <a:r>
            <a:rPr lang="ja-JP" altLang="ja-JP" sz="1100">
              <a:solidFill>
                <a:schemeClr val="dk1"/>
              </a:solidFill>
              <a:effectLst/>
              <a:latin typeface="+mn-lt"/>
              <a:ea typeface="+mn-ea"/>
              <a:cs typeface="+mn-cs"/>
            </a:rPr>
            <a:t>株式等譲渡所得割交付金</a:t>
          </a:r>
          <a:r>
            <a:rPr kumimoji="1" lang="ja-JP" altLang="ja-JP" sz="1100">
              <a:solidFill>
                <a:schemeClr val="dk1"/>
              </a:solidFill>
              <a:effectLst/>
              <a:latin typeface="+mn-lt"/>
              <a:ea typeface="+mn-ea"/>
              <a:cs typeface="+mn-cs"/>
            </a:rPr>
            <a:t>の増等</a:t>
          </a:r>
          <a:r>
            <a:rPr kumimoji="1" lang="ja-JP" altLang="en-US" sz="1100">
              <a:solidFill>
                <a:schemeClr val="dk1"/>
              </a:solidFill>
              <a:effectLst/>
              <a:latin typeface="+mn-lt"/>
              <a:ea typeface="+mn-ea"/>
              <a:cs typeface="+mn-cs"/>
            </a:rPr>
            <a:t>があったものの、</a:t>
          </a:r>
          <a:r>
            <a:rPr kumimoji="1" lang="ja-JP" altLang="ja-JP" sz="1100">
              <a:solidFill>
                <a:schemeClr val="dk1"/>
              </a:solidFill>
              <a:effectLst/>
              <a:latin typeface="+mn-lt"/>
              <a:ea typeface="+mn-ea"/>
              <a:cs typeface="+mn-cs"/>
            </a:rPr>
            <a:t>分子である歳出面で</a:t>
          </a:r>
          <a:r>
            <a:rPr kumimoji="1"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人件費</a:t>
          </a:r>
          <a:r>
            <a:rPr lang="ja-JP" altLang="en-US" sz="1100">
              <a:solidFill>
                <a:schemeClr val="dk1"/>
              </a:solidFill>
              <a:effectLst/>
              <a:latin typeface="+mn-lt"/>
              <a:ea typeface="+mn-ea"/>
              <a:cs typeface="+mn-cs"/>
            </a:rPr>
            <a:t>や物件費</a:t>
          </a:r>
          <a:r>
            <a:rPr kumimoji="1" lang="ja-JP" altLang="ja-JP" sz="1100">
              <a:solidFill>
                <a:schemeClr val="dk1"/>
              </a:solidFill>
              <a:effectLst/>
              <a:latin typeface="+mn-lt"/>
              <a:ea typeface="+mn-ea"/>
              <a:cs typeface="+mn-cs"/>
            </a:rPr>
            <a:t>の増等が</a:t>
          </a:r>
          <a:r>
            <a:rPr kumimoji="1" lang="ja-JP" altLang="en-US" sz="1100">
              <a:solidFill>
                <a:schemeClr val="dk1"/>
              </a:solidFill>
              <a:effectLst/>
              <a:latin typeface="+mn-lt"/>
              <a:ea typeface="+mn-ea"/>
              <a:cs typeface="+mn-cs"/>
            </a:rPr>
            <a:t>あり、分母の伸び率を上回ったため、</a:t>
          </a:r>
          <a:r>
            <a:rPr kumimoji="1" lang="ja-JP" altLang="ja-JP" sz="1100">
              <a:solidFill>
                <a:schemeClr val="dk1"/>
              </a:solidFill>
              <a:effectLst/>
              <a:latin typeface="+mn-lt"/>
              <a:ea typeface="+mn-ea"/>
              <a:cs typeface="+mn-cs"/>
            </a:rPr>
            <a:t>経常収支比率は</a:t>
          </a:r>
          <a:r>
            <a:rPr kumimoji="1" lang="ja-JP" altLang="en-US" sz="1100">
              <a:solidFill>
                <a:schemeClr val="dk1"/>
              </a:solidFill>
              <a:effectLst/>
              <a:latin typeface="+mn-lt"/>
              <a:ea typeface="+mn-ea"/>
              <a:cs typeface="+mn-cs"/>
            </a:rPr>
            <a:t>悪化</a:t>
          </a:r>
          <a:r>
            <a:rPr kumimoji="1" lang="ja-JP" altLang="ja-JP" sz="1100">
              <a:solidFill>
                <a:schemeClr val="dk1"/>
              </a:solidFill>
              <a:effectLst/>
              <a:latin typeface="+mn-lt"/>
              <a:ea typeface="+mn-ea"/>
              <a:cs typeface="+mn-cs"/>
            </a:rPr>
            <a:t>する結果となった。</a:t>
          </a:r>
          <a:endParaRPr lang="ja-JP" altLang="ja-JP" sz="1400">
            <a:effectLst/>
          </a:endParaRPr>
        </a:p>
        <a:p>
          <a:r>
            <a:rPr kumimoji="1" lang="ja-JP" altLang="ja-JP" sz="1100">
              <a:solidFill>
                <a:schemeClr val="dk1"/>
              </a:solidFill>
              <a:effectLst/>
              <a:latin typeface="+mn-lt"/>
              <a:ea typeface="+mn-ea"/>
              <a:cs typeface="+mn-cs"/>
            </a:rPr>
            <a:t>　類似団体平均と比べても財政構造の弾力性に乏しく、依然として財政の硬直化した状態が続いていることから、財政健全化に向けた取り組みを着実に実施し、経常経費の削減を図る必要がある。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19685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64140"/>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163212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16193</xdr:rowOff>
    </xdr:from>
    <xdr:to>
      <xdr:col>23</xdr:col>
      <xdr:colOff>133350</xdr:colOff>
      <xdr:row>66</xdr:row>
      <xdr:rowOff>22225</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331893"/>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35259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36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9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66</xdr:row>
      <xdr:rowOff>16193</xdr:rowOff>
    </xdr:from>
    <xdr:to>
      <xdr:col>19</xdr:col>
      <xdr:colOff>133350</xdr:colOff>
      <xdr:row>66</xdr:row>
      <xdr:rowOff>28257</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3225800" y="11331893"/>
          <a:ext cx="889000" cy="12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100347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97155</xdr:rowOff>
    </xdr:from>
    <xdr:to>
      <xdr:col>15</xdr:col>
      <xdr:colOff>82550</xdr:colOff>
      <xdr:row>66</xdr:row>
      <xdr:rowOff>28257</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1241405"/>
          <a:ext cx="889000" cy="102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69532</xdr:rowOff>
    </xdr:from>
    <xdr:to>
      <xdr:col>15</xdr:col>
      <xdr:colOff>133350</xdr:colOff>
      <xdr:row>63</xdr:row>
      <xdr:rowOff>171132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9859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97155</xdr:rowOff>
    </xdr:from>
    <xdr:to>
      <xdr:col>11</xdr:col>
      <xdr:colOff>31750</xdr:colOff>
      <xdr:row>65</xdr:row>
      <xdr:rowOff>151447</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1241405"/>
          <a:ext cx="8890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23813</xdr:rowOff>
    </xdr:from>
    <xdr:to>
      <xdr:col>11</xdr:col>
      <xdr:colOff>82550</xdr:colOff>
      <xdr:row>62</xdr:row>
      <xdr:rowOff>125413</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153988</xdr:rowOff>
    </xdr:from>
    <xdr:to>
      <xdr:col>7</xdr:col>
      <xdr:colOff>31750</xdr:colOff>
      <xdr:row>64</xdr:row>
      <xdr:rowOff>84138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94315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65</xdr:row>
      <xdr:rowOff>142875</xdr:rowOff>
    </xdr:from>
    <xdr:to>
      <xdr:col>23</xdr:col>
      <xdr:colOff>184150</xdr:colOff>
      <xdr:row>66</xdr:row>
      <xdr:rowOff>73025</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28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114952</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5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136843</xdr:rowOff>
    </xdr:from>
    <xdr:to>
      <xdr:col>19</xdr:col>
      <xdr:colOff>184150</xdr:colOff>
      <xdr:row>66</xdr:row>
      <xdr:rowOff>66993</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28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51770</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367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148907</xdr:rowOff>
    </xdr:from>
    <xdr:to>
      <xdr:col>15</xdr:col>
      <xdr:colOff>133350</xdr:colOff>
      <xdr:row>66</xdr:row>
      <xdr:rowOff>79057</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129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63834</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37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46355</xdr:rowOff>
    </xdr:from>
    <xdr:to>
      <xdr:col>11</xdr:col>
      <xdr:colOff>82550</xdr:colOff>
      <xdr:row>65</xdr:row>
      <xdr:rowOff>147955</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132732</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127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100647</xdr:rowOff>
    </xdr:from>
    <xdr:to>
      <xdr:col>7</xdr:col>
      <xdr:colOff>31750</xdr:colOff>
      <xdr:row>66</xdr:row>
      <xdr:rowOff>30797</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24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15574</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33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[154,105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　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年度は、全国平均、東京都平均ともに下回る１</a:t>
          </a:r>
          <a:r>
            <a:rPr kumimoji="1" lang="ja-JP" altLang="en-US" sz="1100" b="0" i="0" baseline="0">
              <a:solidFill>
                <a:schemeClr val="dk1"/>
              </a:solidFill>
              <a:effectLst/>
              <a:latin typeface="+mn-lt"/>
              <a:ea typeface="+mn-ea"/>
              <a:cs typeface="+mn-cs"/>
            </a:rPr>
            <a:t>５４</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１０５</a:t>
          </a:r>
          <a:r>
            <a:rPr kumimoji="1" lang="ja-JP" altLang="ja-JP" sz="1100" b="0" i="0" baseline="0">
              <a:solidFill>
                <a:schemeClr val="dk1"/>
              </a:solidFill>
              <a:effectLst/>
              <a:latin typeface="+mn-lt"/>
              <a:ea typeface="+mn-ea"/>
              <a:cs typeface="+mn-cs"/>
            </a:rPr>
            <a:t>円となったが、類似団体平均を上回る結果となった。</a:t>
          </a:r>
          <a:r>
            <a:rPr kumimoji="1" lang="ja-JP" altLang="en-US" sz="1100" b="0" i="0" baseline="0">
              <a:solidFill>
                <a:schemeClr val="dk1"/>
              </a:solidFill>
              <a:effectLst/>
              <a:latin typeface="+mn-lt"/>
              <a:ea typeface="+mn-ea"/>
              <a:cs typeface="+mn-cs"/>
            </a:rPr>
            <a:t>会計年度任用職員の勤勉手当の制度化により</a:t>
          </a:r>
          <a:r>
            <a:rPr kumimoji="1" lang="ja-JP" altLang="ja-JP" sz="1100" b="0" i="0" baseline="0">
              <a:solidFill>
                <a:schemeClr val="dk1"/>
              </a:solidFill>
              <a:effectLst/>
              <a:latin typeface="+mn-lt"/>
              <a:ea typeface="+mn-ea"/>
              <a:cs typeface="+mn-cs"/>
            </a:rPr>
            <a:t>人件費が</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となったほか、</a:t>
          </a:r>
          <a:r>
            <a:rPr kumimoji="1" lang="ja-JP" altLang="en-US" sz="1100" b="0" i="0" baseline="0">
              <a:solidFill>
                <a:schemeClr val="dk1"/>
              </a:solidFill>
              <a:effectLst/>
              <a:latin typeface="+mn-lt"/>
              <a:ea typeface="+mn-ea"/>
              <a:cs typeface="+mn-cs"/>
            </a:rPr>
            <a:t>システム標準化移行委託料の増</a:t>
          </a:r>
          <a:r>
            <a:rPr kumimoji="1" lang="ja-JP" altLang="ja-JP" sz="1100" b="0" i="0" baseline="0">
              <a:solidFill>
                <a:schemeClr val="dk1"/>
              </a:solidFill>
              <a:effectLst/>
              <a:latin typeface="+mn-lt"/>
              <a:ea typeface="+mn-ea"/>
              <a:cs typeface="+mn-cs"/>
            </a:rPr>
            <a:t>等により、物件費</a:t>
          </a:r>
          <a:r>
            <a:rPr kumimoji="1" lang="ja-JP" altLang="en-US" sz="1100" b="0" i="0" baseline="0">
              <a:solidFill>
                <a:schemeClr val="dk1"/>
              </a:solidFill>
              <a:effectLst/>
              <a:latin typeface="+mn-lt"/>
              <a:ea typeface="+mn-ea"/>
              <a:cs typeface="+mn-cs"/>
            </a:rPr>
            <a:t>も増と</a:t>
          </a:r>
          <a:r>
            <a:rPr kumimoji="1" lang="ja-JP" altLang="ja-JP" sz="1100" b="0" i="0" baseline="0">
              <a:solidFill>
                <a:schemeClr val="dk1"/>
              </a:solidFill>
              <a:effectLst/>
              <a:latin typeface="+mn-lt"/>
              <a:ea typeface="+mn-ea"/>
              <a:cs typeface="+mn-cs"/>
            </a:rPr>
            <a:t>なったことで、前年</a:t>
          </a:r>
          <a:r>
            <a:rPr kumimoji="1" lang="ja-JP" altLang="en-US" sz="1100" b="0" i="0" baseline="0">
              <a:solidFill>
                <a:schemeClr val="dk1"/>
              </a:solidFill>
              <a:effectLst/>
              <a:latin typeface="+mn-lt"/>
              <a:ea typeface="+mn-ea"/>
              <a:cs typeface="+mn-cs"/>
            </a:rPr>
            <a:t>度</a:t>
          </a:r>
          <a:r>
            <a:rPr kumimoji="1" lang="ja-JP" altLang="ja-JP" sz="1100" b="0" i="0" baseline="0">
              <a:solidFill>
                <a:schemeClr val="dk1"/>
              </a:solidFill>
              <a:effectLst/>
              <a:latin typeface="+mn-lt"/>
              <a:ea typeface="+mn-ea"/>
              <a:cs typeface="+mn-cs"/>
            </a:rPr>
            <a:t>より</a:t>
          </a:r>
          <a:r>
            <a:rPr kumimoji="1" lang="ja-JP" altLang="en-US" sz="1100" b="0" i="0" baseline="0">
              <a:solidFill>
                <a:schemeClr val="dk1"/>
              </a:solidFill>
              <a:effectLst/>
              <a:latin typeface="+mn-lt"/>
              <a:ea typeface="+mn-ea"/>
              <a:cs typeface="+mn-cs"/>
            </a:rPr>
            <a:t>増加</a:t>
          </a:r>
          <a:r>
            <a:rPr kumimoji="1" lang="ja-JP" altLang="ja-JP" sz="1100" b="0" i="0" baseline="0">
              <a:solidFill>
                <a:schemeClr val="dk1"/>
              </a:solidFill>
              <a:effectLst/>
              <a:latin typeface="+mn-lt"/>
              <a:ea typeface="+mn-ea"/>
              <a:cs typeface="+mn-cs"/>
            </a:rPr>
            <a:t>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非常勤職員</a:t>
          </a:r>
          <a:r>
            <a:rPr kumimoji="1" lang="ja-JP" altLang="en-US" sz="1100" b="0" i="0" baseline="0">
              <a:solidFill>
                <a:schemeClr val="dk1"/>
              </a:solidFill>
              <a:effectLst/>
              <a:latin typeface="+mn-lt"/>
              <a:ea typeface="+mn-ea"/>
              <a:cs typeface="+mn-cs"/>
            </a:rPr>
            <a:t>である</a:t>
          </a:r>
          <a:r>
            <a:rPr kumimoji="1" lang="ja-JP" altLang="ja-JP" sz="1100" b="0" i="0" baseline="0">
              <a:solidFill>
                <a:schemeClr val="dk1"/>
              </a:solidFill>
              <a:effectLst/>
              <a:latin typeface="+mn-lt"/>
              <a:ea typeface="+mn-ea"/>
              <a:cs typeface="+mn-cs"/>
            </a:rPr>
            <a:t>会計年度任用職員</a:t>
          </a:r>
          <a:r>
            <a:rPr kumimoji="1" lang="ja-JP" altLang="en-US" sz="1100" b="0" i="0" baseline="0">
              <a:solidFill>
                <a:schemeClr val="dk1"/>
              </a:solidFill>
              <a:effectLst/>
              <a:latin typeface="+mn-lt"/>
              <a:ea typeface="+mn-ea"/>
              <a:cs typeface="+mn-cs"/>
            </a:rPr>
            <a:t>数については</a:t>
          </a:r>
          <a:r>
            <a:rPr kumimoji="1" lang="ja-JP" altLang="ja-JP" sz="1100" b="0" i="0" baseline="0">
              <a:solidFill>
                <a:schemeClr val="dk1"/>
              </a:solidFill>
              <a:effectLst/>
              <a:latin typeface="+mn-lt"/>
              <a:ea typeface="+mn-ea"/>
              <a:cs typeface="+mn-cs"/>
            </a:rPr>
            <a:t>、類似団体平均に対して非常に高い水準にある。</a:t>
          </a:r>
          <a:r>
            <a:rPr kumimoji="1" lang="ja-JP" altLang="en-US" sz="1100" b="0" i="0" baseline="0">
              <a:solidFill>
                <a:schemeClr val="dk1"/>
              </a:solidFill>
              <a:effectLst/>
              <a:latin typeface="+mn-lt"/>
              <a:ea typeface="+mn-ea"/>
              <a:cs typeface="+mn-cs"/>
            </a:rPr>
            <a:t>今後も報酬単価の増等が続くと、高止まりの職員数と相まって、財政的な負担が一層重くなるおそれがある。各部署の状況を早急に調査分析し、会計年度任用職員の適正配置に努める必要がある。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28259</xdr:rowOff>
    </xdr:from>
    <xdr:to>
      <xdr:col>23</xdr:col>
      <xdr:colOff>133350</xdr:colOff>
      <xdr:row>89</xdr:row>
      <xdr:rowOff>117235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744259"/>
          <a:ext cx="0" cy="16320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89312</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4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117235</xdr:rowOff>
    </xdr:from>
    <xdr:to>
      <xdr:col>24</xdr:col>
      <xdr:colOff>12700</xdr:colOff>
      <xdr:row>89</xdr:row>
      <xdr:rowOff>117235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376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114636</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487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28259</xdr:rowOff>
    </xdr:from>
    <xdr:to>
      <xdr:col>24</xdr:col>
      <xdr:colOff>12700</xdr:colOff>
      <xdr:row>80</xdr:row>
      <xdr:rowOff>28259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744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10227</xdr:rowOff>
    </xdr:from>
    <xdr:to>
      <xdr:col>23</xdr:col>
      <xdr:colOff>133350</xdr:colOff>
      <xdr:row>81</xdr:row>
      <xdr:rowOff>42272</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3897677"/>
          <a:ext cx="838200" cy="32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156715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3701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140188</xdr:rowOff>
    </xdr:from>
    <xdr:to>
      <xdr:col>23</xdr:col>
      <xdr:colOff>184150</xdr:colOff>
      <xdr:row>81</xdr:row>
      <xdr:rowOff>70338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385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10227</xdr:rowOff>
    </xdr:from>
    <xdr:to>
      <xdr:col>19</xdr:col>
      <xdr:colOff>133350</xdr:colOff>
      <xdr:row>81</xdr:row>
      <xdr:rowOff>12585</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3897677"/>
          <a:ext cx="889000" cy="2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101659</xdr:rowOff>
    </xdr:from>
    <xdr:to>
      <xdr:col>19</xdr:col>
      <xdr:colOff>184150</xdr:colOff>
      <xdr:row>81</xdr:row>
      <xdr:rowOff>31809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381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41986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586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158347</xdr:rowOff>
    </xdr:from>
    <xdr:to>
      <xdr:col>15</xdr:col>
      <xdr:colOff>82550</xdr:colOff>
      <xdr:row>81</xdr:row>
      <xdr:rowOff>12585</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3874347"/>
          <a:ext cx="889000" cy="25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102538</xdr:rowOff>
    </xdr:from>
    <xdr:to>
      <xdr:col>15</xdr:col>
      <xdr:colOff>133350</xdr:colOff>
      <xdr:row>81</xdr:row>
      <xdr:rowOff>32688</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3818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42865</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58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118684</xdr:rowOff>
    </xdr:from>
    <xdr:to>
      <xdr:col>11</xdr:col>
      <xdr:colOff>31750</xdr:colOff>
      <xdr:row>80</xdr:row>
      <xdr:rowOff>158347</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3834684"/>
          <a:ext cx="889000" cy="39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88947</xdr:rowOff>
    </xdr:from>
    <xdr:to>
      <xdr:col>11</xdr:col>
      <xdr:colOff>82550</xdr:colOff>
      <xdr:row>81</xdr:row>
      <xdr:rowOff>19097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380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29274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573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61063</xdr:rowOff>
    </xdr:from>
    <xdr:to>
      <xdr:col>7</xdr:col>
      <xdr:colOff>31750</xdr:colOff>
      <xdr:row>80</xdr:row>
      <xdr:rowOff>162663</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377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1390</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545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162922</xdr:rowOff>
    </xdr:from>
    <xdr:to>
      <xdr:col>23</xdr:col>
      <xdr:colOff>184150</xdr:colOff>
      <xdr:row>81</xdr:row>
      <xdr:rowOff>93072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387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134999</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850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154,105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130877</xdr:rowOff>
    </xdr:from>
    <xdr:to>
      <xdr:col>19</xdr:col>
      <xdr:colOff>184150</xdr:colOff>
      <xdr:row>81</xdr:row>
      <xdr:rowOff>61027</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3846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45804</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9332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133235</xdr:rowOff>
    </xdr:from>
    <xdr:to>
      <xdr:col>15</xdr:col>
      <xdr:colOff>133350</xdr:colOff>
      <xdr:row>81</xdr:row>
      <xdr:rowOff>63385</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849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48162</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935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107547</xdr:rowOff>
    </xdr:from>
    <xdr:to>
      <xdr:col>11</xdr:col>
      <xdr:colOff>82550</xdr:colOff>
      <xdr:row>81</xdr:row>
      <xdr:rowOff>37697</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823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22474</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909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67884</xdr:rowOff>
    </xdr:from>
    <xdr:to>
      <xdr:col>7</xdr:col>
      <xdr:colOff>31750</xdr:colOff>
      <xdr:row>80</xdr:row>
      <xdr:rowOff>169484</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783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154261</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870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令和６年度のラスパイレス指数は</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前年度より</a:t>
          </a:r>
          <a:r>
            <a:rPr kumimoji="1" lang="ja-JP" altLang="en-US" sz="1100" b="0" i="0" baseline="0">
              <a:solidFill>
                <a:schemeClr val="dk1"/>
              </a:solidFill>
              <a:effectLst/>
              <a:latin typeface="+mn-lt"/>
              <a:ea typeface="+mn-ea"/>
              <a:cs typeface="+mn-cs"/>
            </a:rPr>
            <a:t>１</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７</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減少し、１００</a:t>
          </a:r>
          <a:r>
            <a:rPr kumimoji="1" lang="ja-JP" altLang="ja-JP" sz="1100" b="0" i="0" baseline="0">
              <a:solidFill>
                <a:schemeClr val="dk1"/>
              </a:solidFill>
              <a:effectLst/>
              <a:latin typeface="+mn-lt"/>
              <a:ea typeface="+mn-ea"/>
              <a:cs typeface="+mn-cs"/>
            </a:rPr>
            <a:t>を</a:t>
          </a:r>
          <a:r>
            <a:rPr kumimoji="1" lang="ja-JP" altLang="en-US" sz="1100" b="0" i="0" baseline="0">
              <a:solidFill>
                <a:schemeClr val="dk1"/>
              </a:solidFill>
              <a:effectLst/>
              <a:latin typeface="+mn-lt"/>
              <a:ea typeface="+mn-ea"/>
              <a:cs typeface="+mn-cs"/>
            </a:rPr>
            <a:t>下回った。</a:t>
          </a:r>
          <a:r>
            <a:rPr kumimoji="1" lang="ja-JP" altLang="ja-JP" sz="1100" b="0" i="0" baseline="0">
              <a:solidFill>
                <a:schemeClr val="dk1"/>
              </a:solidFill>
              <a:effectLst/>
              <a:latin typeface="+mn-lt"/>
              <a:ea typeface="+mn-ea"/>
              <a:cs typeface="+mn-cs"/>
            </a:rPr>
            <a:t>平成</a:t>
          </a:r>
          <a:r>
            <a:rPr kumimoji="1" lang="ja-JP" altLang="en-US" sz="1100" b="0" i="0" baseline="0">
              <a:solidFill>
                <a:schemeClr val="dk1"/>
              </a:solidFill>
              <a:effectLst/>
              <a:latin typeface="+mn-lt"/>
              <a:ea typeface="+mn-ea"/>
              <a:cs typeface="+mn-cs"/>
            </a:rPr>
            <a:t>２４</a:t>
          </a:r>
          <a:r>
            <a:rPr kumimoji="1" lang="ja-JP" altLang="ja-JP" sz="1100" b="0" i="0" baseline="0">
              <a:solidFill>
                <a:schemeClr val="dk1"/>
              </a:solidFill>
              <a:effectLst/>
              <a:latin typeface="+mn-lt"/>
              <a:ea typeface="+mn-ea"/>
              <a:cs typeface="+mn-cs"/>
            </a:rPr>
            <a:t>年度より東京都の給料表に移行し、これまでも東京都人事委員会勧告に基づき、給与水準の見直しを実施している。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ただし、都表移行時に激変緩和措置として現給保障を実施したことや比較的若い職員の管理職登用等により、ラスパイレス指数が高くなる</a:t>
          </a:r>
          <a:r>
            <a:rPr kumimoji="1" lang="ja-JP" altLang="en-US" sz="1100" b="0" i="0" baseline="0">
              <a:solidFill>
                <a:schemeClr val="dk1"/>
              </a:solidFill>
              <a:effectLst/>
              <a:latin typeface="+mn-lt"/>
              <a:ea typeface="+mn-ea"/>
              <a:cs typeface="+mn-cs"/>
            </a:rPr>
            <a:t>おそれは</a:t>
          </a:r>
          <a:r>
            <a:rPr kumimoji="1" lang="ja-JP" altLang="ja-JP" sz="1100" b="0" i="0" baseline="0">
              <a:solidFill>
                <a:schemeClr val="dk1"/>
              </a:solidFill>
              <a:effectLst/>
              <a:latin typeface="+mn-lt"/>
              <a:ea typeface="+mn-ea"/>
              <a:cs typeface="+mn-cs"/>
            </a:rPr>
            <a:t>あるが、将来的には職員構成の変更により</a:t>
          </a:r>
          <a:r>
            <a:rPr kumimoji="1" lang="ja-JP" altLang="en-US" sz="1100" b="0" i="0" baseline="0">
              <a:solidFill>
                <a:schemeClr val="dk1"/>
              </a:solidFill>
              <a:effectLst/>
              <a:latin typeface="+mn-lt"/>
              <a:ea typeface="+mn-ea"/>
              <a:cs typeface="+mn-cs"/>
            </a:rPr>
            <a:t>抑制できる</a:t>
          </a:r>
          <a:r>
            <a:rPr kumimoji="1" lang="ja-JP" altLang="ja-JP" sz="1100" b="0" i="0" baseline="0">
              <a:solidFill>
                <a:schemeClr val="dk1"/>
              </a:solidFill>
              <a:effectLst/>
              <a:latin typeface="+mn-lt"/>
              <a:ea typeface="+mn-ea"/>
              <a:cs typeface="+mn-cs"/>
            </a:rPr>
            <a:t>見込</a:t>
          </a:r>
          <a:r>
            <a:rPr kumimoji="1" lang="ja-JP" altLang="en-US" sz="1100" b="0" i="0" baseline="0">
              <a:solidFill>
                <a:schemeClr val="dk1"/>
              </a:solidFill>
              <a:effectLst/>
              <a:latin typeface="+mn-lt"/>
              <a:ea typeface="+mn-ea"/>
              <a:cs typeface="+mn-cs"/>
            </a:rPr>
            <a:t>みである</a:t>
          </a:r>
          <a:r>
            <a:rPr kumimoji="1" lang="ja-JP" altLang="ja-JP" sz="1100" b="0" i="0" baseline="0">
              <a:solidFill>
                <a:schemeClr val="dk1"/>
              </a:solidFill>
              <a:effectLst/>
              <a:latin typeface="+mn-lt"/>
              <a:ea typeface="+mn-ea"/>
              <a:cs typeface="+mn-cs"/>
            </a:rPr>
            <a:t>。</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164193</xdr:rowOff>
    </xdr:from>
    <xdr:to>
      <xdr:col>81</xdr:col>
      <xdr:colOff>44450</xdr:colOff>
      <xdr:row>89</xdr:row>
      <xdr:rowOff>121557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08743"/>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93634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35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38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79120</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5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164193</xdr:rowOff>
    </xdr:from>
    <xdr:to>
      <xdr:col>81</xdr:col>
      <xdr:colOff>133350</xdr:colOff>
      <xdr:row>79</xdr:row>
      <xdr:rowOff>164193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0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66221</xdr:rowOff>
    </xdr:from>
    <xdr:to>
      <xdr:col>81</xdr:col>
      <xdr:colOff>44450</xdr:colOff>
      <xdr:row>87</xdr:row>
      <xdr:rowOff>16329</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6179800" y="14639471"/>
          <a:ext cx="838200" cy="293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48277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27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136071</xdr:rowOff>
    </xdr:from>
    <xdr:to>
      <xdr:col>77</xdr:col>
      <xdr:colOff>44450</xdr:colOff>
      <xdr:row>87</xdr:row>
      <xdr:rowOff>16329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5290800" y="14880771"/>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31750</xdr:rowOff>
    </xdr:from>
    <xdr:to>
      <xdr:col>77</xdr:col>
      <xdr:colOff>95250</xdr:colOff>
      <xdr:row>84</xdr:row>
      <xdr:rowOff>133350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143527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20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67129</xdr:rowOff>
    </xdr:from>
    <xdr:to>
      <xdr:col>72</xdr:col>
      <xdr:colOff>203200</xdr:colOff>
      <xdr:row>86</xdr:row>
      <xdr:rowOff>136071</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4401800" y="14811829"/>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31750</xdr:rowOff>
    </xdr:from>
    <xdr:to>
      <xdr:col>73</xdr:col>
      <xdr:colOff>44450</xdr:colOff>
      <xdr:row>84</xdr:row>
      <xdr:rowOff>133350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143527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67129</xdr:rowOff>
    </xdr:from>
    <xdr:to>
      <xdr:col>68</xdr:col>
      <xdr:colOff>152400</xdr:colOff>
      <xdr:row>86</xdr:row>
      <xdr:rowOff>153307</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3512800" y="14811829"/>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48986</xdr:rowOff>
    </xdr:from>
    <xdr:to>
      <xdr:col>68</xdr:col>
      <xdr:colOff>203200</xdr:colOff>
      <xdr:row>84</xdr:row>
      <xdr:rowOff>150586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160763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160763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158948</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560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136979</xdr:rowOff>
    </xdr:from>
    <xdr:to>
      <xdr:col>77</xdr:col>
      <xdr:colOff>95250</xdr:colOff>
      <xdr:row>87</xdr:row>
      <xdr:rowOff>67129</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88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51906</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968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85271</xdr:rowOff>
    </xdr:from>
    <xdr:to>
      <xdr:col>73</xdr:col>
      <xdr:colOff>44450</xdr:colOff>
      <xdr:row>87</xdr:row>
      <xdr:rowOff>15421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829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87</xdr:row>
      <xdr:rowOff>198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916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16329</xdr:rowOff>
    </xdr:from>
    <xdr:to>
      <xdr:col>68</xdr:col>
      <xdr:colOff>203200</xdr:colOff>
      <xdr:row>86</xdr:row>
      <xdr:rowOff>117929</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761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102706</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847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102507</xdr:rowOff>
    </xdr:from>
    <xdr:to>
      <xdr:col>64</xdr:col>
      <xdr:colOff>152400</xdr:colOff>
      <xdr:row>87</xdr:row>
      <xdr:rowOff>32657</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847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17434</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933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毎年度見直しを行っている定員管理計画に基づいて職員数を管理してきた結果、全国平均、類似団体平均</a:t>
          </a:r>
          <a:r>
            <a:rPr kumimoji="1" lang="ja-JP" altLang="en-US" sz="1100" b="0" i="0" baseline="0">
              <a:solidFill>
                <a:schemeClr val="dk1"/>
              </a:solidFill>
              <a:effectLst/>
              <a:latin typeface="+mn-lt"/>
              <a:ea typeface="+mn-ea"/>
              <a:cs typeface="+mn-cs"/>
            </a:rPr>
            <a:t>及び東京都平均</a:t>
          </a:r>
          <a:r>
            <a:rPr kumimoji="1" lang="ja-JP" altLang="ja-JP" sz="1100" b="0" i="0" baseline="0">
              <a:solidFill>
                <a:schemeClr val="dk1"/>
              </a:solidFill>
              <a:effectLst/>
              <a:latin typeface="+mn-lt"/>
              <a:ea typeface="+mn-ea"/>
              <a:cs typeface="+mn-cs"/>
            </a:rPr>
            <a:t>を下回る結果となっている。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行政需要の増減に対応した柔軟な定員管理計画により、引き続き適正な水準を維持していく。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74719</xdr:rowOff>
    </xdr:from>
    <xdr:to>
      <xdr:col>81</xdr:col>
      <xdr:colOff>44450</xdr:colOff>
      <xdr:row>67</xdr:row>
      <xdr:rowOff>112183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18819"/>
          <a:ext cx="0" cy="15805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84260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112183</xdr:rowOff>
    </xdr:from>
    <xdr:to>
      <xdr:col>81</xdr:col>
      <xdr:colOff>133350</xdr:colOff>
      <xdr:row>67</xdr:row>
      <xdr:rowOff>112183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161096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76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74719</xdr:rowOff>
    </xdr:from>
    <xdr:to>
      <xdr:col>81</xdr:col>
      <xdr:colOff>133350</xdr:colOff>
      <xdr:row>58</xdr:row>
      <xdr:rowOff>74719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1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77681</xdr:rowOff>
    </xdr:from>
    <xdr:to>
      <xdr:col>81</xdr:col>
      <xdr:colOff>44450</xdr:colOff>
      <xdr:row>60</xdr:row>
      <xdr:rowOff>107844</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6179800" y="10364681"/>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169880</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56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107844</xdr:rowOff>
    </xdr:from>
    <xdr:to>
      <xdr:col>77</xdr:col>
      <xdr:colOff>44450</xdr:colOff>
      <xdr:row>60</xdr:row>
      <xdr:rowOff>113877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5290800" y="10394844"/>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8255</xdr:rowOff>
    </xdr:from>
    <xdr:to>
      <xdr:col>77</xdr:col>
      <xdr:colOff>95250</xdr:colOff>
      <xdr:row>61</xdr:row>
      <xdr:rowOff>109855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94632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553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79693</xdr:rowOff>
    </xdr:from>
    <xdr:to>
      <xdr:col>72</xdr:col>
      <xdr:colOff>203200</xdr:colOff>
      <xdr:row>60</xdr:row>
      <xdr:rowOff>113877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366693"/>
          <a:ext cx="8890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163619</xdr:rowOff>
    </xdr:from>
    <xdr:to>
      <xdr:col>73</xdr:col>
      <xdr:colOff>44450</xdr:colOff>
      <xdr:row>61</xdr:row>
      <xdr:rowOff>93769</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78546</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536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79693</xdr:rowOff>
    </xdr:from>
    <xdr:to>
      <xdr:col>68</xdr:col>
      <xdr:colOff>152400</xdr:colOff>
      <xdr:row>60</xdr:row>
      <xdr:rowOff>79693</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36669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157586</xdr:rowOff>
    </xdr:from>
    <xdr:to>
      <xdr:col>68</xdr:col>
      <xdr:colOff>203200</xdr:colOff>
      <xdr:row>61</xdr:row>
      <xdr:rowOff>87736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72513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53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46372</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50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26881</xdr:rowOff>
    </xdr:from>
    <xdr:to>
      <xdr:col>81</xdr:col>
      <xdr:colOff>95250</xdr:colOff>
      <xdr:row>60</xdr:row>
      <xdr:rowOff>128481</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43408</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158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57044</xdr:rowOff>
    </xdr:from>
    <xdr:to>
      <xdr:col>77</xdr:col>
      <xdr:colOff>95250</xdr:colOff>
      <xdr:row>60</xdr:row>
      <xdr:rowOff>158644</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344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168821</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112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63077</xdr:rowOff>
    </xdr:from>
    <xdr:to>
      <xdr:col>73</xdr:col>
      <xdr:colOff>44450</xdr:colOff>
      <xdr:row>60</xdr:row>
      <xdr:rowOff>164677</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35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3404</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11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28893</xdr:rowOff>
    </xdr:from>
    <xdr:to>
      <xdr:col>68</xdr:col>
      <xdr:colOff>203200</xdr:colOff>
      <xdr:row>60</xdr:row>
      <xdr:rowOff>130493</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31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140670</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08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28893</xdr:rowOff>
    </xdr:from>
    <xdr:to>
      <xdr:col>64</xdr:col>
      <xdr:colOff>152400</xdr:colOff>
      <xdr:row>60</xdr:row>
      <xdr:rowOff>130493</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315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140670</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084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年度の実質公債費比率は</a:t>
          </a:r>
          <a:r>
            <a:rPr kumimoji="1" lang="ja-JP" altLang="en-US" sz="1100" b="0" i="0" baseline="0">
              <a:solidFill>
                <a:schemeClr val="dk1"/>
              </a:solidFill>
              <a:effectLst/>
              <a:latin typeface="+mn-lt"/>
              <a:ea typeface="+mn-ea"/>
              <a:cs typeface="+mn-cs"/>
            </a:rPr>
            <a:t>３</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４</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で、</a:t>
          </a:r>
          <a:r>
            <a:rPr kumimoji="1" lang="ja-JP" altLang="ja-JP" sz="1100" b="0" i="0" baseline="0">
              <a:solidFill>
                <a:schemeClr val="dk1"/>
              </a:solidFill>
              <a:effectLst/>
              <a:latin typeface="+mn-lt"/>
              <a:ea typeface="+mn-ea"/>
              <a:cs typeface="+mn-cs"/>
            </a:rPr>
            <a:t>前年度より０．</a:t>
          </a:r>
          <a:r>
            <a:rPr kumimoji="1" lang="ja-JP" altLang="en-US" sz="1100" b="0" i="0" baseline="0">
              <a:solidFill>
                <a:schemeClr val="dk1"/>
              </a:solidFill>
              <a:effectLst/>
              <a:latin typeface="+mn-lt"/>
              <a:ea typeface="+mn-ea"/>
              <a:cs typeface="+mn-cs"/>
            </a:rPr>
            <a:t>９</a:t>
          </a:r>
          <a:r>
            <a:rPr kumimoji="1" lang="ja-JP" altLang="ja-JP" sz="1100" b="0" i="0" baseline="0">
              <a:solidFill>
                <a:schemeClr val="dk1"/>
              </a:solidFill>
              <a:effectLst/>
              <a:latin typeface="+mn-lt"/>
              <a:ea typeface="+mn-ea"/>
              <a:cs typeface="+mn-cs"/>
            </a:rPr>
            <a:t>ポイント悪化した。</a:t>
          </a:r>
          <a:endParaRPr lang="ja-JP" altLang="ja-JP" sz="1400">
            <a:effectLst/>
          </a:endParaRPr>
        </a:p>
        <a:p>
          <a:pPr eaLnBrk="1" fontAlgn="auto" latinLnBrk="0" hangingPunct="1"/>
          <a:r>
            <a:rPr kumimoji="1" lang="ja-JP" altLang="en-US" sz="1100" b="0" i="0" baseline="0">
              <a:solidFill>
                <a:schemeClr val="dk1"/>
              </a:solidFill>
              <a:effectLst/>
              <a:latin typeface="+mn-lt"/>
              <a:ea typeface="+mn-ea"/>
              <a:cs typeface="+mn-cs"/>
            </a:rPr>
            <a:t>　</a:t>
          </a:r>
          <a:r>
            <a:rPr lang="ja-JP" altLang="ja-JP" sz="1100">
              <a:solidFill>
                <a:schemeClr val="dk1"/>
              </a:solidFill>
              <a:effectLst/>
              <a:latin typeface="+mn-lt"/>
              <a:ea typeface="+mn-ea"/>
              <a:cs typeface="+mn-cs"/>
            </a:rPr>
            <a:t>特定財源として分子から控除される都市計画税充当可能額の減や、普通交付税で措置されるため分母分子から控除される元利償還金に係る基準財政需要額算入額の減などにより、単年度ベースの指標が前年に比べ悪化したことから、３ヵ年平均も悪化した。</a:t>
          </a:r>
          <a:r>
            <a:rPr kumimoji="1" lang="ja-JP" altLang="ja-JP" sz="1100" b="0" i="0" baseline="0">
              <a:solidFill>
                <a:schemeClr val="dk1"/>
              </a:solidFill>
              <a:effectLst/>
              <a:latin typeface="+mn-lt"/>
              <a:ea typeface="+mn-ea"/>
              <a:cs typeface="+mn-cs"/>
            </a:rPr>
            <a:t>　</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今後、国立駅周辺のまちづくりや、老朽化した公共施設の耐震化や建て替えなど、多額の財政需要が見込まれていることから、指数がこれ以上悪化しないよう適切な管理を行っていく。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44</xdr:row>
      <xdr:rowOff>149013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81750"/>
          <a:ext cx="0" cy="13110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121090</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149013</xdr:rowOff>
    </xdr:from>
    <xdr:to>
      <xdr:col>81</xdr:col>
      <xdr:colOff>133350</xdr:colOff>
      <xdr:row>44</xdr:row>
      <xdr:rowOff>149013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97367</xdr:rowOff>
    </xdr:from>
    <xdr:to>
      <xdr:col>81</xdr:col>
      <xdr:colOff>44450</xdr:colOff>
      <xdr:row>39</xdr:row>
      <xdr:rowOff>169756</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783917"/>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104581</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6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132504</xdr:rowOff>
    </xdr:from>
    <xdr:to>
      <xdr:col>81</xdr:col>
      <xdr:colOff>95250</xdr:colOff>
      <xdr:row>41</xdr:row>
      <xdr:rowOff>62654</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33020</xdr:rowOff>
    </xdr:from>
    <xdr:to>
      <xdr:col>77</xdr:col>
      <xdr:colOff>44450</xdr:colOff>
      <xdr:row>39</xdr:row>
      <xdr:rowOff>97367</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71957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55473</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38</xdr:row>
      <xdr:rowOff>124037</xdr:rowOff>
    </xdr:from>
    <xdr:to>
      <xdr:col>72</xdr:col>
      <xdr:colOff>203200</xdr:colOff>
      <xdr:row>39</xdr:row>
      <xdr:rowOff>33020</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639137"/>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55473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67733</xdr:rowOff>
    </xdr:from>
    <xdr:to>
      <xdr:col>68</xdr:col>
      <xdr:colOff>152400</xdr:colOff>
      <xdr:row>38</xdr:row>
      <xdr:rowOff>124037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582833"/>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132504</xdr:rowOff>
    </xdr:from>
    <xdr:to>
      <xdr:col>68</xdr:col>
      <xdr:colOff>203200</xdr:colOff>
      <xdr:row>41</xdr:row>
      <xdr:rowOff>62654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47431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87647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1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118956</xdr:rowOff>
    </xdr:from>
    <xdr:to>
      <xdr:col>81</xdr:col>
      <xdr:colOff>95250</xdr:colOff>
      <xdr:row>40</xdr:row>
      <xdr:rowOff>49106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80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135483</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650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46567</xdr:rowOff>
    </xdr:from>
    <xdr:to>
      <xdr:col>77</xdr:col>
      <xdr:colOff>95250</xdr:colOff>
      <xdr:row>39</xdr:row>
      <xdr:rowOff>148167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158344</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38</xdr:row>
      <xdr:rowOff>153670</xdr:rowOff>
    </xdr:from>
    <xdr:to>
      <xdr:col>73</xdr:col>
      <xdr:colOff>44450</xdr:colOff>
      <xdr:row>39</xdr:row>
      <xdr:rowOff>83820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93997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73237</xdr:rowOff>
    </xdr:from>
    <xdr:to>
      <xdr:col>68</xdr:col>
      <xdr:colOff>203200</xdr:colOff>
      <xdr:row>39</xdr:row>
      <xdr:rowOff>3387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58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13564</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35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16933</xdr:rowOff>
    </xdr:from>
    <xdr:to>
      <xdr:col>64</xdr:col>
      <xdr:colOff>152400</xdr:colOff>
      <xdr:row>38</xdr:row>
      <xdr:rowOff>118533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128710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令和</a:t>
          </a:r>
          <a:r>
            <a:rPr kumimoji="1" lang="ja-JP" altLang="en-US" sz="1100" b="0" i="0" baseline="0">
              <a:solidFill>
                <a:schemeClr val="dk1"/>
              </a:solidFill>
              <a:effectLst/>
              <a:latin typeface="+mn-lt"/>
              <a:ea typeface="+mn-ea"/>
              <a:cs typeface="+mn-cs"/>
            </a:rPr>
            <a:t>６</a:t>
          </a:r>
          <a:r>
            <a:rPr kumimoji="1" lang="ja-JP" altLang="ja-JP" sz="1100" b="0" i="0" baseline="0">
              <a:solidFill>
                <a:schemeClr val="dk1"/>
              </a:solidFill>
              <a:effectLst/>
              <a:latin typeface="+mn-lt"/>
              <a:ea typeface="+mn-ea"/>
              <a:cs typeface="+mn-cs"/>
            </a:rPr>
            <a:t>年度は、</a:t>
          </a:r>
          <a:r>
            <a:rPr kumimoji="1" lang="ja-JP" altLang="en-US" sz="1100" b="0" i="0" baseline="0">
              <a:solidFill>
                <a:schemeClr val="dk1"/>
              </a:solidFill>
              <a:effectLst/>
              <a:latin typeface="+mn-lt"/>
              <a:ea typeface="+mn-ea"/>
              <a:cs typeface="+mn-cs"/>
            </a:rPr>
            <a:t>前年度までの０％から２．３％に増加した</a:t>
          </a:r>
          <a:r>
            <a:rPr kumimoji="1" lang="ja-JP" altLang="ja-JP" sz="1100" b="0" i="0" baseline="0">
              <a:solidFill>
                <a:schemeClr val="dk1"/>
              </a:solidFill>
              <a:effectLst/>
              <a:latin typeface="+mn-lt"/>
              <a:ea typeface="+mn-ea"/>
              <a:cs typeface="+mn-cs"/>
            </a:rPr>
            <a:t>。</a:t>
          </a:r>
          <a:r>
            <a:rPr lang="ja-JP" altLang="ja-JP" sz="1100">
              <a:solidFill>
                <a:schemeClr val="dk1"/>
              </a:solidFill>
              <a:effectLst/>
              <a:latin typeface="+mn-lt"/>
              <a:ea typeface="+mn-ea"/>
              <a:cs typeface="+mn-cs"/>
            </a:rPr>
            <a:t>下水道債の償還が進んだことによる下水道事業会計における繰入金見込額の減などがあった一方、一般会計において市債の償還額よりも借入額が大きかったことによる地方債現在高の増や、都市計画事業関連市債残高の減に伴う都市計画税充当可能額の減</a:t>
          </a:r>
          <a:r>
            <a:rPr kumimoji="1" lang="ja-JP" altLang="ja-JP" sz="1100" b="0" i="0" baseline="0">
              <a:solidFill>
                <a:schemeClr val="dk1"/>
              </a:solidFill>
              <a:effectLst/>
              <a:latin typeface="+mn-lt"/>
              <a:ea typeface="+mn-ea"/>
              <a:cs typeface="+mn-cs"/>
            </a:rPr>
            <a:t>等により、</a:t>
          </a:r>
          <a:r>
            <a:rPr kumimoji="1" lang="ja-JP" altLang="en-US" sz="1100" b="0" i="0" baseline="0">
              <a:solidFill>
                <a:schemeClr val="dk1"/>
              </a:solidFill>
              <a:effectLst/>
              <a:latin typeface="+mn-lt"/>
              <a:ea typeface="+mn-ea"/>
              <a:cs typeface="+mn-cs"/>
            </a:rPr>
            <a:t>数値が悪化した。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将来負担比率を算定する際の項目ごとに債務残高を適切に管理し、後世への負担を少しでも軽減するよう新規事業の実施等についても精査を行い、財政の健全化を図っていく。</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15542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4742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159069</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59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15542</xdr:rowOff>
    </xdr:from>
    <xdr:to>
      <xdr:col>81</xdr:col>
      <xdr:colOff>133350</xdr:colOff>
      <xdr:row>22</xdr:row>
      <xdr:rowOff>15542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78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95569</xdr:rowOff>
    </xdr:from>
    <xdr:ext cx="762000" cy="259045"/>
    <xdr:sp macro="" textlink="">
      <xdr:nvSpPr>
        <xdr:cNvPr id="445" name="将来負担の状況平均値テキスト">
          <a:extLst>
            <a:ext uri="{FF2B5EF4-FFF2-40B4-BE49-F238E27FC236}">
              <a16:creationId xmlns:a16="http://schemas.microsoft.com/office/drawing/2014/main" id="{00000000-0008-0000-0300-0000BD010000}"/>
            </a:ext>
          </a:extLst>
        </xdr:cNvPr>
        <xdr:cNvSpPr txBox="1"/>
      </xdr:nvSpPr>
      <xdr:spPr>
        <a:xfrm>
          <a:off x="17106900" y="23244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74930</xdr:rowOff>
    </xdr:from>
    <xdr:to>
      <xdr:col>81</xdr:col>
      <xdr:colOff>95250</xdr:colOff>
      <xdr:row>14</xdr:row>
      <xdr:rowOff>5080</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967200" y="230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81824</xdr:rowOff>
    </xdr:from>
    <xdr:to>
      <xdr:col>77</xdr:col>
      <xdr:colOff>95250</xdr:colOff>
      <xdr:row>14</xdr:row>
      <xdr:rowOff>11974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31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22151</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079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86421</xdr:rowOff>
    </xdr:from>
    <xdr:to>
      <xdr:col>73</xdr:col>
      <xdr:colOff>44450</xdr:colOff>
      <xdr:row>14</xdr:row>
      <xdr:rowOff>16571</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5240000" y="231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26748</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4909800" y="2084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162258</xdr:rowOff>
    </xdr:from>
    <xdr:to>
      <xdr:col>68</xdr:col>
      <xdr:colOff>203200</xdr:colOff>
      <xdr:row>14</xdr:row>
      <xdr:rowOff>92408</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39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102585</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15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49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36847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59992</xdr:rowOff>
    </xdr:from>
    <xdr:to>
      <xdr:col>81</xdr:col>
      <xdr:colOff>95250</xdr:colOff>
      <xdr:row>13</xdr:row>
      <xdr:rowOff>161592</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967200" y="228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12</xdr:row>
      <xdr:rowOff>152719</xdr:rowOff>
    </xdr:from>
    <xdr:ext cx="762000" cy="259045"/>
    <xdr:sp macro="" textlink="">
      <xdr:nvSpPr>
        <xdr:cNvPr id="461" name="将来負担の状況該当値テキスト">
          <a:extLst>
            <a:ext uri="{FF2B5EF4-FFF2-40B4-BE49-F238E27FC236}">
              <a16:creationId xmlns:a16="http://schemas.microsoft.com/office/drawing/2014/main" id="{00000000-0008-0000-0300-0000CD010000}"/>
            </a:ext>
          </a:extLst>
        </xdr:cNvPr>
        <xdr:cNvSpPr txBox="1"/>
      </xdr:nvSpPr>
      <xdr:spPr>
        <a:xfrm>
          <a:off x="17106900" y="2210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東京都国立市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76,079
74,064
8.15
38,963,396
38,447,010
473,733
17,660,138
12,027,943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比率は昨年度に比べ</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悪化し</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依然として類似団体平均・全国平均・都平均を上回る水準となっている。標準財政規模に対する人件費の比率比較において、類似団体と比べて会計年度任用職員の報酬が占める割合が高く、この部分に対しての対処が喫緊の課題と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37846</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8596"/>
          <a:ext cx="0" cy="97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124223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8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37846</xdr:rowOff>
    </xdr:from>
    <xdr:to>
      <xdr:col>24</xdr:col>
      <xdr:colOff>114300</xdr:colOff>
      <xdr:row>35</xdr:row>
      <xdr:rowOff>37846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12700</xdr:rowOff>
    </xdr:from>
    <xdr:to>
      <xdr:col>24</xdr:col>
      <xdr:colOff>25400</xdr:colOff>
      <xdr:row>38</xdr:row>
      <xdr:rowOff>90424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527800"/>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44721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1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12700</xdr:rowOff>
    </xdr:from>
    <xdr:to>
      <xdr:col>19</xdr:col>
      <xdr:colOff>187325</xdr:colOff>
      <xdr:row>38</xdr:row>
      <xdr:rowOff>30988</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5278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94251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30988</xdr:rowOff>
    </xdr:from>
    <xdr:to>
      <xdr:col>15</xdr:col>
      <xdr:colOff>98425</xdr:colOff>
      <xdr:row>38</xdr:row>
      <xdr:rowOff>58420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5460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149352</xdr:rowOff>
    </xdr:from>
    <xdr:to>
      <xdr:col>15</xdr:col>
      <xdr:colOff>149225</xdr:colOff>
      <xdr:row>37</xdr:row>
      <xdr:rowOff>79502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89679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38</xdr:row>
      <xdr:rowOff>58420</xdr:rowOff>
    </xdr:from>
    <xdr:to>
      <xdr:col>11</xdr:col>
      <xdr:colOff>9525</xdr:colOff>
      <xdr:row>38</xdr:row>
      <xdr:rowOff>81280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573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117111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39624</xdr:rowOff>
    </xdr:from>
    <xdr:to>
      <xdr:col>24</xdr:col>
      <xdr:colOff>76200</xdr:colOff>
      <xdr:row>38</xdr:row>
      <xdr:rowOff>141224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554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11701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52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133350</xdr:rowOff>
    </xdr:from>
    <xdr:to>
      <xdr:col>20</xdr:col>
      <xdr:colOff>38100</xdr:colOff>
      <xdr:row>38</xdr:row>
      <xdr:rowOff>63500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477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38</xdr:row>
      <xdr:rowOff>48277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56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151638</xdr:rowOff>
    </xdr:from>
    <xdr:to>
      <xdr:col>15</xdr:col>
      <xdr:colOff>149225</xdr:colOff>
      <xdr:row>38</xdr:row>
      <xdr:rowOff>81788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495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38</xdr:row>
      <xdr:rowOff>66565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581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7620</xdr:rowOff>
    </xdr:from>
    <xdr:to>
      <xdr:col>11</xdr:col>
      <xdr:colOff>60325</xdr:colOff>
      <xdr:row>38</xdr:row>
      <xdr:rowOff>109220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93997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30480</xdr:rowOff>
    </xdr:from>
    <xdr:to>
      <xdr:col>6</xdr:col>
      <xdr:colOff>171450</xdr:colOff>
      <xdr:row>38</xdr:row>
      <xdr:rowOff>132080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116857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年度は、前年度に比べて０．</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ポイント悪化し１８．</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％となった。依然として類似団体平均よりも高い比率となっており、引き続き経費削減に努める必要がある。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12975"/>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13352</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1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41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70502</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56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1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69850</xdr:rowOff>
    </xdr:from>
    <xdr:to>
      <xdr:col>82</xdr:col>
      <xdr:colOff>107950</xdr:colOff>
      <xdr:row>17</xdr:row>
      <xdr:rowOff>107950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29845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17</xdr:row>
      <xdr:rowOff>3175</xdr:rowOff>
    </xdr:from>
    <xdr:to>
      <xdr:col>78</xdr:col>
      <xdr:colOff>69850</xdr:colOff>
      <xdr:row>17</xdr:row>
      <xdr:rowOff>69850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4782800" y="291782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85725</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2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26052</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597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88900</xdr:rowOff>
    </xdr:from>
    <xdr:to>
      <xdr:col>73</xdr:col>
      <xdr:colOff>180975</xdr:colOff>
      <xdr:row>17</xdr:row>
      <xdr:rowOff>3175</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83210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149877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88900</xdr:rowOff>
    </xdr:from>
    <xdr:to>
      <xdr:col>69</xdr:col>
      <xdr:colOff>92075</xdr:colOff>
      <xdr:row>16</xdr:row>
      <xdr:rowOff>107950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28321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35577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123825</xdr:rowOff>
    </xdr:from>
    <xdr:to>
      <xdr:col>65</xdr:col>
      <xdr:colOff>53975</xdr:colOff>
      <xdr:row>16</xdr:row>
      <xdr:rowOff>53975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69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64152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46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57150</xdr:rowOff>
    </xdr:from>
    <xdr:to>
      <xdr:col>82</xdr:col>
      <xdr:colOff>158750</xdr:colOff>
      <xdr:row>17</xdr:row>
      <xdr:rowOff>158750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29227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19050</xdr:rowOff>
    </xdr:from>
    <xdr:to>
      <xdr:col>78</xdr:col>
      <xdr:colOff>120650</xdr:colOff>
      <xdr:row>17</xdr:row>
      <xdr:rowOff>120650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105427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302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123825</xdr:rowOff>
    </xdr:from>
    <xdr:to>
      <xdr:col>74</xdr:col>
      <xdr:colOff>31750</xdr:colOff>
      <xdr:row>17</xdr:row>
      <xdr:rowOff>53975</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86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38752</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95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38100</xdr:rowOff>
    </xdr:from>
    <xdr:to>
      <xdr:col>69</xdr:col>
      <xdr:colOff>142875</xdr:colOff>
      <xdr:row>16</xdr:row>
      <xdr:rowOff>139700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124477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57150</xdr:rowOff>
    </xdr:from>
    <xdr:to>
      <xdr:col>65</xdr:col>
      <xdr:colOff>53975</xdr:colOff>
      <xdr:row>16</xdr:row>
      <xdr:rowOff>158750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80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143527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類似団体平均と比べると、社会福祉費が著しく高く、老人福祉費・児童福祉費も高い位置にある。特に障害福祉サービス費は積極的な施策を推進し、障害者の方が暮らしやすい環境が整備されていることや、市の理念等が多くの障害者に受け入れられていることを背景に、高い伸び率を示している。</a:t>
          </a:r>
          <a:endParaRPr lang="ja-JP" altLang="ja-JP" sz="1200">
            <a:effectLst/>
          </a:endParaRPr>
        </a:p>
        <a:p>
          <a:pPr eaLnBrk="1" fontAlgn="auto" latinLnBrk="0" hangingPunct="1"/>
          <a:r>
            <a:rPr kumimoji="1" lang="ja-JP" altLang="ja-JP" sz="1050">
              <a:solidFill>
                <a:schemeClr val="dk1"/>
              </a:solidFill>
              <a:effectLst/>
              <a:latin typeface="+mn-lt"/>
              <a:ea typeface="+mn-ea"/>
              <a:cs typeface="+mn-cs"/>
            </a:rPr>
            <a:t>　老人福祉費・児童福祉費においても、サービス水準の他市との均衡や子育て支援の社会的要請があり、今後も増加が見込まれる経費ではあるが、施策の成果向上を目指しつつ、経費を抑制していく必要がある。</a:t>
          </a:r>
          <a:endParaRPr lang="ja-JP" altLang="ja-JP" sz="12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80500"/>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13352</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69850</xdr:rowOff>
    </xdr:from>
    <xdr:to>
      <xdr:col>24</xdr:col>
      <xdr:colOff>25400</xdr:colOff>
      <xdr:row>59</xdr:row>
      <xdr:rowOff>117475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flipV="1">
          <a:off x="3987800" y="1018540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45102</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474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28575</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629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59</xdr:row>
      <xdr:rowOff>60325</xdr:rowOff>
    </xdr:from>
    <xdr:to>
      <xdr:col>19</xdr:col>
      <xdr:colOff>187325</xdr:colOff>
      <xdr:row>59</xdr:row>
      <xdr:rowOff>117475</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1017587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117475</xdr:rowOff>
    </xdr:from>
    <xdr:to>
      <xdr:col>15</xdr:col>
      <xdr:colOff>98425</xdr:colOff>
      <xdr:row>59</xdr:row>
      <xdr:rowOff>60325</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2209800" y="1006157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54627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41275</xdr:rowOff>
    </xdr:from>
    <xdr:to>
      <xdr:col>11</xdr:col>
      <xdr:colOff>9525</xdr:colOff>
      <xdr:row>58</xdr:row>
      <xdr:rowOff>117475</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a:off x="1320800" y="9985375"/>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7002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26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104775</xdr:rowOff>
    </xdr:from>
    <xdr:to>
      <xdr:col>6</xdr:col>
      <xdr:colOff>171450</xdr:colOff>
      <xdr:row>56</xdr:row>
      <xdr:rowOff>34925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53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45102</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30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19050</xdr:rowOff>
    </xdr:from>
    <xdr:to>
      <xdr:col>24</xdr:col>
      <xdr:colOff>76200</xdr:colOff>
      <xdr:row>59</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162577</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66675</xdr:rowOff>
    </xdr:from>
    <xdr:to>
      <xdr:col>20</xdr:col>
      <xdr:colOff>38100</xdr:colOff>
      <xdr:row>59</xdr:row>
      <xdr:rowOff>168275</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1018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153052</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10268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59</xdr:row>
      <xdr:rowOff>9525</xdr:rowOff>
    </xdr:from>
    <xdr:to>
      <xdr:col>15</xdr:col>
      <xdr:colOff>149225</xdr:colOff>
      <xdr:row>59</xdr:row>
      <xdr:rowOff>111125</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1012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59</xdr:row>
      <xdr:rowOff>95902</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58</xdr:row>
      <xdr:rowOff>66675</xdr:rowOff>
    </xdr:from>
    <xdr:to>
      <xdr:col>11</xdr:col>
      <xdr:colOff>60325</xdr:colOff>
      <xdr:row>58</xdr:row>
      <xdr:rowOff>168275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10010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153052</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1009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161925</xdr:rowOff>
    </xdr:from>
    <xdr:to>
      <xdr:col>6</xdr:col>
      <xdr:colOff>171450</xdr:colOff>
      <xdr:row>58</xdr:row>
      <xdr:rowOff>92075</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93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76852</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1002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年度は、数値として前年度に比べて０．</a:t>
          </a:r>
          <a:r>
            <a:rPr kumimoji="1" lang="ja-JP" altLang="en-US" sz="1100">
              <a:solidFill>
                <a:schemeClr val="dk1"/>
              </a:solidFill>
              <a:effectLst/>
              <a:latin typeface="+mn-lt"/>
              <a:ea typeface="+mn-ea"/>
              <a:cs typeface="+mn-cs"/>
            </a:rPr>
            <a:t>７</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改善</a:t>
          </a:r>
          <a:r>
            <a:rPr kumimoji="1" lang="ja-JP" altLang="ja-JP" sz="1100">
              <a:solidFill>
                <a:schemeClr val="dk1"/>
              </a:solidFill>
              <a:effectLst/>
              <a:latin typeface="+mn-lt"/>
              <a:ea typeface="+mn-ea"/>
              <a:cs typeface="+mn-cs"/>
            </a:rPr>
            <a:t>し１</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％となったものの、類似団体、東京都及び全国平均を下回っている。</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ただし、依然として国民健康保険特別会計への赤字繰出</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、介護保険特別会計への繰出金</a:t>
          </a:r>
          <a:r>
            <a:rPr kumimoji="1" lang="ja-JP" altLang="en-US" sz="1100">
              <a:solidFill>
                <a:schemeClr val="dk1"/>
              </a:solidFill>
              <a:effectLst/>
              <a:latin typeface="+mn-lt"/>
              <a:ea typeface="+mn-ea"/>
              <a:cs typeface="+mn-cs"/>
            </a:rPr>
            <a:t>が大きい</a:t>
          </a:r>
          <a:r>
            <a:rPr kumimoji="1" lang="ja-JP" altLang="ja-JP" sz="1100">
              <a:solidFill>
                <a:schemeClr val="dk1"/>
              </a:solidFill>
              <a:effectLst/>
              <a:latin typeface="+mn-lt"/>
              <a:ea typeface="+mn-ea"/>
              <a:cs typeface="+mn-cs"/>
            </a:rPr>
            <a:t>ことから、実態として改善傾向にあるとは言えない。独立採算の原則からも、保険税の適正化を図り税収を主な財源と</a:t>
          </a:r>
          <a:r>
            <a:rPr kumimoji="1" lang="ja-JP" altLang="en-US" sz="1100">
              <a:solidFill>
                <a:schemeClr val="dk1"/>
              </a:solidFill>
              <a:effectLst/>
              <a:latin typeface="+mn-lt"/>
              <a:ea typeface="+mn-ea"/>
              <a:cs typeface="+mn-cs"/>
            </a:rPr>
            <a:t>して、</a:t>
          </a:r>
          <a:r>
            <a:rPr kumimoji="1" lang="ja-JP" altLang="ja-JP" sz="1100">
              <a:solidFill>
                <a:schemeClr val="dk1"/>
              </a:solidFill>
              <a:effectLst/>
              <a:latin typeface="+mn-lt"/>
              <a:ea typeface="+mn-ea"/>
              <a:cs typeface="+mn-cs"/>
            </a:rPr>
            <a:t>一般財源の負担を減らしていかなければならない。</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122428</xdr:rowOff>
    </xdr:from>
    <xdr:to>
      <xdr:col>82</xdr:col>
      <xdr:colOff>107950</xdr:colOff>
      <xdr:row>60</xdr:row>
      <xdr:rowOff>131572</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037828"/>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103649</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39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131572</xdr:rowOff>
    </xdr:from>
    <xdr:to>
      <xdr:col>82</xdr:col>
      <xdr:colOff>196850</xdr:colOff>
      <xdr:row>60</xdr:row>
      <xdr:rowOff>131572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41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37355</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8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122428</xdr:rowOff>
    </xdr:from>
    <xdr:to>
      <xdr:col>82</xdr:col>
      <xdr:colOff>196850</xdr:colOff>
      <xdr:row>52</xdr:row>
      <xdr:rowOff>122428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037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159004</xdr:rowOff>
    </xdr:from>
    <xdr:to>
      <xdr:col>82</xdr:col>
      <xdr:colOff>107950</xdr:colOff>
      <xdr:row>57</xdr:row>
      <xdr:rowOff>51562</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976020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18559</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791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46482</xdr:rowOff>
    </xdr:from>
    <xdr:to>
      <xdr:col>82</xdr:col>
      <xdr:colOff>158750</xdr:colOff>
      <xdr:row>57</xdr:row>
      <xdr:rowOff>148082</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14986</xdr:rowOff>
    </xdr:from>
    <xdr:to>
      <xdr:col>78</xdr:col>
      <xdr:colOff>69850</xdr:colOff>
      <xdr:row>57</xdr:row>
      <xdr:rowOff>51562</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78763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55626</xdr:rowOff>
    </xdr:from>
    <xdr:to>
      <xdr:col>78</xdr:col>
      <xdr:colOff>120650</xdr:colOff>
      <xdr:row>57</xdr:row>
      <xdr:rowOff>157226</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142003</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91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159004</xdr:rowOff>
    </xdr:from>
    <xdr:to>
      <xdr:col>73</xdr:col>
      <xdr:colOff>180975</xdr:colOff>
      <xdr:row>57</xdr:row>
      <xdr:rowOff>14986</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3893800" y="9760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28194</xdr:rowOff>
    </xdr:from>
    <xdr:to>
      <xdr:col>74</xdr:col>
      <xdr:colOff>31750</xdr:colOff>
      <xdr:row>57</xdr:row>
      <xdr:rowOff>129794</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80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114571</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88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131572</xdr:rowOff>
    </xdr:from>
    <xdr:to>
      <xdr:col>69</xdr:col>
      <xdr:colOff>92075</xdr:colOff>
      <xdr:row>56</xdr:row>
      <xdr:rowOff>159004</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97327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135636</xdr:rowOff>
    </xdr:from>
    <xdr:to>
      <xdr:col>69</xdr:col>
      <xdr:colOff>142875</xdr:colOff>
      <xdr:row>57</xdr:row>
      <xdr:rowOff>65786</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50563</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46482</xdr:rowOff>
    </xdr:from>
    <xdr:to>
      <xdr:col>65</xdr:col>
      <xdr:colOff>53975</xdr:colOff>
      <xdr:row>57</xdr:row>
      <xdr:rowOff>148082</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132859</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90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108204</xdr:rowOff>
    </xdr:from>
    <xdr:to>
      <xdr:col>82</xdr:col>
      <xdr:colOff>158750</xdr:colOff>
      <xdr:row>57</xdr:row>
      <xdr:rowOff>38354</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124731</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554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762</xdr:rowOff>
    </xdr:from>
    <xdr:to>
      <xdr:col>78</xdr:col>
      <xdr:colOff>120650</xdr:colOff>
      <xdr:row>57</xdr:row>
      <xdr:rowOff>102362</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977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112539</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9542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135636</xdr:rowOff>
    </xdr:from>
    <xdr:to>
      <xdr:col>74</xdr:col>
      <xdr:colOff>31750</xdr:colOff>
      <xdr:row>57</xdr:row>
      <xdr:rowOff>65786</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75963</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108204</xdr:rowOff>
    </xdr:from>
    <xdr:to>
      <xdr:col>69</xdr:col>
      <xdr:colOff>142875</xdr:colOff>
      <xdr:row>57</xdr:row>
      <xdr:rowOff>38354</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48531</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80772</xdr:rowOff>
    </xdr:from>
    <xdr:to>
      <xdr:col>65</xdr:col>
      <xdr:colOff>53975</xdr:colOff>
      <xdr:row>57</xdr:row>
      <xdr:rowOff>10922</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21099</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945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年度は、前年度に比べて０．</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ポイント改善し１</a:t>
          </a:r>
          <a:r>
            <a:rPr kumimoji="1" lang="ja-JP" altLang="en-US" sz="1100">
              <a:solidFill>
                <a:schemeClr val="dk1"/>
              </a:solidFill>
              <a:effectLst/>
              <a:latin typeface="+mn-lt"/>
              <a:ea typeface="+mn-ea"/>
              <a:cs typeface="+mn-cs"/>
            </a:rPr>
            <a:t>１</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％となった。比率は下水道事業会計負担金及び補助金の減</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により減少した</a:t>
          </a:r>
          <a:r>
            <a:rPr kumimoji="1" lang="ja-JP" altLang="en-US" sz="1100">
              <a:solidFill>
                <a:schemeClr val="dk1"/>
              </a:solidFill>
              <a:effectLst/>
              <a:latin typeface="+mn-lt"/>
              <a:ea typeface="+mn-ea"/>
              <a:cs typeface="+mn-cs"/>
            </a:rPr>
            <a:t>。類似団体平均は下</a:t>
          </a:r>
          <a:r>
            <a:rPr kumimoji="1" lang="ja-JP" altLang="ja-JP" sz="1100">
              <a:solidFill>
                <a:schemeClr val="dk1"/>
              </a:solidFill>
              <a:effectLst/>
              <a:latin typeface="+mn-lt"/>
              <a:ea typeface="+mn-ea"/>
              <a:cs typeface="+mn-cs"/>
            </a:rPr>
            <a:t>回っ</a:t>
          </a:r>
          <a:r>
            <a:rPr kumimoji="1" lang="ja-JP" altLang="en-US" sz="1100">
              <a:solidFill>
                <a:schemeClr val="dk1"/>
              </a:solidFill>
              <a:effectLst/>
              <a:latin typeface="+mn-lt"/>
              <a:ea typeface="+mn-ea"/>
              <a:cs typeface="+mn-cs"/>
            </a:rPr>
            <a:t>たものの</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引き続き</a:t>
          </a:r>
          <a:r>
            <a:rPr kumimoji="1" lang="ja-JP" altLang="ja-JP" sz="1100">
              <a:solidFill>
                <a:schemeClr val="dk1"/>
              </a:solidFill>
              <a:effectLst/>
              <a:latin typeface="+mn-lt"/>
              <a:ea typeface="+mn-ea"/>
              <a:cs typeface="+mn-cs"/>
            </a:rPr>
            <a:t>各種補助金等に関して、今後もそのあり方</a:t>
          </a:r>
          <a:r>
            <a:rPr kumimoji="1" lang="ja-JP" altLang="en-US" sz="1100">
              <a:solidFill>
                <a:schemeClr val="dk1"/>
              </a:solidFill>
              <a:effectLst/>
              <a:latin typeface="+mn-lt"/>
              <a:ea typeface="+mn-ea"/>
              <a:cs typeface="+mn-cs"/>
            </a:rPr>
            <a:t>の見直しに努める。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53848</xdr:rowOff>
    </xdr:from>
    <xdr:to>
      <xdr:col>82</xdr:col>
      <xdr:colOff>107950</xdr:colOff>
      <xdr:row>39</xdr:row>
      <xdr:rowOff>147574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88314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119651</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80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147574</xdr:rowOff>
    </xdr:from>
    <xdr:to>
      <xdr:col>82</xdr:col>
      <xdr:colOff>196850</xdr:colOff>
      <xdr:row>39</xdr:row>
      <xdr:rowOff>147574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83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140225</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2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53848</xdr:rowOff>
    </xdr:from>
    <xdr:to>
      <xdr:col>82</xdr:col>
      <xdr:colOff>196850</xdr:colOff>
      <xdr:row>34</xdr:row>
      <xdr:rowOff>53848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883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85852</xdr:rowOff>
    </xdr:from>
    <xdr:to>
      <xdr:col>82</xdr:col>
      <xdr:colOff>107950</xdr:colOff>
      <xdr:row>36</xdr:row>
      <xdr:rowOff>113284</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5671800" y="6258052"/>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43705</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215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113284</xdr:rowOff>
    </xdr:from>
    <xdr:to>
      <xdr:col>78</xdr:col>
      <xdr:colOff>69850</xdr:colOff>
      <xdr:row>36</xdr:row>
      <xdr:rowOff>163576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4782800" y="628548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71628</xdr:rowOff>
    </xdr:from>
    <xdr:to>
      <xdr:col>78</xdr:col>
      <xdr:colOff>120650</xdr:colOff>
      <xdr:row>37</xdr:row>
      <xdr:rowOff>1778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158005</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3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163576</xdr:rowOff>
    </xdr:from>
    <xdr:to>
      <xdr:col>73</xdr:col>
      <xdr:colOff>180975</xdr:colOff>
      <xdr:row>37</xdr:row>
      <xdr:rowOff>5842</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flipV="1">
          <a:off x="13893800" y="633577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67056</xdr:rowOff>
    </xdr:from>
    <xdr:to>
      <xdr:col>74</xdr:col>
      <xdr:colOff>31750</xdr:colOff>
      <xdr:row>36</xdr:row>
      <xdr:rowOff>168656</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7383</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37</xdr:row>
      <xdr:rowOff>5842</xdr:rowOff>
    </xdr:from>
    <xdr:to>
      <xdr:col>69</xdr:col>
      <xdr:colOff>92075</xdr:colOff>
      <xdr:row>37</xdr:row>
      <xdr:rowOff>74422</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349492"/>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169689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43959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35052</xdr:rowOff>
    </xdr:from>
    <xdr:to>
      <xdr:col>82</xdr:col>
      <xdr:colOff>158750</xdr:colOff>
      <xdr:row>36</xdr:row>
      <xdr:rowOff>136652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51579</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05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62484</xdr:rowOff>
    </xdr:from>
    <xdr:to>
      <xdr:col>78</xdr:col>
      <xdr:colOff>120650</xdr:colOff>
      <xdr:row>36</xdr:row>
      <xdr:rowOff>164084</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2811</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003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112776</xdr:rowOff>
    </xdr:from>
    <xdr:to>
      <xdr:col>74</xdr:col>
      <xdr:colOff>31750</xdr:colOff>
      <xdr:row>37</xdr:row>
      <xdr:rowOff>42926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27703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126492</xdr:rowOff>
    </xdr:from>
    <xdr:to>
      <xdr:col>69</xdr:col>
      <xdr:colOff>142875</xdr:colOff>
      <xdr:row>37</xdr:row>
      <xdr:rowOff>56642</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41419</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6385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23622</xdr:rowOff>
    </xdr:from>
    <xdr:to>
      <xdr:col>65</xdr:col>
      <xdr:colOff>53975</xdr:colOff>
      <xdr:row>37</xdr:row>
      <xdr:rowOff>125222</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36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109999</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45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新たに借り入れた起債の償還が始まったものの、令和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臨時財政対策債を発行せず、過去の市債の元利償還が進んだことにより公債費は９．</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％と前年度に比べて０．</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ポイント改善した。</a:t>
          </a:r>
          <a:endParaRPr lang="ja-JP" altLang="ja-JP" sz="1400">
            <a:effectLst/>
          </a:endParaRPr>
        </a:p>
        <a:p>
          <a:pPr eaLnBrk="1" fontAlgn="auto" latinLnBrk="0" hangingPunct="1"/>
          <a:r>
            <a:rPr kumimoji="1" lang="ja-JP" altLang="ja-JP" sz="1100">
              <a:solidFill>
                <a:schemeClr val="dk1"/>
              </a:solidFill>
              <a:effectLst/>
              <a:latin typeface="+mn-lt"/>
              <a:ea typeface="+mn-ea"/>
              <a:cs typeface="+mn-cs"/>
            </a:rPr>
            <a:t>　今後も適正な地方債残高の管理及び赤字地方債の発行に頼らない財政を目指さなくてはならない。 </a:t>
          </a:r>
          <a:endParaRPr lang="ja-JP" altLang="ja-JP" sz="140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104139</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471400"/>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1270</xdr:rowOff>
    </xdr:from>
    <xdr:to>
      <xdr:col>24</xdr:col>
      <xdr:colOff>25400</xdr:colOff>
      <xdr:row>75</xdr:row>
      <xdr:rowOff>16510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28600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25416</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16510</xdr:rowOff>
    </xdr:from>
    <xdr:to>
      <xdr:col>19</xdr:col>
      <xdr:colOff>187325</xdr:colOff>
      <xdr:row>75</xdr:row>
      <xdr:rowOff>46990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flipV="1">
          <a:off x="3098800" y="128752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29227</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31750</xdr:rowOff>
    </xdr:from>
    <xdr:to>
      <xdr:col>15</xdr:col>
      <xdr:colOff>98425</xdr:colOff>
      <xdr:row>75</xdr:row>
      <xdr:rowOff>46990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28905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137161</xdr:rowOff>
    </xdr:from>
    <xdr:to>
      <xdr:col>15</xdr:col>
      <xdr:colOff>149225</xdr:colOff>
      <xdr:row>77</xdr:row>
      <xdr:rowOff>67311</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52088</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16510</xdr:rowOff>
    </xdr:from>
    <xdr:to>
      <xdr:col>11</xdr:col>
      <xdr:colOff>9525</xdr:colOff>
      <xdr:row>75</xdr:row>
      <xdr:rowOff>31750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1320800" y="12875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21607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113047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1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121920</xdr:rowOff>
    </xdr:from>
    <xdr:to>
      <xdr:col>24</xdr:col>
      <xdr:colOff>76200</xdr:colOff>
      <xdr:row>75</xdr:row>
      <xdr:rowOff>52070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138447</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137160</xdr:rowOff>
    </xdr:from>
    <xdr:to>
      <xdr:col>20</xdr:col>
      <xdr:colOff>38100</xdr:colOff>
      <xdr:row>75</xdr:row>
      <xdr:rowOff>67310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77487</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259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167640</xdr:rowOff>
    </xdr:from>
    <xdr:to>
      <xdr:col>15</xdr:col>
      <xdr:colOff>149225</xdr:colOff>
      <xdr:row>75</xdr:row>
      <xdr:rowOff>97790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107967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152400</xdr:rowOff>
    </xdr:from>
    <xdr:to>
      <xdr:col>11</xdr:col>
      <xdr:colOff>60325</xdr:colOff>
      <xdr:row>75</xdr:row>
      <xdr:rowOff>82550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92727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260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137160</xdr:rowOff>
    </xdr:from>
    <xdr:to>
      <xdr:col>6</xdr:col>
      <xdr:colOff>171450</xdr:colOff>
      <xdr:row>75</xdr:row>
      <xdr:rowOff>67310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77487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59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公債費以外の経常収支比率は８９．</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と類似団体平均に比べ高止まりをしている。公債費の占める割合自体が低いこともあるが、類似団体と比較する中で見えてくる国立市の特徴として、人件費と扶助費に係る経常収支比率が高いことが挙げられる。人件費は、類似団体と比べて会計年度任用職員の報酬が高い水準にある状況である。また、扶助費は社会福祉費が特に高い水準にあり、障害者福祉に係る経費が主な内容であ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83566</xdr:rowOff>
    </xdr:from>
    <xdr:to>
      <xdr:col>82</xdr:col>
      <xdr:colOff>107950</xdr:colOff>
      <xdr:row>79</xdr:row>
      <xdr:rowOff>97282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599416"/>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69359</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61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97282</xdr:rowOff>
    </xdr:from>
    <xdr:to>
      <xdr:col>82</xdr:col>
      <xdr:colOff>196850</xdr:colOff>
      <xdr:row>79</xdr:row>
      <xdr:rowOff>97282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641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169943</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4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83566</xdr:rowOff>
    </xdr:from>
    <xdr:to>
      <xdr:col>82</xdr:col>
      <xdr:colOff>196850</xdr:colOff>
      <xdr:row>73</xdr:row>
      <xdr:rowOff>83566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599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85852</xdr:rowOff>
    </xdr:from>
    <xdr:to>
      <xdr:col>82</xdr:col>
      <xdr:colOff>107950</xdr:colOff>
      <xdr:row>78</xdr:row>
      <xdr:rowOff>99568</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45895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19575</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287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xdr:rowOff>
    </xdr:from>
    <xdr:to>
      <xdr:col>82</xdr:col>
      <xdr:colOff>158750</xdr:colOff>
      <xdr:row>76</xdr:row>
      <xdr:rowOff>104648</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03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78</xdr:row>
      <xdr:rowOff>76708</xdr:rowOff>
    </xdr:from>
    <xdr:to>
      <xdr:col>78</xdr:col>
      <xdr:colOff>69850</xdr:colOff>
      <xdr:row>78</xdr:row>
      <xdr:rowOff>85852</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4498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115062</xdr:rowOff>
    </xdr:from>
    <xdr:to>
      <xdr:col>78</xdr:col>
      <xdr:colOff>120650</xdr:colOff>
      <xdr:row>76</xdr:row>
      <xdr:rowOff>45213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55389</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742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78</xdr:row>
      <xdr:rowOff>8128</xdr:rowOff>
    </xdr:from>
    <xdr:to>
      <xdr:col>73</xdr:col>
      <xdr:colOff>180975</xdr:colOff>
      <xdr:row>78</xdr:row>
      <xdr:rowOff>76708</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338122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32766</xdr:rowOff>
    </xdr:from>
    <xdr:to>
      <xdr:col>74</xdr:col>
      <xdr:colOff>31750</xdr:colOff>
      <xdr:row>75</xdr:row>
      <xdr:rowOff>134366</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289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144543</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78</xdr:row>
      <xdr:rowOff>8128</xdr:rowOff>
    </xdr:from>
    <xdr:to>
      <xdr:col>69</xdr:col>
      <xdr:colOff>92075</xdr:colOff>
      <xdr:row>78</xdr:row>
      <xdr:rowOff>58420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3812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57912</xdr:rowOff>
    </xdr:from>
    <xdr:to>
      <xdr:col>69</xdr:col>
      <xdr:colOff>142875</xdr:colOff>
      <xdr:row>74</xdr:row>
      <xdr:rowOff>159512</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74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169689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60198</xdr:rowOff>
    </xdr:from>
    <xdr:to>
      <xdr:col>65</xdr:col>
      <xdr:colOff>53975</xdr:colOff>
      <xdr:row>75</xdr:row>
      <xdr:rowOff>161798</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291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525</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48768</xdr:rowOff>
    </xdr:from>
    <xdr:to>
      <xdr:col>82</xdr:col>
      <xdr:colOff>158750</xdr:colOff>
      <xdr:row>78</xdr:row>
      <xdr:rowOff>150368</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20845</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78</xdr:row>
      <xdr:rowOff>35052</xdr:rowOff>
    </xdr:from>
    <xdr:to>
      <xdr:col>78</xdr:col>
      <xdr:colOff>120650</xdr:colOff>
      <xdr:row>78</xdr:row>
      <xdr:rowOff>136652</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121429</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78</xdr:row>
      <xdr:rowOff>25908</xdr:rowOff>
    </xdr:from>
    <xdr:to>
      <xdr:col>74</xdr:col>
      <xdr:colOff>31750</xdr:colOff>
      <xdr:row>78</xdr:row>
      <xdr:rowOff>127508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78</xdr:row>
      <xdr:rowOff>112285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485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77</xdr:row>
      <xdr:rowOff>128778</xdr:rowOff>
    </xdr:from>
    <xdr:to>
      <xdr:col>69</xdr:col>
      <xdr:colOff>142875</xdr:colOff>
      <xdr:row>78</xdr:row>
      <xdr:rowOff>58928</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330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43705</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7620</xdr:rowOff>
    </xdr:from>
    <xdr:to>
      <xdr:col>65</xdr:col>
      <xdr:colOff>53975</xdr:colOff>
      <xdr:row>78</xdr:row>
      <xdr:rowOff>109220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38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93997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46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東京都国立市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27432</xdr:rowOff>
    </xdr:from>
    <xdr:to>
      <xdr:col>29</xdr:col>
      <xdr:colOff>127000</xdr:colOff>
      <xdr:row>20</xdr:row>
      <xdr:rowOff>109982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2457"/>
          <a:ext cx="0" cy="14541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82059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58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109982</xdr:rowOff>
    </xdr:from>
    <xdr:to>
      <xdr:col>30</xdr:col>
      <xdr:colOff>25400</xdr:colOff>
      <xdr:row>20</xdr:row>
      <xdr:rowOff>109982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66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113809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27432</xdr:rowOff>
    </xdr:from>
    <xdr:to>
      <xdr:col>30</xdr:col>
      <xdr:colOff>25400</xdr:colOff>
      <xdr:row>12</xdr:row>
      <xdr:rowOff>27432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2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62319</xdr:rowOff>
    </xdr:from>
    <xdr:to>
      <xdr:col>29</xdr:col>
      <xdr:colOff>127000</xdr:colOff>
      <xdr:row>18</xdr:row>
      <xdr:rowOff>153251</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96044"/>
          <a:ext cx="647700" cy="90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77970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116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105893</xdr:rowOff>
    </xdr:from>
    <xdr:to>
      <xdr:col>29</xdr:col>
      <xdr:colOff>177800</xdr:colOff>
      <xdr:row>19</xdr:row>
      <xdr:rowOff>36043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9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153251</xdr:rowOff>
    </xdr:from>
    <xdr:to>
      <xdr:col>26</xdr:col>
      <xdr:colOff>50800</xdr:colOff>
      <xdr:row>19</xdr:row>
      <xdr:rowOff>6553</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286976"/>
          <a:ext cx="698500" cy="2475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7658</xdr:rowOff>
    </xdr:from>
    <xdr:to>
      <xdr:col>26</xdr:col>
      <xdr:colOff>101600</xdr:colOff>
      <xdr:row>19</xdr:row>
      <xdr:rowOff>109258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12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94035</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99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6553</xdr:rowOff>
    </xdr:from>
    <xdr:to>
      <xdr:col>22</xdr:col>
      <xdr:colOff>114300</xdr:colOff>
      <xdr:row>19</xdr:row>
      <xdr:rowOff>21920</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311728"/>
          <a:ext cx="698500" cy="153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37592</xdr:rowOff>
    </xdr:from>
    <xdr:to>
      <xdr:col>22</xdr:col>
      <xdr:colOff>165100</xdr:colOff>
      <xdr:row>19</xdr:row>
      <xdr:rowOff>139192</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427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123969</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2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19</xdr:row>
      <xdr:rowOff>21920</xdr:rowOff>
    </xdr:from>
    <xdr:to>
      <xdr:col>18</xdr:col>
      <xdr:colOff>177800</xdr:colOff>
      <xdr:row>19</xdr:row>
      <xdr:rowOff>55004</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327095"/>
          <a:ext cx="698500" cy="330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39815</xdr:rowOff>
    </xdr:from>
    <xdr:to>
      <xdr:col>19</xdr:col>
      <xdr:colOff>38100</xdr:colOff>
      <xdr:row>19</xdr:row>
      <xdr:rowOff>141415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49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126192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3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58445</xdr:rowOff>
    </xdr:from>
    <xdr:to>
      <xdr:col>15</xdr:col>
      <xdr:colOff>101600</xdr:colOff>
      <xdr:row>19</xdr:row>
      <xdr:rowOff>160045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3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144822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44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11519</xdr:rowOff>
    </xdr:from>
    <xdr:to>
      <xdr:col>29</xdr:col>
      <xdr:colOff>177800</xdr:colOff>
      <xdr:row>18</xdr:row>
      <xdr:rowOff>113119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1452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28046</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9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102451</xdr:rowOff>
    </xdr:from>
    <xdr:to>
      <xdr:col>26</xdr:col>
      <xdr:colOff>101600</xdr:colOff>
      <xdr:row>19</xdr:row>
      <xdr:rowOff>32601</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236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42778</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005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127203</xdr:rowOff>
    </xdr:from>
    <xdr:to>
      <xdr:col>22</xdr:col>
      <xdr:colOff>165100</xdr:colOff>
      <xdr:row>19</xdr:row>
      <xdr:rowOff>57353</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260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67530</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02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142570</xdr:rowOff>
    </xdr:from>
    <xdr:to>
      <xdr:col>19</xdr:col>
      <xdr:colOff>38100</xdr:colOff>
      <xdr:row>19</xdr:row>
      <xdr:rowOff>72720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276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82897</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045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4204</xdr:rowOff>
    </xdr:from>
    <xdr:to>
      <xdr:col>15</xdr:col>
      <xdr:colOff>101600</xdr:colOff>
      <xdr:row>19</xdr:row>
      <xdr:rowOff>105804</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3093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115981</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078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2119</xdr:rowOff>
    </xdr:from>
    <xdr:to>
      <xdr:col>29</xdr:col>
      <xdr:colOff>127000</xdr:colOff>
      <xdr:row>37</xdr:row>
      <xdr:rowOff>291036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5926669"/>
          <a:ext cx="0" cy="14890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263113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8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291036</xdr:rowOff>
    </xdr:from>
    <xdr:to>
      <xdr:col>30</xdr:col>
      <xdr:colOff>25400</xdr:colOff>
      <xdr:row>37</xdr:row>
      <xdr:rowOff>291036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15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259946</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67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2119</xdr:rowOff>
    </xdr:from>
    <xdr:to>
      <xdr:col>30</xdr:col>
      <xdr:colOff>25400</xdr:colOff>
      <xdr:row>33</xdr:row>
      <xdr:rowOff>2119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59266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19329</xdr:rowOff>
    </xdr:from>
    <xdr:to>
      <xdr:col>29</xdr:col>
      <xdr:colOff>127000</xdr:colOff>
      <xdr:row>36</xdr:row>
      <xdr:rowOff>106622</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972579"/>
          <a:ext cx="647700" cy="872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77085</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6874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232008</xdr:rowOff>
    </xdr:from>
    <xdr:to>
      <xdr:col>29</xdr:col>
      <xdr:colOff>177800</xdr:colOff>
      <xdr:row>35</xdr:row>
      <xdr:rowOff>333608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423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106622</xdr:rowOff>
    </xdr:from>
    <xdr:to>
      <xdr:col>26</xdr:col>
      <xdr:colOff>50800</xdr:colOff>
      <xdr:row>36</xdr:row>
      <xdr:rowOff>156228</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7059872"/>
          <a:ext cx="698500" cy="496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225476</xdr:rowOff>
    </xdr:from>
    <xdr:to>
      <xdr:col>26</xdr:col>
      <xdr:colOff>101600</xdr:colOff>
      <xdr:row>35</xdr:row>
      <xdr:rowOff>327076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3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337253</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604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156228</xdr:rowOff>
    </xdr:from>
    <xdr:to>
      <xdr:col>22</xdr:col>
      <xdr:colOff>114300</xdr:colOff>
      <xdr:row>37</xdr:row>
      <xdr:rowOff>45194</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7109478"/>
          <a:ext cx="698500" cy="604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219859</xdr:rowOff>
    </xdr:from>
    <xdr:to>
      <xdr:col>22</xdr:col>
      <xdr:colOff>165100</xdr:colOff>
      <xdr:row>35</xdr:row>
      <xdr:rowOff>321459</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331636</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9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45194</xdr:rowOff>
    </xdr:from>
    <xdr:to>
      <xdr:col>18</xdr:col>
      <xdr:colOff>177800</xdr:colOff>
      <xdr:row>37</xdr:row>
      <xdr:rowOff>105315</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169894"/>
          <a:ext cx="698500" cy="601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234000</xdr:rowOff>
    </xdr:from>
    <xdr:to>
      <xdr:col>19</xdr:col>
      <xdr:colOff>38100</xdr:colOff>
      <xdr:row>35</xdr:row>
      <xdr:rowOff>335600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2877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61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238768</xdr:rowOff>
    </xdr:from>
    <xdr:to>
      <xdr:col>15</xdr:col>
      <xdr:colOff>101600</xdr:colOff>
      <xdr:row>35</xdr:row>
      <xdr:rowOff>340368</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49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7645</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6179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311429</xdr:rowOff>
    </xdr:from>
    <xdr:to>
      <xdr:col>29</xdr:col>
      <xdr:colOff>177800</xdr:colOff>
      <xdr:row>36</xdr:row>
      <xdr:rowOff>70129</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9217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283506</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893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55822</xdr:rowOff>
    </xdr:from>
    <xdr:to>
      <xdr:col>26</xdr:col>
      <xdr:colOff>101600</xdr:colOff>
      <xdr:row>36</xdr:row>
      <xdr:rowOff>157422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7009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142199</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7095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105428</xdr:rowOff>
    </xdr:from>
    <xdr:to>
      <xdr:col>22</xdr:col>
      <xdr:colOff>165100</xdr:colOff>
      <xdr:row>37</xdr:row>
      <xdr:rowOff>35578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7058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20355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14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165844</xdr:rowOff>
    </xdr:from>
    <xdr:to>
      <xdr:col>19</xdr:col>
      <xdr:colOff>38100</xdr:colOff>
      <xdr:row>37</xdr:row>
      <xdr:rowOff>95994</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7119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80771</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205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54515</xdr:rowOff>
    </xdr:from>
    <xdr:to>
      <xdr:col>15</xdr:col>
      <xdr:colOff>101600</xdr:colOff>
      <xdr:row>37</xdr:row>
      <xdr:rowOff>156115</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1792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140892</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26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東京都国立市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76,079
74,064
8.15
38,963,396
38,447,010
473,733
17,660,138
12,027,943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116791</xdr:rowOff>
    </xdr:from>
    <xdr:to>
      <xdr:col>24</xdr:col>
      <xdr:colOff>62865</xdr:colOff>
      <xdr:row>38</xdr:row>
      <xdr:rowOff>146509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60291"/>
          <a:ext cx="1270" cy="1401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150336</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146509</xdr:rowOff>
    </xdr:from>
    <xdr:to>
      <xdr:col>24</xdr:col>
      <xdr:colOff>152400</xdr:colOff>
      <xdr:row>38</xdr:row>
      <xdr:rowOff>146509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61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63468</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35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116791</xdr:rowOff>
    </xdr:from>
    <xdr:to>
      <xdr:col>24</xdr:col>
      <xdr:colOff>152400</xdr:colOff>
      <xdr:row>30</xdr:row>
      <xdr:rowOff>116791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60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51117</xdr:rowOff>
    </xdr:from>
    <xdr:to>
      <xdr:col>24</xdr:col>
      <xdr:colOff>63500</xdr:colOff>
      <xdr:row>36</xdr:row>
      <xdr:rowOff>29858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051867"/>
          <a:ext cx="838200" cy="150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12659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4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34232</xdr:rowOff>
    </xdr:from>
    <xdr:to>
      <xdr:col>24</xdr:col>
      <xdr:colOff>114300</xdr:colOff>
      <xdr:row>36</xdr:row>
      <xdr:rowOff>135832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29858</xdr:rowOff>
    </xdr:from>
    <xdr:to>
      <xdr:col>19</xdr:col>
      <xdr:colOff>177800</xdr:colOff>
      <xdr:row>36</xdr:row>
      <xdr:rowOff>33744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02058"/>
          <a:ext cx="889000" cy="3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129950</xdr:rowOff>
    </xdr:from>
    <xdr:to>
      <xdr:col>20</xdr:col>
      <xdr:colOff>38100</xdr:colOff>
      <xdr:row>37</xdr:row>
      <xdr:rowOff>60100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0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51227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9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33744</xdr:rowOff>
    </xdr:from>
    <xdr:to>
      <xdr:col>15</xdr:col>
      <xdr:colOff>50800</xdr:colOff>
      <xdr:row>36</xdr:row>
      <xdr:rowOff>59788</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05944"/>
          <a:ext cx="889000" cy="26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149054</xdr:rowOff>
    </xdr:from>
    <xdr:to>
      <xdr:col>15</xdr:col>
      <xdr:colOff>101600</xdr:colOff>
      <xdr:row>37</xdr:row>
      <xdr:rowOff>79204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2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70331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59788</xdr:rowOff>
    </xdr:from>
    <xdr:to>
      <xdr:col>10</xdr:col>
      <xdr:colOff>114300</xdr:colOff>
      <xdr:row>36</xdr:row>
      <xdr:rowOff>89343</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231988"/>
          <a:ext cx="889000" cy="29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153806</xdr:rowOff>
    </xdr:from>
    <xdr:to>
      <xdr:col>10</xdr:col>
      <xdr:colOff>165100</xdr:colOff>
      <xdr:row>37</xdr:row>
      <xdr:rowOff>83956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75083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10294</xdr:rowOff>
    </xdr:from>
    <xdr:to>
      <xdr:col>6</xdr:col>
      <xdr:colOff>38100</xdr:colOff>
      <xdr:row>37</xdr:row>
      <xdr:rowOff>111894</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103021</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46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317</xdr:rowOff>
    </xdr:from>
    <xdr:to>
      <xdr:col>24</xdr:col>
      <xdr:colOff>114300</xdr:colOff>
      <xdr:row>35</xdr:row>
      <xdr:rowOff>101917</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001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23194</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852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150508</xdr:rowOff>
    </xdr:from>
    <xdr:to>
      <xdr:col>20</xdr:col>
      <xdr:colOff>38100</xdr:colOff>
      <xdr:row>36</xdr:row>
      <xdr:rowOff>80658</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15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97185</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926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154394</xdr:rowOff>
    </xdr:from>
    <xdr:to>
      <xdr:col>15</xdr:col>
      <xdr:colOff>101600</xdr:colOff>
      <xdr:row>36</xdr:row>
      <xdr:rowOff>84544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15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101071</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930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8988</xdr:rowOff>
    </xdr:from>
    <xdr:to>
      <xdr:col>10</xdr:col>
      <xdr:colOff>165100</xdr:colOff>
      <xdr:row>36</xdr:row>
      <xdr:rowOff>110588</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181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127115</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956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38543</xdr:rowOff>
    </xdr:from>
    <xdr:to>
      <xdr:col>6</xdr:col>
      <xdr:colOff>38100</xdr:colOff>
      <xdr:row>36</xdr:row>
      <xdr:rowOff>140143</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210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156670</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985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128753</xdr:rowOff>
    </xdr:from>
    <xdr:to>
      <xdr:col>24</xdr:col>
      <xdr:colOff>62865</xdr:colOff>
      <xdr:row>58</xdr:row>
      <xdr:rowOff>131686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1253"/>
          <a:ext cx="1270" cy="1374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135513</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79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131686</xdr:rowOff>
    </xdr:from>
    <xdr:to>
      <xdr:col>24</xdr:col>
      <xdr:colOff>152400</xdr:colOff>
      <xdr:row>58</xdr:row>
      <xdr:rowOff>131686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75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75430</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128753</xdr:rowOff>
    </xdr:from>
    <xdr:to>
      <xdr:col>24</xdr:col>
      <xdr:colOff>152400</xdr:colOff>
      <xdr:row>50</xdr:row>
      <xdr:rowOff>128753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38274</xdr:rowOff>
    </xdr:from>
    <xdr:to>
      <xdr:col>24</xdr:col>
      <xdr:colOff>63500</xdr:colOff>
      <xdr:row>58</xdr:row>
      <xdr:rowOff>48257</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9982374"/>
          <a:ext cx="838200" cy="99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4884</xdr:rowOff>
    </xdr:from>
    <xdr:ext cx="534377"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777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153457</xdr:rowOff>
    </xdr:from>
    <xdr:to>
      <xdr:col>24</xdr:col>
      <xdr:colOff>114300</xdr:colOff>
      <xdr:row>58</xdr:row>
      <xdr:rowOff>83607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926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39890</xdr:rowOff>
    </xdr:from>
    <xdr:to>
      <xdr:col>19</xdr:col>
      <xdr:colOff>177800</xdr:colOff>
      <xdr:row>58</xdr:row>
      <xdr:rowOff>48257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908300" y="9983990"/>
          <a:ext cx="889000" cy="8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618</xdr:rowOff>
    </xdr:from>
    <xdr:to>
      <xdr:col>20</xdr:col>
      <xdr:colOff>38100</xdr:colOff>
      <xdr:row>58</xdr:row>
      <xdr:rowOff>102218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44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93345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530111" y="10037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39890</xdr:rowOff>
    </xdr:from>
    <xdr:to>
      <xdr:col>15</xdr:col>
      <xdr:colOff>50800</xdr:colOff>
      <xdr:row>58</xdr:row>
      <xdr:rowOff>61470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9983990"/>
          <a:ext cx="889000" cy="21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163714</xdr:rowOff>
    </xdr:from>
    <xdr:to>
      <xdr:col>15</xdr:col>
      <xdr:colOff>101600</xdr:colOff>
      <xdr:row>58</xdr:row>
      <xdr:rowOff>93864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36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84991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41111" y="10029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61470</xdr:rowOff>
    </xdr:from>
    <xdr:to>
      <xdr:col>10</xdr:col>
      <xdr:colOff>114300</xdr:colOff>
      <xdr:row>58</xdr:row>
      <xdr:rowOff>91929</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10005570"/>
          <a:ext cx="889000" cy="30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4518</xdr:rowOff>
    </xdr:from>
    <xdr:to>
      <xdr:col>10</xdr:col>
      <xdr:colOff>165100</xdr:colOff>
      <xdr:row>58</xdr:row>
      <xdr:rowOff>106118</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122645</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52111" y="972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25953</xdr:rowOff>
    </xdr:from>
    <xdr:to>
      <xdr:col>6</xdr:col>
      <xdr:colOff>38100</xdr:colOff>
      <xdr:row>58</xdr:row>
      <xdr:rowOff>127553</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7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144080</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63111" y="974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158924</xdr:rowOff>
    </xdr:from>
    <xdr:to>
      <xdr:col>24</xdr:col>
      <xdr:colOff>114300</xdr:colOff>
      <xdr:row>58</xdr:row>
      <xdr:rowOff>89074</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931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131884</xdr:rowOff>
    </xdr:from>
    <xdr:ext cx="534377"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904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168907</xdr:rowOff>
    </xdr:from>
    <xdr:to>
      <xdr:col>20</xdr:col>
      <xdr:colOff>38100</xdr:colOff>
      <xdr:row>58</xdr:row>
      <xdr:rowOff>99057</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94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115584</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530111" y="9716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160540</xdr:rowOff>
    </xdr:from>
    <xdr:to>
      <xdr:col>15</xdr:col>
      <xdr:colOff>101600</xdr:colOff>
      <xdr:row>58</xdr:row>
      <xdr:rowOff>90690</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933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107217</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41111" y="9708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10670</xdr:rowOff>
    </xdr:from>
    <xdr:to>
      <xdr:col>10</xdr:col>
      <xdr:colOff>165100</xdr:colOff>
      <xdr:row>58</xdr:row>
      <xdr:rowOff>112270</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954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103397</xdr:rowOff>
    </xdr:from>
    <xdr:ext cx="534377"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52111" y="10047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41129</xdr:rowOff>
    </xdr:from>
    <xdr:to>
      <xdr:col>6</xdr:col>
      <xdr:colOff>38100</xdr:colOff>
      <xdr:row>58</xdr:row>
      <xdr:rowOff>142729</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98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133856</xdr:rowOff>
    </xdr:from>
    <xdr:ext cx="534377"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63111" y="10077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103048</xdr:rowOff>
    </xdr:from>
    <xdr:to>
      <xdr:col>24</xdr:col>
      <xdr:colOff>62865</xdr:colOff>
      <xdr:row>79</xdr:row>
      <xdr:rowOff>24333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104548"/>
          <a:ext cx="1270" cy="1464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28160</xdr:rowOff>
    </xdr:from>
    <xdr:ext cx="378565"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5727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24333</xdr:rowOff>
    </xdr:from>
    <xdr:to>
      <xdr:col>24</xdr:col>
      <xdr:colOff>152400</xdr:colOff>
      <xdr:row>79</xdr:row>
      <xdr:rowOff>24333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568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49725</xdr:rowOff>
    </xdr:from>
    <xdr:ext cx="534377"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1879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103048</xdr:rowOff>
    </xdr:from>
    <xdr:to>
      <xdr:col>24</xdr:col>
      <xdr:colOff>152400</xdr:colOff>
      <xdr:row>70</xdr:row>
      <xdr:rowOff>103048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10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134214</xdr:rowOff>
    </xdr:from>
    <xdr:to>
      <xdr:col>24</xdr:col>
      <xdr:colOff>63500</xdr:colOff>
      <xdr:row>78</xdr:row>
      <xdr:rowOff>156502</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797300" y="13507314"/>
          <a:ext cx="838200" cy="22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6621</xdr:rowOff>
    </xdr:from>
    <xdr:ext cx="469744"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32082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33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134214</xdr:rowOff>
    </xdr:from>
    <xdr:to>
      <xdr:col>19</xdr:col>
      <xdr:colOff>177800</xdr:colOff>
      <xdr:row>78</xdr:row>
      <xdr:rowOff>145986</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908300" y="13507314"/>
          <a:ext cx="889000" cy="1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165785</xdr:rowOff>
    </xdr:from>
    <xdr:to>
      <xdr:col>20</xdr:col>
      <xdr:colOff>38100</xdr:colOff>
      <xdr:row>78</xdr:row>
      <xdr:rowOff>95935</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3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112462</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62428" y="13142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132004</xdr:rowOff>
    </xdr:from>
    <xdr:to>
      <xdr:col>15</xdr:col>
      <xdr:colOff>50800</xdr:colOff>
      <xdr:row>78</xdr:row>
      <xdr:rowOff>145986</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019300" y="13505104"/>
          <a:ext cx="889000" cy="13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433</xdr:rowOff>
    </xdr:from>
    <xdr:to>
      <xdr:col>15</xdr:col>
      <xdr:colOff>101600</xdr:colOff>
      <xdr:row>78</xdr:row>
      <xdr:rowOff>102033</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118560</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73428" y="1314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132004</xdr:rowOff>
    </xdr:from>
    <xdr:to>
      <xdr:col>10</xdr:col>
      <xdr:colOff>114300</xdr:colOff>
      <xdr:row>78</xdr:row>
      <xdr:rowOff>152349</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flipV="1">
          <a:off x="1130300" y="13505104"/>
          <a:ext cx="889000" cy="20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171386</xdr:rowOff>
    </xdr:from>
    <xdr:to>
      <xdr:col>10</xdr:col>
      <xdr:colOff>165100</xdr:colOff>
      <xdr:row>78</xdr:row>
      <xdr:rowOff>101536</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118063</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84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167920</xdr:rowOff>
    </xdr:from>
    <xdr:to>
      <xdr:col>6</xdr:col>
      <xdr:colOff>38100</xdr:colOff>
      <xdr:row>78</xdr:row>
      <xdr:rowOff>98070</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36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114597</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95428" y="1314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105702</xdr:rowOff>
    </xdr:from>
    <xdr:to>
      <xdr:col>24</xdr:col>
      <xdr:colOff>114300</xdr:colOff>
      <xdr:row>79</xdr:row>
      <xdr:rowOff>35852</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478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20629</xdr:rowOff>
    </xdr:from>
    <xdr:ext cx="469744"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3937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83414</xdr:rowOff>
    </xdr:from>
    <xdr:to>
      <xdr:col>20</xdr:col>
      <xdr:colOff>38100</xdr:colOff>
      <xdr:row>79</xdr:row>
      <xdr:rowOff>13564</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456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4691</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62428" y="13549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95186</xdr:rowOff>
    </xdr:from>
    <xdr:to>
      <xdr:col>15</xdr:col>
      <xdr:colOff>101600</xdr:colOff>
      <xdr:row>79</xdr:row>
      <xdr:rowOff>25336</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468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16463</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73428" y="13561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81204</xdr:rowOff>
    </xdr:from>
    <xdr:to>
      <xdr:col>10</xdr:col>
      <xdr:colOff>165100</xdr:colOff>
      <xdr:row>79</xdr:row>
      <xdr:rowOff>11354</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454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2481</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84428" y="135470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101549</xdr:rowOff>
    </xdr:from>
    <xdr:to>
      <xdr:col>6</xdr:col>
      <xdr:colOff>38100</xdr:colOff>
      <xdr:row>79</xdr:row>
      <xdr:rowOff>31699</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474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22826</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95428" y="13567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129011</xdr:rowOff>
    </xdr:from>
    <xdr:to>
      <xdr:col>24</xdr:col>
      <xdr:colOff>62865</xdr:colOff>
      <xdr:row>99</xdr:row>
      <xdr:rowOff>168700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633595" y="15559511"/>
          <a:ext cx="1270" cy="1582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1077</xdr:rowOff>
    </xdr:from>
    <xdr:ext cx="534377" cy="259045"/>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686300" y="17146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168700</xdr:rowOff>
    </xdr:from>
    <xdr:to>
      <xdr:col>24</xdr:col>
      <xdr:colOff>152400</xdr:colOff>
      <xdr:row>99</xdr:row>
      <xdr:rowOff>168700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7142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75688</xdr:rowOff>
    </xdr:from>
    <xdr:ext cx="599010" cy="259045"/>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686300" y="15334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129011</xdr:rowOff>
    </xdr:from>
    <xdr:to>
      <xdr:col>24</xdr:col>
      <xdr:colOff>152400</xdr:colOff>
      <xdr:row>90</xdr:row>
      <xdr:rowOff>129011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5559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105747</xdr:rowOff>
    </xdr:from>
    <xdr:to>
      <xdr:col>24</xdr:col>
      <xdr:colOff>63500</xdr:colOff>
      <xdr:row>94</xdr:row>
      <xdr:rowOff>162375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797300" y="16222047"/>
          <a:ext cx="838200" cy="56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84788</xdr:rowOff>
    </xdr:from>
    <xdr:ext cx="599010" cy="259045"/>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686300" y="16543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106361</xdr:rowOff>
    </xdr:from>
    <xdr:to>
      <xdr:col>24</xdr:col>
      <xdr:colOff>114300</xdr:colOff>
      <xdr:row>97</xdr:row>
      <xdr:rowOff>36511</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584700" y="1656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162375</xdr:rowOff>
    </xdr:from>
    <xdr:to>
      <xdr:col>19</xdr:col>
      <xdr:colOff>177800</xdr:colOff>
      <xdr:row>95</xdr:row>
      <xdr:rowOff>99564</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908300" y="16278675"/>
          <a:ext cx="889000" cy="108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40525</xdr:rowOff>
    </xdr:from>
    <xdr:to>
      <xdr:col>20</xdr:col>
      <xdr:colOff>38100</xdr:colOff>
      <xdr:row>97</xdr:row>
      <xdr:rowOff>142125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746500" y="1667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133252</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497795" y="16763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21437</xdr:rowOff>
    </xdr:from>
    <xdr:to>
      <xdr:col>15</xdr:col>
      <xdr:colOff>50800</xdr:colOff>
      <xdr:row>95</xdr:row>
      <xdr:rowOff>99564</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2019300" y="16309187"/>
          <a:ext cx="889000" cy="78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130744</xdr:rowOff>
    </xdr:from>
    <xdr:to>
      <xdr:col>15</xdr:col>
      <xdr:colOff>101600</xdr:colOff>
      <xdr:row>98</xdr:row>
      <xdr:rowOff>60894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857500" y="1676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52021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608795" y="16854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21437</xdr:rowOff>
    </xdr:from>
    <xdr:to>
      <xdr:col>10</xdr:col>
      <xdr:colOff>114300</xdr:colOff>
      <xdr:row>96</xdr:row>
      <xdr:rowOff>127812</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130300" y="16309187"/>
          <a:ext cx="889000" cy="277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164805</xdr:rowOff>
    </xdr:from>
    <xdr:to>
      <xdr:col>10</xdr:col>
      <xdr:colOff>165100</xdr:colOff>
      <xdr:row>97</xdr:row>
      <xdr:rowOff>94955</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968500" y="1662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86082</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719795" y="167167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104640</xdr:rowOff>
    </xdr:from>
    <xdr:to>
      <xdr:col>6</xdr:col>
      <xdr:colOff>38100</xdr:colOff>
      <xdr:row>99</xdr:row>
      <xdr:rowOff>34790</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079500" y="1690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99</xdr:row>
      <xdr:rowOff>25917</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830795" y="16999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54947</xdr:rowOff>
    </xdr:from>
    <xdr:to>
      <xdr:col>24</xdr:col>
      <xdr:colOff>114300</xdr:colOff>
      <xdr:row>94</xdr:row>
      <xdr:rowOff>156547</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584700" y="16171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77824</xdr:rowOff>
    </xdr:from>
    <xdr:ext cx="599010" cy="259045"/>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686300" y="16022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111575</xdr:rowOff>
    </xdr:from>
    <xdr:to>
      <xdr:col>20</xdr:col>
      <xdr:colOff>38100</xdr:colOff>
      <xdr:row>95</xdr:row>
      <xdr:rowOff>41725</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746500" y="16227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58252</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497795" y="16003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48764</xdr:rowOff>
    </xdr:from>
    <xdr:to>
      <xdr:col>15</xdr:col>
      <xdr:colOff>101600</xdr:colOff>
      <xdr:row>95</xdr:row>
      <xdr:rowOff>150364</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857500" y="16336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166891</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608795" y="161117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142087</xdr:rowOff>
    </xdr:from>
    <xdr:to>
      <xdr:col>10</xdr:col>
      <xdr:colOff>165100</xdr:colOff>
      <xdr:row>95</xdr:row>
      <xdr:rowOff>72237</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968500" y="16258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88764</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719795" y="16033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77012</xdr:rowOff>
    </xdr:from>
    <xdr:to>
      <xdr:col>6</xdr:col>
      <xdr:colOff>38100</xdr:colOff>
      <xdr:row>97</xdr:row>
      <xdr:rowOff>7162</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079500" y="1653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23689</xdr:rowOff>
    </xdr:from>
    <xdr:ext cx="599010"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830795" y="16311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168146</xdr:rowOff>
    </xdr:from>
    <xdr:to>
      <xdr:col>54</xdr:col>
      <xdr:colOff>189865</xdr:colOff>
      <xdr:row>38</xdr:row>
      <xdr:rowOff>77750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140196"/>
          <a:ext cx="1270" cy="1452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81577</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9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77750</xdr:rowOff>
    </xdr:from>
    <xdr:to>
      <xdr:col>55</xdr:col>
      <xdr:colOff>88900</xdr:colOff>
      <xdr:row>38</xdr:row>
      <xdr:rowOff>77750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92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114823</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4915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168146</xdr:rowOff>
    </xdr:from>
    <xdr:to>
      <xdr:col>55</xdr:col>
      <xdr:colOff>88900</xdr:colOff>
      <xdr:row>29</xdr:row>
      <xdr:rowOff>168146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140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160975</xdr:rowOff>
    </xdr:from>
    <xdr:to>
      <xdr:col>55</xdr:col>
      <xdr:colOff>0</xdr:colOff>
      <xdr:row>37</xdr:row>
      <xdr:rowOff>10716</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9639300" y="6333175"/>
          <a:ext cx="838200" cy="21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108630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09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85753</xdr:rowOff>
    </xdr:from>
    <xdr:to>
      <xdr:col>55</xdr:col>
      <xdr:colOff>50800</xdr:colOff>
      <xdr:row>37</xdr:row>
      <xdr:rowOff>15903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25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120635</xdr:rowOff>
    </xdr:from>
    <xdr:to>
      <xdr:col>50</xdr:col>
      <xdr:colOff>114300</xdr:colOff>
      <xdr:row>37</xdr:row>
      <xdr:rowOff>10716</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292835"/>
          <a:ext cx="889000" cy="61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84351</xdr:rowOff>
    </xdr:from>
    <xdr:to>
      <xdr:col>50</xdr:col>
      <xdr:colOff>165100</xdr:colOff>
      <xdr:row>37</xdr:row>
      <xdr:rowOff>14501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5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31028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031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120635</xdr:rowOff>
    </xdr:from>
    <xdr:to>
      <xdr:col>45</xdr:col>
      <xdr:colOff>177800</xdr:colOff>
      <xdr:row>37</xdr:row>
      <xdr:rowOff>1130</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292835"/>
          <a:ext cx="889000" cy="51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73630</xdr:rowOff>
    </xdr:from>
    <xdr:to>
      <xdr:col>46</xdr:col>
      <xdr:colOff>38100</xdr:colOff>
      <xdr:row>37</xdr:row>
      <xdr:rowOff>3780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4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36</xdr:row>
      <xdr:rowOff>166357</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338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93187</xdr:rowOff>
    </xdr:from>
    <xdr:to>
      <xdr:col>41</xdr:col>
      <xdr:colOff>50800</xdr:colOff>
      <xdr:row>37</xdr:row>
      <xdr:rowOff>1130</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579587"/>
          <a:ext cx="889000" cy="765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113391</xdr:rowOff>
    </xdr:from>
    <xdr:to>
      <xdr:col>41</xdr:col>
      <xdr:colOff>101600</xdr:colOff>
      <xdr:row>37</xdr:row>
      <xdr:rowOff>43541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8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60068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6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16053</xdr:rowOff>
    </xdr:from>
    <xdr:to>
      <xdr:col>36</xdr:col>
      <xdr:colOff>165100</xdr:colOff>
      <xdr:row>32</xdr:row>
      <xdr:rowOff>117653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502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134180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277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110175</xdr:rowOff>
    </xdr:from>
    <xdr:to>
      <xdr:col>55</xdr:col>
      <xdr:colOff>50800</xdr:colOff>
      <xdr:row>37</xdr:row>
      <xdr:rowOff>40325</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28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88602</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260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131366</xdr:rowOff>
    </xdr:from>
    <xdr:to>
      <xdr:col>50</xdr:col>
      <xdr:colOff>165100</xdr:colOff>
      <xdr:row>37</xdr:row>
      <xdr:rowOff>61516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303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52643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396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69835</xdr:rowOff>
    </xdr:from>
    <xdr:to>
      <xdr:col>46</xdr:col>
      <xdr:colOff>38100</xdr:colOff>
      <xdr:row>36</xdr:row>
      <xdr:rowOff>171435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242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16512</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017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121780</xdr:rowOff>
    </xdr:from>
    <xdr:to>
      <xdr:col>41</xdr:col>
      <xdr:colOff>101600</xdr:colOff>
      <xdr:row>37</xdr:row>
      <xdr:rowOff>51930</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293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43057</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386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42387</xdr:rowOff>
    </xdr:from>
    <xdr:to>
      <xdr:col>36</xdr:col>
      <xdr:colOff>165100</xdr:colOff>
      <xdr:row>32</xdr:row>
      <xdr:rowOff>143987</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52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135114</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621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130132</xdr:rowOff>
    </xdr:from>
    <xdr:to>
      <xdr:col>54</xdr:col>
      <xdr:colOff>189865</xdr:colOff>
      <xdr:row>59</xdr:row>
      <xdr:rowOff>11281</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10475595" y="8531182"/>
          <a:ext cx="1270" cy="15956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15108</xdr:rowOff>
    </xdr:from>
    <xdr:ext cx="469744" cy="259045"/>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10528300" y="10130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11281</xdr:rowOff>
    </xdr:from>
    <xdr:to>
      <xdr:col>55</xdr:col>
      <xdr:colOff>88900</xdr:colOff>
      <xdr:row>59</xdr:row>
      <xdr:rowOff>11281</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10388600" y="10126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76809</xdr:rowOff>
    </xdr:from>
    <xdr:ext cx="599010" cy="25904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10528300" y="8306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130132</xdr:rowOff>
    </xdr:from>
    <xdr:to>
      <xdr:col>55</xdr:col>
      <xdr:colOff>88900</xdr:colOff>
      <xdr:row>49</xdr:row>
      <xdr:rowOff>130132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8531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55042</xdr:rowOff>
    </xdr:from>
    <xdr:to>
      <xdr:col>55</xdr:col>
      <xdr:colOff>0</xdr:colOff>
      <xdr:row>56</xdr:row>
      <xdr:rowOff>96832</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9639300" y="9656242"/>
          <a:ext cx="838200" cy="4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35163</xdr:rowOff>
    </xdr:from>
    <xdr:ext cx="534377" cy="259045"/>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10528300" y="94649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12286</xdr:rowOff>
    </xdr:from>
    <xdr:to>
      <xdr:col>55</xdr:col>
      <xdr:colOff>50800</xdr:colOff>
      <xdr:row>56</xdr:row>
      <xdr:rowOff>113886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10426700" y="9613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55042</xdr:rowOff>
    </xdr:from>
    <xdr:to>
      <xdr:col>50</xdr:col>
      <xdr:colOff>114300</xdr:colOff>
      <xdr:row>57</xdr:row>
      <xdr:rowOff>133332</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8750300" y="9656242"/>
          <a:ext cx="889000" cy="249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61881</xdr:rowOff>
    </xdr:from>
    <xdr:to>
      <xdr:col>50</xdr:col>
      <xdr:colOff>165100</xdr:colOff>
      <xdr:row>56</xdr:row>
      <xdr:rowOff>163481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9588500" y="96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154608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372111" y="975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133332</xdr:rowOff>
    </xdr:from>
    <xdr:to>
      <xdr:col>45</xdr:col>
      <xdr:colOff>177800</xdr:colOff>
      <xdr:row>58</xdr:row>
      <xdr:rowOff>10802</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861300" y="9905982"/>
          <a:ext cx="889000" cy="48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78287</xdr:rowOff>
    </xdr:from>
    <xdr:to>
      <xdr:col>46</xdr:col>
      <xdr:colOff>38100</xdr:colOff>
      <xdr:row>57</xdr:row>
      <xdr:rowOff>8437</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8699500" y="967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24964</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483111" y="9454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126398</xdr:rowOff>
    </xdr:from>
    <xdr:to>
      <xdr:col>41</xdr:col>
      <xdr:colOff>50800</xdr:colOff>
      <xdr:row>58</xdr:row>
      <xdr:rowOff>10802</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a:off x="6972300" y="9899048"/>
          <a:ext cx="889000" cy="55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62285</xdr:rowOff>
    </xdr:from>
    <xdr:to>
      <xdr:col>41</xdr:col>
      <xdr:colOff>101600</xdr:colOff>
      <xdr:row>56</xdr:row>
      <xdr:rowOff>163885</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810500" y="966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8962</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594111" y="9438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67314</xdr:rowOff>
    </xdr:from>
    <xdr:to>
      <xdr:col>36</xdr:col>
      <xdr:colOff>165100</xdr:colOff>
      <xdr:row>56</xdr:row>
      <xdr:rowOff>168914</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921500" y="966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13991</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05111" y="9443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46032</xdr:rowOff>
    </xdr:from>
    <xdr:to>
      <xdr:col>55</xdr:col>
      <xdr:colOff>50800</xdr:colOff>
      <xdr:row>56</xdr:row>
      <xdr:rowOff>147632</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10426700" y="96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24459</xdr:rowOff>
    </xdr:from>
    <xdr:ext cx="534377" cy="259045"/>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10528300" y="96256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4242</xdr:rowOff>
    </xdr:from>
    <xdr:to>
      <xdr:col>50</xdr:col>
      <xdr:colOff>165100</xdr:colOff>
      <xdr:row>56</xdr:row>
      <xdr:rowOff>105842</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9588500" y="9605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122369</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9372111" y="9380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82532</xdr:rowOff>
    </xdr:from>
    <xdr:to>
      <xdr:col>46</xdr:col>
      <xdr:colOff>38100</xdr:colOff>
      <xdr:row>58</xdr:row>
      <xdr:rowOff>12682</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8699500" y="9855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3809</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8483111" y="9947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131452</xdr:rowOff>
    </xdr:from>
    <xdr:to>
      <xdr:col>41</xdr:col>
      <xdr:colOff>101600</xdr:colOff>
      <xdr:row>58</xdr:row>
      <xdr:rowOff>61602</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810500" y="9904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52729</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7594111" y="9996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75598</xdr:rowOff>
    </xdr:from>
    <xdr:to>
      <xdr:col>36</xdr:col>
      <xdr:colOff>165100</xdr:colOff>
      <xdr:row>58</xdr:row>
      <xdr:rowOff>5748</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921500" y="9848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168325</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705111" y="9940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普通建設事業費 （ うち新規整備　）グラフ枠">
          <a:extLst>
            <a:ext uri="{FF2B5EF4-FFF2-40B4-BE49-F238E27FC236}">
              <a16:creationId xmlns:a16="http://schemas.microsoft.com/office/drawing/2014/main" id="{00000000-0008-0000-0600-000096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2787</xdr:rowOff>
    </xdr:from>
    <xdr:to>
      <xdr:col>54</xdr:col>
      <xdr:colOff>189865</xdr:colOff>
      <xdr:row>79</xdr:row>
      <xdr:rowOff>44450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10475595" y="12004287"/>
          <a:ext cx="1270" cy="1584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8" name="普通建設事業費 （ うち新規整備　）最小値テキスト">
          <a:extLst>
            <a:ext uri="{FF2B5EF4-FFF2-40B4-BE49-F238E27FC236}">
              <a16:creationId xmlns:a16="http://schemas.microsoft.com/office/drawing/2014/main" id="{00000000-0008-0000-0600-000098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120914</xdr:rowOff>
    </xdr:from>
    <xdr:ext cx="534377" cy="259045"/>
    <xdr:sp macro="" textlink="">
      <xdr:nvSpPr>
        <xdr:cNvPr id="410" name="普通建設事業費 （ うち新規整備　）最大値テキスト">
          <a:extLst>
            <a:ext uri="{FF2B5EF4-FFF2-40B4-BE49-F238E27FC236}">
              <a16:creationId xmlns:a16="http://schemas.microsoft.com/office/drawing/2014/main" id="{00000000-0008-0000-0600-00009A010000}"/>
            </a:ext>
          </a:extLst>
        </xdr:cNvPr>
        <xdr:cNvSpPr txBox="1"/>
      </xdr:nvSpPr>
      <xdr:spPr>
        <a:xfrm>
          <a:off x="10528300" y="1177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2787</xdr:rowOff>
    </xdr:from>
    <xdr:to>
      <xdr:col>55</xdr:col>
      <xdr:colOff>88900</xdr:colOff>
      <xdr:row>70</xdr:row>
      <xdr:rowOff>2787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2004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76</xdr:row>
      <xdr:rowOff>32792</xdr:rowOff>
    </xdr:from>
    <xdr:to>
      <xdr:col>55</xdr:col>
      <xdr:colOff>0</xdr:colOff>
      <xdr:row>78</xdr:row>
      <xdr:rowOff>151682</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9639300" y="13062992"/>
          <a:ext cx="838200" cy="46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95775</xdr:rowOff>
    </xdr:from>
    <xdr:ext cx="534377" cy="259045"/>
    <xdr:sp macro="" textlink="">
      <xdr:nvSpPr>
        <xdr:cNvPr id="413" name="普通建設事業費 （ うち新規整備　）平均値テキスト">
          <a:extLst>
            <a:ext uri="{FF2B5EF4-FFF2-40B4-BE49-F238E27FC236}">
              <a16:creationId xmlns:a16="http://schemas.microsoft.com/office/drawing/2014/main" id="{00000000-0008-0000-0600-00009D010000}"/>
            </a:ext>
          </a:extLst>
        </xdr:cNvPr>
        <xdr:cNvSpPr txBox="1"/>
      </xdr:nvSpPr>
      <xdr:spPr>
        <a:xfrm>
          <a:off x="10528300" y="131259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72898</xdr:rowOff>
    </xdr:from>
    <xdr:to>
      <xdr:col>55</xdr:col>
      <xdr:colOff>50800</xdr:colOff>
      <xdr:row>78</xdr:row>
      <xdr:rowOff>3048</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10426700" y="1327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76</xdr:row>
      <xdr:rowOff>32792</xdr:rowOff>
    </xdr:from>
    <xdr:to>
      <xdr:col>50</xdr:col>
      <xdr:colOff>114300</xdr:colOff>
      <xdr:row>77</xdr:row>
      <xdr:rowOff>101619</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8750300" y="13062992"/>
          <a:ext cx="889000" cy="240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119875</xdr:rowOff>
    </xdr:from>
    <xdr:to>
      <xdr:col>50</xdr:col>
      <xdr:colOff>165100</xdr:colOff>
      <xdr:row>78</xdr:row>
      <xdr:rowOff>50025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9588500" y="133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41152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9372111" y="13414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101619</xdr:rowOff>
    </xdr:from>
    <xdr:to>
      <xdr:col>45</xdr:col>
      <xdr:colOff>177800</xdr:colOff>
      <xdr:row>78</xdr:row>
      <xdr:rowOff>125164</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7861300" y="13303269"/>
          <a:ext cx="889000" cy="194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143535</xdr:rowOff>
    </xdr:from>
    <xdr:to>
      <xdr:col>46</xdr:col>
      <xdr:colOff>38100</xdr:colOff>
      <xdr:row>78</xdr:row>
      <xdr:rowOff>73685</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8699500" y="133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64812</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483111" y="1343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125164</xdr:rowOff>
    </xdr:from>
    <xdr:to>
      <xdr:col>41</xdr:col>
      <xdr:colOff>50800</xdr:colOff>
      <xdr:row>79</xdr:row>
      <xdr:rowOff>32258</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flipV="1">
          <a:off x="6972300" y="13498264"/>
          <a:ext cx="889000" cy="78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121438</xdr:rowOff>
    </xdr:from>
    <xdr:to>
      <xdr:col>41</xdr:col>
      <xdr:colOff>101600</xdr:colOff>
      <xdr:row>78</xdr:row>
      <xdr:rowOff>51588</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7810500" y="133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68115</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594111" y="1309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129972</xdr:rowOff>
    </xdr:from>
    <xdr:to>
      <xdr:col>36</xdr:col>
      <xdr:colOff>165100</xdr:colOff>
      <xdr:row>78</xdr:row>
      <xdr:rowOff>60122</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6921500" y="1333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76649</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05111" y="1310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100882</xdr:rowOff>
    </xdr:from>
    <xdr:to>
      <xdr:col>55</xdr:col>
      <xdr:colOff>50800</xdr:colOff>
      <xdr:row>79</xdr:row>
      <xdr:rowOff>31032</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10426700" y="13473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15809</xdr:rowOff>
    </xdr:from>
    <xdr:ext cx="469744" cy="259045"/>
    <xdr:sp macro="" textlink="">
      <xdr:nvSpPr>
        <xdr:cNvPr id="432" name="普通建設事業費 （ うち新規整備　）該当値テキスト">
          <a:extLst>
            <a:ext uri="{FF2B5EF4-FFF2-40B4-BE49-F238E27FC236}">
              <a16:creationId xmlns:a16="http://schemas.microsoft.com/office/drawing/2014/main" id="{00000000-0008-0000-0600-0000B0010000}"/>
            </a:ext>
          </a:extLst>
        </xdr:cNvPr>
        <xdr:cNvSpPr txBox="1"/>
      </xdr:nvSpPr>
      <xdr:spPr>
        <a:xfrm>
          <a:off x="10528300" y="1338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153442</xdr:rowOff>
    </xdr:from>
    <xdr:to>
      <xdr:col>50</xdr:col>
      <xdr:colOff>165100</xdr:colOff>
      <xdr:row>76</xdr:row>
      <xdr:rowOff>83592</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9588500" y="13012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74</xdr:row>
      <xdr:rowOff>100118</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9372111" y="127874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50819</xdr:rowOff>
    </xdr:from>
    <xdr:to>
      <xdr:col>46</xdr:col>
      <xdr:colOff>38100</xdr:colOff>
      <xdr:row>77</xdr:row>
      <xdr:rowOff>152419</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8699500" y="13252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168946</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8483111" y="13027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74364</xdr:rowOff>
    </xdr:from>
    <xdr:to>
      <xdr:col>41</xdr:col>
      <xdr:colOff>101600</xdr:colOff>
      <xdr:row>79</xdr:row>
      <xdr:rowOff>4514</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7810500" y="13447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167091</xdr:rowOff>
    </xdr:from>
    <xdr:ext cx="469744"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7626428" y="13540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152908</xdr:rowOff>
    </xdr:from>
    <xdr:to>
      <xdr:col>36</xdr:col>
      <xdr:colOff>165100</xdr:colOff>
      <xdr:row>79</xdr:row>
      <xdr:rowOff>83058</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6921500" y="1352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79</xdr:row>
      <xdr:rowOff>74185</xdr:rowOff>
    </xdr:from>
    <xdr:ext cx="378565"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783017" y="136187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116967</xdr:rowOff>
    </xdr:from>
    <xdr:to>
      <xdr:col>54</xdr:col>
      <xdr:colOff>189865</xdr:colOff>
      <xdr:row>98</xdr:row>
      <xdr:rowOff>167399</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10475595" y="15547467"/>
          <a:ext cx="1270" cy="1422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171226</xdr:rowOff>
    </xdr:from>
    <xdr:ext cx="469744" cy="259045"/>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10528300" y="16973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167399</xdr:rowOff>
    </xdr:from>
    <xdr:to>
      <xdr:col>55</xdr:col>
      <xdr:colOff>88900</xdr:colOff>
      <xdr:row>98</xdr:row>
      <xdr:rowOff>167399</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10388600" y="16969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63644</xdr:rowOff>
    </xdr:from>
    <xdr:ext cx="599010" cy="259045"/>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10528300" y="15322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116967</xdr:rowOff>
    </xdr:from>
    <xdr:to>
      <xdr:col>55</xdr:col>
      <xdr:colOff>88900</xdr:colOff>
      <xdr:row>90</xdr:row>
      <xdr:rowOff>116967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5547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30011</xdr:rowOff>
    </xdr:from>
    <xdr:to>
      <xdr:col>55</xdr:col>
      <xdr:colOff>0</xdr:colOff>
      <xdr:row>97</xdr:row>
      <xdr:rowOff>94755</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9639300" y="16489211"/>
          <a:ext cx="838200" cy="23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117772</xdr:rowOff>
    </xdr:from>
    <xdr:ext cx="534377" cy="259045"/>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10528300" y="16576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139345</xdr:rowOff>
    </xdr:from>
    <xdr:to>
      <xdr:col>55</xdr:col>
      <xdr:colOff>50800</xdr:colOff>
      <xdr:row>97</xdr:row>
      <xdr:rowOff>69495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10426700" y="1659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94755</xdr:rowOff>
    </xdr:from>
    <xdr:to>
      <xdr:col>50</xdr:col>
      <xdr:colOff>114300</xdr:colOff>
      <xdr:row>98</xdr:row>
      <xdr:rowOff>56451</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flipV="1">
          <a:off x="8750300" y="16725405"/>
          <a:ext cx="889000" cy="133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168987</xdr:rowOff>
    </xdr:from>
    <xdr:to>
      <xdr:col>50</xdr:col>
      <xdr:colOff>165100</xdr:colOff>
      <xdr:row>97</xdr:row>
      <xdr:rowOff>99137</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9588500" y="1662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115664</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372111" y="1640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16166</xdr:rowOff>
    </xdr:from>
    <xdr:to>
      <xdr:col>45</xdr:col>
      <xdr:colOff>177800</xdr:colOff>
      <xdr:row>98</xdr:row>
      <xdr:rowOff>56451</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a:off x="7861300" y="16818266"/>
          <a:ext cx="889000" cy="40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2756</xdr:rowOff>
    </xdr:from>
    <xdr:to>
      <xdr:col>46</xdr:col>
      <xdr:colOff>38100</xdr:colOff>
      <xdr:row>97</xdr:row>
      <xdr:rowOff>104356</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8699500" y="1663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120883</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483111" y="16408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150406</xdr:rowOff>
    </xdr:from>
    <xdr:to>
      <xdr:col>41</xdr:col>
      <xdr:colOff>50800</xdr:colOff>
      <xdr:row>98</xdr:row>
      <xdr:rowOff>16166</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6972300" y="16781056"/>
          <a:ext cx="889000" cy="37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5893</xdr:rowOff>
    </xdr:from>
    <xdr:to>
      <xdr:col>41</xdr:col>
      <xdr:colOff>101600</xdr:colOff>
      <xdr:row>97</xdr:row>
      <xdr:rowOff>107493</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810500" y="1663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124020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41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433</xdr:rowOff>
    </xdr:from>
    <xdr:to>
      <xdr:col>36</xdr:col>
      <xdr:colOff>165100</xdr:colOff>
      <xdr:row>97</xdr:row>
      <xdr:rowOff>102033</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921500" y="1663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118560</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4063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150661</xdr:rowOff>
    </xdr:from>
    <xdr:to>
      <xdr:col>55</xdr:col>
      <xdr:colOff>50800</xdr:colOff>
      <xdr:row>96</xdr:row>
      <xdr:rowOff>80811</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10426700" y="1643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2088</xdr:rowOff>
    </xdr:from>
    <xdr:ext cx="534377" cy="259045"/>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10528300" y="16289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43955</xdr:rowOff>
    </xdr:from>
    <xdr:to>
      <xdr:col>50</xdr:col>
      <xdr:colOff>165100</xdr:colOff>
      <xdr:row>97</xdr:row>
      <xdr:rowOff>145555</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9588500" y="1667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136682</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9372111" y="167673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5651</xdr:rowOff>
    </xdr:from>
    <xdr:to>
      <xdr:col>46</xdr:col>
      <xdr:colOff>38100</xdr:colOff>
      <xdr:row>98</xdr:row>
      <xdr:rowOff>107251</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8699500" y="16807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98378</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8483111" y="16900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136816</xdr:rowOff>
    </xdr:from>
    <xdr:to>
      <xdr:col>41</xdr:col>
      <xdr:colOff>101600</xdr:colOff>
      <xdr:row>98</xdr:row>
      <xdr:rowOff>66966</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810500" y="16767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58093</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7594111" y="16860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99606</xdr:rowOff>
    </xdr:from>
    <xdr:to>
      <xdr:col>36</xdr:col>
      <xdr:colOff>165100</xdr:colOff>
      <xdr:row>98</xdr:row>
      <xdr:rowOff>29756</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921500" y="1673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20883</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705111" y="16822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30799</xdr:rowOff>
    </xdr:from>
    <xdr:to>
      <xdr:col>85</xdr:col>
      <xdr:colOff>126364</xdr:colOff>
      <xdr:row>39</xdr:row>
      <xdr:rowOff>98878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6317595" y="5345749"/>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136077</xdr:rowOff>
    </xdr:from>
    <xdr:ext cx="249299" cy="25904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6370300" y="6822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148926</xdr:rowOff>
    </xdr:from>
    <xdr:ext cx="599010" cy="259045"/>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6370300" y="5120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30799</xdr:rowOff>
    </xdr:from>
    <xdr:to>
      <xdr:col>86</xdr:col>
      <xdr:colOff>25400</xdr:colOff>
      <xdr:row>31</xdr:row>
      <xdr:rowOff>30799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5345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98878</xdr:rowOff>
    </xdr:from>
    <xdr:to>
      <xdr:col>85</xdr:col>
      <xdr:colOff>127000</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5481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53528</xdr:rowOff>
    </xdr:from>
    <xdr:ext cx="469744" cy="25904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6370300" y="6568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30651</xdr:rowOff>
    </xdr:from>
    <xdr:to>
      <xdr:col>85</xdr:col>
      <xdr:colOff>177800</xdr:colOff>
      <xdr:row>39</xdr:row>
      <xdr:rowOff>132251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6268700" y="671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98878</xdr:rowOff>
    </xdr:from>
    <xdr:to>
      <xdr:col>81</xdr:col>
      <xdr:colOff>50800</xdr:colOff>
      <xdr:row>39</xdr:row>
      <xdr:rowOff>98878</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4592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37650</xdr:rowOff>
    </xdr:from>
    <xdr:to>
      <xdr:col>81</xdr:col>
      <xdr:colOff>101600</xdr:colOff>
      <xdr:row>39</xdr:row>
      <xdr:rowOff>139250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5430500" y="67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155777</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2017" y="6499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98878</xdr:rowOff>
    </xdr:from>
    <xdr:to>
      <xdr:col>76</xdr:col>
      <xdr:colOff>114300</xdr:colOff>
      <xdr:row>39</xdr:row>
      <xdr:rowOff>98878</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3703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36844</xdr:rowOff>
    </xdr:from>
    <xdr:to>
      <xdr:col>76</xdr:col>
      <xdr:colOff>165100</xdr:colOff>
      <xdr:row>39</xdr:row>
      <xdr:rowOff>138444</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4541500" y="672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154971</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357428" y="649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93556</xdr:rowOff>
    </xdr:from>
    <xdr:to>
      <xdr:col>71</xdr:col>
      <xdr:colOff>177800</xdr:colOff>
      <xdr:row>39</xdr:row>
      <xdr:rowOff>98878</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2814300" y="6780106"/>
          <a:ext cx="889000" cy="5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36376</xdr:rowOff>
    </xdr:from>
    <xdr:to>
      <xdr:col>72</xdr:col>
      <xdr:colOff>38100</xdr:colOff>
      <xdr:row>39</xdr:row>
      <xdr:rowOff>137976</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3652500" y="672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154503</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468428" y="6498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37258</xdr:rowOff>
    </xdr:from>
    <xdr:to>
      <xdr:col>67</xdr:col>
      <xdr:colOff>101600</xdr:colOff>
      <xdr:row>39</xdr:row>
      <xdr:rowOff>138858</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2763500" y="6723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155385</xdr:rowOff>
    </xdr:from>
    <xdr:ext cx="378565"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5017" y="6499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9077</xdr:rowOff>
    </xdr:from>
    <xdr:ext cx="249299" cy="25904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6370300" y="669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48078</xdr:rowOff>
    </xdr:from>
    <xdr:to>
      <xdr:col>81</xdr:col>
      <xdr:colOff>101600</xdr:colOff>
      <xdr:row>39</xdr:row>
      <xdr:rowOff>149678</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5430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140805</xdr:rowOff>
    </xdr:from>
    <xdr:ext cx="249299"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5356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48078</xdr:rowOff>
    </xdr:from>
    <xdr:to>
      <xdr:col>76</xdr:col>
      <xdr:colOff>165100</xdr:colOff>
      <xdr:row>39</xdr:row>
      <xdr:rowOff>149678</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4541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140805</xdr:rowOff>
    </xdr:from>
    <xdr:ext cx="249299"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67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42756</xdr:rowOff>
    </xdr:from>
    <xdr:to>
      <xdr:col>67</xdr:col>
      <xdr:colOff>101600</xdr:colOff>
      <xdr:row>39</xdr:row>
      <xdr:rowOff>144356</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2763500" y="6729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39</xdr:row>
      <xdr:rowOff>135483</xdr:rowOff>
    </xdr:from>
    <xdr:ext cx="378565"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625017" y="68220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90488</xdr:rowOff>
    </xdr:from>
    <xdr:to>
      <xdr:col>85</xdr:col>
      <xdr:colOff>126364</xdr:colOff>
      <xdr:row>78</xdr:row>
      <xdr:rowOff>83375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091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87202</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460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83375</xdr:rowOff>
    </xdr:from>
    <xdr:to>
      <xdr:col>86</xdr:col>
      <xdr:colOff>25400</xdr:colOff>
      <xdr:row>78</xdr:row>
      <xdr:rowOff>83375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45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37165</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8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90488</xdr:rowOff>
    </xdr:from>
    <xdr:to>
      <xdr:col>86</xdr:col>
      <xdr:colOff>25400</xdr:colOff>
      <xdr:row>70</xdr:row>
      <xdr:rowOff>90488</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0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90678</xdr:rowOff>
    </xdr:from>
    <xdr:to>
      <xdr:col>85</xdr:col>
      <xdr:colOff>127000</xdr:colOff>
      <xdr:row>77</xdr:row>
      <xdr:rowOff>98933</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292328"/>
          <a:ext cx="838200" cy="8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83138</xdr:rowOff>
    </xdr:from>
    <xdr:ext cx="534377"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2941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60261</xdr:rowOff>
    </xdr:from>
    <xdr:to>
      <xdr:col>85</xdr:col>
      <xdr:colOff>177800</xdr:colOff>
      <xdr:row>76</xdr:row>
      <xdr:rowOff>161861</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09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94284</xdr:rowOff>
    </xdr:from>
    <xdr:to>
      <xdr:col>81</xdr:col>
      <xdr:colOff>50800</xdr:colOff>
      <xdr:row>77</xdr:row>
      <xdr:rowOff>98933</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a:off x="14592300" y="13295934"/>
          <a:ext cx="889000" cy="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56007</xdr:rowOff>
    </xdr:from>
    <xdr:to>
      <xdr:col>81</xdr:col>
      <xdr:colOff>101600</xdr:colOff>
      <xdr:row>76</xdr:row>
      <xdr:rowOff>157607</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08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2684</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14111" y="12861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94284</xdr:rowOff>
    </xdr:from>
    <xdr:to>
      <xdr:col>76</xdr:col>
      <xdr:colOff>114300</xdr:colOff>
      <xdr:row>77</xdr:row>
      <xdr:rowOff>103657</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295934"/>
          <a:ext cx="889000" cy="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48654</xdr:rowOff>
    </xdr:from>
    <xdr:to>
      <xdr:col>76</xdr:col>
      <xdr:colOff>165100</xdr:colOff>
      <xdr:row>76</xdr:row>
      <xdr:rowOff>150254</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166781</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28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103657</xdr:rowOff>
    </xdr:from>
    <xdr:to>
      <xdr:col>71</xdr:col>
      <xdr:colOff>177800</xdr:colOff>
      <xdr:row>77</xdr:row>
      <xdr:rowOff>119011</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305307"/>
          <a:ext cx="889000" cy="15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53087</xdr:rowOff>
    </xdr:from>
    <xdr:to>
      <xdr:col>72</xdr:col>
      <xdr:colOff>38100</xdr:colOff>
      <xdr:row>76</xdr:row>
      <xdr:rowOff>154687</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171213</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285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49518</xdr:rowOff>
    </xdr:from>
    <xdr:to>
      <xdr:col>67</xdr:col>
      <xdr:colOff>101600</xdr:colOff>
      <xdr:row>76</xdr:row>
      <xdr:rowOff>151118</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07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167644</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2854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39878</xdr:rowOff>
    </xdr:from>
    <xdr:to>
      <xdr:col>85</xdr:col>
      <xdr:colOff>177800</xdr:colOff>
      <xdr:row>77</xdr:row>
      <xdr:rowOff>141478</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241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18305</xdr:rowOff>
    </xdr:from>
    <xdr:ext cx="534377"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3219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48133</xdr:rowOff>
    </xdr:from>
    <xdr:to>
      <xdr:col>81</xdr:col>
      <xdr:colOff>101600</xdr:colOff>
      <xdr:row>77</xdr:row>
      <xdr:rowOff>149733</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249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140860</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214111" y="13342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43484</xdr:rowOff>
    </xdr:from>
    <xdr:to>
      <xdr:col>76</xdr:col>
      <xdr:colOff>165100</xdr:colOff>
      <xdr:row>77</xdr:row>
      <xdr:rowOff>145084</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245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136211</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325111" y="13337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52857</xdr:rowOff>
    </xdr:from>
    <xdr:to>
      <xdr:col>72</xdr:col>
      <xdr:colOff>38100</xdr:colOff>
      <xdr:row>77</xdr:row>
      <xdr:rowOff>154457</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254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145584</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36111" y="13347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68211</xdr:rowOff>
    </xdr:from>
    <xdr:to>
      <xdr:col>67</xdr:col>
      <xdr:colOff>101600</xdr:colOff>
      <xdr:row>77</xdr:row>
      <xdr:rowOff>169811</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269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160938</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47111" y="13362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49851</xdr:rowOff>
    </xdr:from>
    <xdr:to>
      <xdr:col>85</xdr:col>
      <xdr:colOff>126364</xdr:colOff>
      <xdr:row>98</xdr:row>
      <xdr:rowOff>136564</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480351"/>
          <a:ext cx="1269" cy="145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140391</xdr:rowOff>
    </xdr:from>
    <xdr:ext cx="378565"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136564</xdr:rowOff>
    </xdr:from>
    <xdr:to>
      <xdr:col>86</xdr:col>
      <xdr:colOff>25400</xdr:colOff>
      <xdr:row>98</xdr:row>
      <xdr:rowOff>136564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3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167978</xdr:rowOff>
    </xdr:from>
    <xdr:ext cx="599010"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255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49851</xdr:rowOff>
    </xdr:from>
    <xdr:to>
      <xdr:col>86</xdr:col>
      <xdr:colOff>25400</xdr:colOff>
      <xdr:row>90</xdr:row>
      <xdr:rowOff>49851</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48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10001</xdr:rowOff>
    </xdr:from>
    <xdr:to>
      <xdr:col>85</xdr:col>
      <xdr:colOff>127000</xdr:colOff>
      <xdr:row>98</xdr:row>
      <xdr:rowOff>19576</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812101"/>
          <a:ext cx="838200" cy="9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82498</xdr:rowOff>
    </xdr:from>
    <xdr:ext cx="534377"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5416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59621</xdr:rowOff>
    </xdr:from>
    <xdr:to>
      <xdr:col>85</xdr:col>
      <xdr:colOff>177800</xdr:colOff>
      <xdr:row>97</xdr:row>
      <xdr:rowOff>161221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69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13669</xdr:rowOff>
    </xdr:from>
    <xdr:to>
      <xdr:col>81</xdr:col>
      <xdr:colOff>50800</xdr:colOff>
      <xdr:row>98</xdr:row>
      <xdr:rowOff>19576</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815769"/>
          <a:ext cx="889000" cy="5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84547</xdr:rowOff>
    </xdr:from>
    <xdr:to>
      <xdr:col>81</xdr:col>
      <xdr:colOff>101600</xdr:colOff>
      <xdr:row>98</xdr:row>
      <xdr:rowOff>14697</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1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31224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6490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13669</xdr:rowOff>
    </xdr:from>
    <xdr:to>
      <xdr:col>76</xdr:col>
      <xdr:colOff>114300</xdr:colOff>
      <xdr:row>98</xdr:row>
      <xdr:rowOff>22318</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3703300" y="16815769"/>
          <a:ext cx="889000" cy="8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69954</xdr:rowOff>
    </xdr:from>
    <xdr:to>
      <xdr:col>76</xdr:col>
      <xdr:colOff>165100</xdr:colOff>
      <xdr:row>98</xdr:row>
      <xdr:rowOff>104</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0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16631</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325111" y="1647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22318</xdr:rowOff>
    </xdr:from>
    <xdr:to>
      <xdr:col>71</xdr:col>
      <xdr:colOff>177800</xdr:colOff>
      <xdr:row>98</xdr:row>
      <xdr:rowOff>51625</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824418"/>
          <a:ext cx="889000" cy="29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52488</xdr:rowOff>
    </xdr:from>
    <xdr:to>
      <xdr:col>72</xdr:col>
      <xdr:colOff>38100</xdr:colOff>
      <xdr:row>97</xdr:row>
      <xdr:rowOff>154088</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68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170615</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36111" y="1645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120630</xdr:rowOff>
    </xdr:from>
    <xdr:to>
      <xdr:col>67</xdr:col>
      <xdr:colOff>101600</xdr:colOff>
      <xdr:row>98</xdr:row>
      <xdr:rowOff>50780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75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67307</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52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130651</xdr:rowOff>
    </xdr:from>
    <xdr:to>
      <xdr:col>85</xdr:col>
      <xdr:colOff>177800</xdr:colOff>
      <xdr:row>98</xdr:row>
      <xdr:rowOff>60801</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6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45578</xdr:rowOff>
    </xdr:from>
    <xdr:ext cx="534377"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676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140226</xdr:rowOff>
    </xdr:from>
    <xdr:to>
      <xdr:col>81</xdr:col>
      <xdr:colOff>101600</xdr:colOff>
      <xdr:row>98</xdr:row>
      <xdr:rowOff>70376</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770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61503</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863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134319</xdr:rowOff>
    </xdr:from>
    <xdr:to>
      <xdr:col>76</xdr:col>
      <xdr:colOff>165100</xdr:colOff>
      <xdr:row>98</xdr:row>
      <xdr:rowOff>64469</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764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55596</xdr:rowOff>
    </xdr:from>
    <xdr:ext cx="534377"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25111" y="16857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142968</xdr:rowOff>
    </xdr:from>
    <xdr:to>
      <xdr:col>72</xdr:col>
      <xdr:colOff>38100</xdr:colOff>
      <xdr:row>98</xdr:row>
      <xdr:rowOff>73118</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773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64245</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36111" y="16866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825</xdr:rowOff>
    </xdr:from>
    <xdr:to>
      <xdr:col>67</xdr:col>
      <xdr:colOff>101600</xdr:colOff>
      <xdr:row>98</xdr:row>
      <xdr:rowOff>102425</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80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93552</xdr:rowOff>
    </xdr:from>
    <xdr:ext cx="469744"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79428" y="1689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89281</xdr:rowOff>
    </xdr:from>
    <xdr:to>
      <xdr:col>116</xdr:col>
      <xdr:colOff>62864</xdr:colOff>
      <xdr:row>39</xdr:row>
      <xdr:rowOff>44450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2159595" y="5404231"/>
          <a:ext cx="1269" cy="1326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35958</xdr:rowOff>
    </xdr:from>
    <xdr:ext cx="534377" cy="259045"/>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2212300" y="517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89281</xdr:rowOff>
    </xdr:from>
    <xdr:to>
      <xdr:col>116</xdr:col>
      <xdr:colOff>152400</xdr:colOff>
      <xdr:row>31</xdr:row>
      <xdr:rowOff>89281</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5404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49928</xdr:rowOff>
    </xdr:from>
    <xdr:ext cx="469744" cy="259045"/>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2212300" y="63935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27051</xdr:rowOff>
    </xdr:from>
    <xdr:to>
      <xdr:col>116</xdr:col>
      <xdr:colOff>114300</xdr:colOff>
      <xdr:row>38</xdr:row>
      <xdr:rowOff>128651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2110700" y="654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6223</xdr:rowOff>
    </xdr:from>
    <xdr:to>
      <xdr:col>112</xdr:col>
      <xdr:colOff>38100</xdr:colOff>
      <xdr:row>38</xdr:row>
      <xdr:rowOff>107823</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1272500" y="652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124350</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088428" y="629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xdr:rowOff>
    </xdr:from>
    <xdr:to>
      <xdr:col>107</xdr:col>
      <xdr:colOff>101600</xdr:colOff>
      <xdr:row>38</xdr:row>
      <xdr:rowOff>106299</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0383500" y="651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122826</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199428" y="6295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162560</xdr:rowOff>
    </xdr:from>
    <xdr:to>
      <xdr:col>102</xdr:col>
      <xdr:colOff>165100</xdr:colOff>
      <xdr:row>38</xdr:row>
      <xdr:rowOff>92710</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9494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109237</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10428" y="6281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5207</xdr:rowOff>
    </xdr:from>
    <xdr:to>
      <xdr:col>98</xdr:col>
      <xdr:colOff>38100</xdr:colOff>
      <xdr:row>38</xdr:row>
      <xdr:rowOff>106807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8605500" y="65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123334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21428" y="629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112816</xdr:rowOff>
    </xdr:from>
    <xdr:to>
      <xdr:col>116</xdr:col>
      <xdr:colOff>62864</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2159595" y="8856766"/>
          <a:ext cx="1269" cy="1227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143966</xdr:rowOff>
    </xdr:from>
    <xdr:ext cx="249299" cy="259045"/>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2212300" y="10088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59493</xdr:rowOff>
    </xdr:from>
    <xdr:ext cx="534377" cy="25904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2212300" y="863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112816</xdr:rowOff>
    </xdr:from>
    <xdr:to>
      <xdr:col>116</xdr:col>
      <xdr:colOff>152400</xdr:colOff>
      <xdr:row>51</xdr:row>
      <xdr:rowOff>112816</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2072600" y="885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61417</xdr:rowOff>
    </xdr:from>
    <xdr:ext cx="469744" cy="25904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2212300" y="98340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38540</xdr:rowOff>
    </xdr:from>
    <xdr:to>
      <xdr:col>116</xdr:col>
      <xdr:colOff>114300</xdr:colOff>
      <xdr:row>58</xdr:row>
      <xdr:rowOff>140140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2110700" y="99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132202</xdr:rowOff>
    </xdr:from>
    <xdr:to>
      <xdr:col>111</xdr:col>
      <xdr:colOff>177800</xdr:colOff>
      <xdr:row>58</xdr:row>
      <xdr:rowOff>139700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0434300" y="10076302"/>
          <a:ext cx="889000" cy="7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39819</xdr:rowOff>
    </xdr:from>
    <xdr:to>
      <xdr:col>112</xdr:col>
      <xdr:colOff>38100</xdr:colOff>
      <xdr:row>58</xdr:row>
      <xdr:rowOff>141419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1272500" y="998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157946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9759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132202</xdr:rowOff>
    </xdr:from>
    <xdr:to>
      <xdr:col>107</xdr:col>
      <xdr:colOff>50800</xdr:colOff>
      <xdr:row>58</xdr:row>
      <xdr:rowOff>132202</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9545300" y="1007630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41488</xdr:rowOff>
    </xdr:from>
    <xdr:to>
      <xdr:col>107</xdr:col>
      <xdr:colOff>101600</xdr:colOff>
      <xdr:row>58</xdr:row>
      <xdr:rowOff>143088</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0383500" y="998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159615</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199428" y="9760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125161</xdr:rowOff>
    </xdr:from>
    <xdr:to>
      <xdr:col>102</xdr:col>
      <xdr:colOff>114300</xdr:colOff>
      <xdr:row>58</xdr:row>
      <xdr:rowOff>132202</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8656300" y="10069261"/>
          <a:ext cx="889000" cy="7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37099</xdr:rowOff>
    </xdr:from>
    <xdr:to>
      <xdr:col>102</xdr:col>
      <xdr:colOff>165100</xdr:colOff>
      <xdr:row>58</xdr:row>
      <xdr:rowOff>138699</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9494500" y="9981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155226</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10428" y="9756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25509</xdr:rowOff>
    </xdr:from>
    <xdr:to>
      <xdr:col>98</xdr:col>
      <xdr:colOff>38100</xdr:colOff>
      <xdr:row>58</xdr:row>
      <xdr:rowOff>127109</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8605500" y="996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143636</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21428" y="97448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16966</xdr:rowOff>
    </xdr:from>
    <xdr:ext cx="249299" cy="259045"/>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2212300" y="9961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81402</xdr:rowOff>
    </xdr:from>
    <xdr:to>
      <xdr:col>107</xdr:col>
      <xdr:colOff>101600</xdr:colOff>
      <xdr:row>59</xdr:row>
      <xdr:rowOff>11552</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0383500" y="10025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2679</xdr:rowOff>
    </xdr:from>
    <xdr:ext cx="378565"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20245017" y="10118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81402</xdr:rowOff>
    </xdr:from>
    <xdr:to>
      <xdr:col>102</xdr:col>
      <xdr:colOff>165100</xdr:colOff>
      <xdr:row>59</xdr:row>
      <xdr:rowOff>11552</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9494500" y="10025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2679</xdr:rowOff>
    </xdr:from>
    <xdr:ext cx="378565"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9356017" y="1011822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74361</xdr:rowOff>
    </xdr:from>
    <xdr:to>
      <xdr:col>98</xdr:col>
      <xdr:colOff>38100</xdr:colOff>
      <xdr:row>59</xdr:row>
      <xdr:rowOff>4511</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8605500" y="10018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58</xdr:row>
      <xdr:rowOff>167088</xdr:rowOff>
    </xdr:from>
    <xdr:ext cx="378565"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467017" y="101111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120307</xdr:rowOff>
    </xdr:from>
    <xdr:to>
      <xdr:col>116</xdr:col>
      <xdr:colOff>62864</xdr:colOff>
      <xdr:row>79</xdr:row>
      <xdr:rowOff>84035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2159595" y="12121807"/>
          <a:ext cx="1269" cy="1506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87862</xdr:rowOff>
    </xdr:from>
    <xdr:ext cx="534377" cy="25904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2212300" y="13632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84035</xdr:rowOff>
    </xdr:from>
    <xdr:to>
      <xdr:col>116</xdr:col>
      <xdr:colOff>152400</xdr:colOff>
      <xdr:row>79</xdr:row>
      <xdr:rowOff>84035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362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66984</xdr:rowOff>
    </xdr:from>
    <xdr:ext cx="534377" cy="25904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2212300" y="1189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120307</xdr:rowOff>
    </xdr:from>
    <xdr:to>
      <xdr:col>116</xdr:col>
      <xdr:colOff>152400</xdr:colOff>
      <xdr:row>70</xdr:row>
      <xdr:rowOff>120307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212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44297</xdr:rowOff>
    </xdr:from>
    <xdr:to>
      <xdr:col>116</xdr:col>
      <xdr:colOff>63500</xdr:colOff>
      <xdr:row>74</xdr:row>
      <xdr:rowOff>77901</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1323300" y="12731597"/>
          <a:ext cx="838200" cy="33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91673</xdr:rowOff>
    </xdr:from>
    <xdr:ext cx="534377" cy="259045"/>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2212300" y="12778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113246</xdr:rowOff>
    </xdr:from>
    <xdr:to>
      <xdr:col>116</xdr:col>
      <xdr:colOff>114300</xdr:colOff>
      <xdr:row>75</xdr:row>
      <xdr:rowOff>43396</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2110700" y="128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77901</xdr:rowOff>
    </xdr:from>
    <xdr:to>
      <xdr:col>111</xdr:col>
      <xdr:colOff>177800</xdr:colOff>
      <xdr:row>75</xdr:row>
      <xdr:rowOff>24524</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0434300" y="12765201"/>
          <a:ext cx="889000" cy="118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138468</xdr:rowOff>
    </xdr:from>
    <xdr:to>
      <xdr:col>112</xdr:col>
      <xdr:colOff>38100</xdr:colOff>
      <xdr:row>75</xdr:row>
      <xdr:rowOff>68618</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1272500" y="12825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59745</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056111" y="1291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24524</xdr:rowOff>
    </xdr:from>
    <xdr:to>
      <xdr:col>107</xdr:col>
      <xdr:colOff>50800</xdr:colOff>
      <xdr:row>75</xdr:row>
      <xdr:rowOff>55728</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9545300" y="12883274"/>
          <a:ext cx="889000" cy="31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46533</xdr:rowOff>
    </xdr:from>
    <xdr:to>
      <xdr:col>107</xdr:col>
      <xdr:colOff>101600</xdr:colOff>
      <xdr:row>75</xdr:row>
      <xdr:rowOff>148134</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0383500" y="129052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139259</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2998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55728</xdr:rowOff>
    </xdr:from>
    <xdr:to>
      <xdr:col>102</xdr:col>
      <xdr:colOff>114300</xdr:colOff>
      <xdr:row>75</xdr:row>
      <xdr:rowOff>107049</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flipV="1">
          <a:off x="18656300" y="12914478"/>
          <a:ext cx="889000" cy="51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80099</xdr:rowOff>
    </xdr:from>
    <xdr:to>
      <xdr:col>102</xdr:col>
      <xdr:colOff>165100</xdr:colOff>
      <xdr:row>76</xdr:row>
      <xdr:rowOff>10249</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9494500" y="1293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1376</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303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114656</xdr:rowOff>
    </xdr:from>
    <xdr:to>
      <xdr:col>98</xdr:col>
      <xdr:colOff>38100</xdr:colOff>
      <xdr:row>76</xdr:row>
      <xdr:rowOff>44807</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8605500" y="1297340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35932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3066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164947</xdr:rowOff>
    </xdr:from>
    <xdr:to>
      <xdr:col>116</xdr:col>
      <xdr:colOff>114300</xdr:colOff>
      <xdr:row>74</xdr:row>
      <xdr:rowOff>95097</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2110700" y="12680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16374</xdr:rowOff>
    </xdr:from>
    <xdr:ext cx="534377" cy="25904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2212300" y="125322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27101</xdr:rowOff>
    </xdr:from>
    <xdr:to>
      <xdr:col>112</xdr:col>
      <xdr:colOff>38100</xdr:colOff>
      <xdr:row>74</xdr:row>
      <xdr:rowOff>128701</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1272500" y="12714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145228</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056111" y="12489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145174</xdr:rowOff>
    </xdr:from>
    <xdr:to>
      <xdr:col>107</xdr:col>
      <xdr:colOff>101600</xdr:colOff>
      <xdr:row>75</xdr:row>
      <xdr:rowOff>75324</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0383500" y="12832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91851</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167111" y="12607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4928</xdr:rowOff>
    </xdr:from>
    <xdr:to>
      <xdr:col>102</xdr:col>
      <xdr:colOff>165100</xdr:colOff>
      <xdr:row>75</xdr:row>
      <xdr:rowOff>106528</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9494500" y="12863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123055</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9278111" y="12638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56249</xdr:rowOff>
    </xdr:from>
    <xdr:to>
      <xdr:col>98</xdr:col>
      <xdr:colOff>38100</xdr:colOff>
      <xdr:row>75</xdr:row>
      <xdr:rowOff>157848</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8605500" y="1291499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2926</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389111" y="12690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・歳出決算総額は、住民一人当たり</a:t>
          </a:r>
          <a:r>
            <a:rPr kumimoji="1" lang="ja-JP" altLang="en-US" sz="1100">
              <a:solidFill>
                <a:schemeClr val="dk1"/>
              </a:solidFill>
              <a:effectLst/>
              <a:latin typeface="+mn-lt"/>
              <a:ea typeface="+mn-ea"/>
              <a:cs typeface="+mn-cs"/>
            </a:rPr>
            <a:t>５０５</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３５６</a:t>
          </a:r>
          <a:r>
            <a:rPr kumimoji="1" lang="ja-JP" altLang="ja-JP" sz="1100">
              <a:solidFill>
                <a:schemeClr val="dk1"/>
              </a:solidFill>
              <a:effectLst/>
              <a:latin typeface="+mn-lt"/>
              <a:ea typeface="+mn-ea"/>
              <a:cs typeface="+mn-cs"/>
            </a:rPr>
            <a:t>円となっている。</a:t>
          </a:r>
          <a:endParaRPr lang="ja-JP" altLang="ja-JP" sz="1400">
            <a:effectLst/>
          </a:endParaRPr>
        </a:p>
        <a:p>
          <a:r>
            <a:rPr kumimoji="1" lang="ja-JP" altLang="ja-JP" sz="1100">
              <a:solidFill>
                <a:schemeClr val="dk1"/>
              </a:solidFill>
              <a:effectLst/>
              <a:latin typeface="+mn-lt"/>
              <a:ea typeface="+mn-ea"/>
              <a:cs typeface="+mn-cs"/>
            </a:rPr>
            <a:t>・主な構成項目である扶助費は、住民一人当たり１６</a:t>
          </a:r>
          <a:r>
            <a:rPr kumimoji="1" lang="ja-JP" altLang="en-US" sz="1100">
              <a:solidFill>
                <a:schemeClr val="dk1"/>
              </a:solidFill>
              <a:effectLst/>
              <a:latin typeface="+mn-lt"/>
              <a:ea typeface="+mn-ea"/>
              <a:cs typeface="+mn-cs"/>
            </a:rPr>
            <a:t>８</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１１９</a:t>
          </a:r>
          <a:r>
            <a:rPr kumimoji="1" lang="ja-JP" altLang="ja-JP" sz="1100">
              <a:solidFill>
                <a:schemeClr val="dk1"/>
              </a:solidFill>
              <a:effectLst/>
              <a:latin typeface="+mn-lt"/>
              <a:ea typeface="+mn-ea"/>
              <a:cs typeface="+mn-cs"/>
            </a:rPr>
            <a:t>円で、前年度と比較して</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令和６年度は</a:t>
          </a:r>
          <a:r>
            <a:rPr kumimoji="1" lang="ja-JP" altLang="en-US" sz="1100">
              <a:solidFill>
                <a:schemeClr val="dk1"/>
              </a:solidFill>
              <a:effectLst/>
              <a:latin typeface="+mn-lt"/>
              <a:ea typeface="+mn-ea"/>
              <a:cs typeface="+mn-cs"/>
            </a:rPr>
            <a:t>微増し、</a:t>
          </a:r>
          <a:r>
            <a:rPr kumimoji="1" lang="ja-JP" altLang="ja-JP" sz="1100">
              <a:solidFill>
                <a:schemeClr val="dk1"/>
              </a:solidFill>
              <a:effectLst/>
              <a:latin typeface="+mn-lt"/>
              <a:ea typeface="+mn-ea"/>
              <a:cs typeface="+mn-cs"/>
            </a:rPr>
            <a:t>類似団体平均と比べて高い水準にある。主な要因として、</a:t>
          </a:r>
          <a:r>
            <a:rPr kumimoji="1" lang="ja-JP" altLang="en-US" sz="1100">
              <a:solidFill>
                <a:schemeClr val="dk1"/>
              </a:solidFill>
              <a:effectLst/>
              <a:latin typeface="+mn-lt"/>
              <a:ea typeface="+mn-ea"/>
              <a:cs typeface="+mn-cs"/>
            </a:rPr>
            <a:t>老人福祉費や</a:t>
          </a:r>
          <a:r>
            <a:rPr kumimoji="1" lang="ja-JP" altLang="ja-JP" sz="1100">
              <a:solidFill>
                <a:schemeClr val="dk1"/>
              </a:solidFill>
              <a:effectLst/>
              <a:latin typeface="+mn-lt"/>
              <a:ea typeface="+mn-ea"/>
              <a:cs typeface="+mn-cs"/>
            </a:rPr>
            <a:t>児童福祉費の伸びに加えて、国立市は身体しょうがい者のうち、全国的に見ても重度者が多い自治体であり、障害者自立支援給付費の中では訪問系サービスが最も大きな割合を占めており、そのうち重度者に対する訪問介護サービスである、重度訪問介護の額が大きな割合を占めている。 </a:t>
          </a:r>
          <a:endParaRPr lang="ja-JP" altLang="ja-JP" sz="1400">
            <a:effectLst/>
          </a:endParaRPr>
        </a:p>
        <a:p>
          <a:r>
            <a:rPr kumimoji="1" lang="ja-JP" altLang="ja-JP" sz="1100">
              <a:solidFill>
                <a:schemeClr val="dk1"/>
              </a:solidFill>
              <a:effectLst/>
              <a:latin typeface="+mn-lt"/>
              <a:ea typeface="+mn-ea"/>
              <a:cs typeface="+mn-cs"/>
            </a:rPr>
            <a:t>・繰出金は住民一人当たり４</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５０４</a:t>
          </a:r>
          <a:r>
            <a:rPr kumimoji="1" lang="ja-JP" altLang="ja-JP" sz="1100">
              <a:solidFill>
                <a:schemeClr val="dk1"/>
              </a:solidFill>
              <a:effectLst/>
              <a:latin typeface="+mn-lt"/>
              <a:ea typeface="+mn-ea"/>
              <a:cs typeface="+mn-cs"/>
            </a:rPr>
            <a:t>円となっており、</a:t>
          </a:r>
          <a:r>
            <a:rPr kumimoji="1" lang="ja-JP" altLang="en-US" sz="1100">
              <a:solidFill>
                <a:schemeClr val="dk1"/>
              </a:solidFill>
              <a:effectLst/>
              <a:latin typeface="+mn-lt"/>
              <a:ea typeface="+mn-ea"/>
              <a:cs typeface="+mn-cs"/>
            </a:rPr>
            <a:t>各特別</a:t>
          </a:r>
          <a:r>
            <a:rPr kumimoji="1" lang="ja-JP" altLang="ja-JP" sz="1100">
              <a:solidFill>
                <a:schemeClr val="dk1"/>
              </a:solidFill>
              <a:effectLst/>
              <a:latin typeface="+mn-lt"/>
              <a:ea typeface="+mn-ea"/>
              <a:cs typeface="+mn-cs"/>
            </a:rPr>
            <a:t>会計への繰出金が</a:t>
          </a:r>
          <a:r>
            <a:rPr kumimoji="1" lang="ja-JP" altLang="en-US" sz="1100">
              <a:solidFill>
                <a:schemeClr val="dk1"/>
              </a:solidFill>
              <a:effectLst/>
              <a:latin typeface="+mn-lt"/>
              <a:ea typeface="+mn-ea"/>
              <a:cs typeface="+mn-cs"/>
            </a:rPr>
            <a:t>増加していることもあり</a:t>
          </a:r>
          <a:r>
            <a:rPr kumimoji="1" lang="ja-JP" altLang="ja-JP" sz="1100">
              <a:solidFill>
                <a:schemeClr val="dk1"/>
              </a:solidFill>
              <a:effectLst/>
              <a:latin typeface="+mn-lt"/>
              <a:ea typeface="+mn-ea"/>
              <a:cs typeface="+mn-cs"/>
            </a:rPr>
            <a:t>、全国平均、東京都平均及び類似団体平均と比較して一人当たりコストが高い状況となっている。このうち、国民健康保険特別会計繰出金については、国民健康保険特別会計において被保険者数の減に</a:t>
          </a:r>
          <a:r>
            <a:rPr kumimoji="1" lang="ja-JP" altLang="en-US" sz="1100">
              <a:solidFill>
                <a:schemeClr val="dk1"/>
              </a:solidFill>
              <a:effectLst/>
              <a:latin typeface="+mn-lt"/>
              <a:ea typeface="+mn-ea"/>
              <a:cs typeface="+mn-cs"/>
            </a:rPr>
            <a:t>伴う</a:t>
          </a:r>
          <a:r>
            <a:rPr kumimoji="1" lang="ja-JP" altLang="ja-JP" sz="1100">
              <a:solidFill>
                <a:schemeClr val="dk1"/>
              </a:solidFill>
              <a:effectLst/>
              <a:latin typeface="+mn-lt"/>
              <a:ea typeface="+mn-ea"/>
              <a:cs typeface="+mn-cs"/>
            </a:rPr>
            <a:t>税収</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減</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により、結果として繰出金が増加し、依然としてその水準は高いままとなっている。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東京都国立市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76,079
74,064
8.15
38,963,396
38,447,010
473,733
17,660,138
12,027,943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2.3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103124</xdr:rowOff>
    </xdr:from>
    <xdr:to>
      <xdr:col>24</xdr:col>
      <xdr:colOff>62865</xdr:colOff>
      <xdr:row>38</xdr:row>
      <xdr:rowOff>10313</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46624"/>
          <a:ext cx="1270" cy="127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14140</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10313</xdr:rowOff>
    </xdr:from>
    <xdr:to>
      <xdr:col>24</xdr:col>
      <xdr:colOff>152400</xdr:colOff>
      <xdr:row>38</xdr:row>
      <xdr:rowOff>10313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25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49801</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2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103124</xdr:rowOff>
    </xdr:from>
    <xdr:to>
      <xdr:col>24</xdr:col>
      <xdr:colOff>152400</xdr:colOff>
      <xdr:row>30</xdr:row>
      <xdr:rowOff>103124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46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21285</xdr:rowOff>
    </xdr:from>
    <xdr:to>
      <xdr:col>24</xdr:col>
      <xdr:colOff>63500</xdr:colOff>
      <xdr:row>33</xdr:row>
      <xdr:rowOff>74320</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679135"/>
          <a:ext cx="838200" cy="53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140936</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702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162509</xdr:rowOff>
    </xdr:from>
    <xdr:to>
      <xdr:col>24</xdr:col>
      <xdr:colOff>114300</xdr:colOff>
      <xdr:row>35</xdr:row>
      <xdr:rowOff>92659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74320</xdr:rowOff>
    </xdr:from>
    <xdr:to>
      <xdr:col>19</xdr:col>
      <xdr:colOff>177800</xdr:colOff>
      <xdr:row>33</xdr:row>
      <xdr:rowOff>155245</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flipV="1">
          <a:off x="2908300" y="5732170"/>
          <a:ext cx="889000" cy="80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3861</xdr:rowOff>
    </xdr:from>
    <xdr:to>
      <xdr:col>20</xdr:col>
      <xdr:colOff>38100</xdr:colOff>
      <xdr:row>35</xdr:row>
      <xdr:rowOff>105461</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0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96588</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097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155245</xdr:rowOff>
    </xdr:from>
    <xdr:to>
      <xdr:col>15</xdr:col>
      <xdr:colOff>50800</xdr:colOff>
      <xdr:row>33</xdr:row>
      <xdr:rowOff>155702</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813095"/>
          <a:ext cx="8890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29007</xdr:rowOff>
    </xdr:from>
    <xdr:to>
      <xdr:col>15</xdr:col>
      <xdr:colOff>101600</xdr:colOff>
      <xdr:row>35</xdr:row>
      <xdr:rowOff>130607</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121734</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2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155702</xdr:rowOff>
    </xdr:from>
    <xdr:to>
      <xdr:col>10</xdr:col>
      <xdr:colOff>114300</xdr:colOff>
      <xdr:row>33</xdr:row>
      <xdr:rowOff>158445</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5813552"/>
          <a:ext cx="889000" cy="2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16205</xdr:rowOff>
    </xdr:from>
    <xdr:to>
      <xdr:col>10</xdr:col>
      <xdr:colOff>165100</xdr:colOff>
      <xdr:row>35</xdr:row>
      <xdr:rowOff>117805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108932</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1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36779</xdr:rowOff>
    </xdr:from>
    <xdr:to>
      <xdr:col>6</xdr:col>
      <xdr:colOff>38100</xdr:colOff>
      <xdr:row>35</xdr:row>
      <xdr:rowOff>138379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3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129506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130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32</xdr:row>
      <xdr:rowOff>141935</xdr:rowOff>
    </xdr:from>
    <xdr:to>
      <xdr:col>24</xdr:col>
      <xdr:colOff>114300</xdr:colOff>
      <xdr:row>33</xdr:row>
      <xdr:rowOff>72085</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628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31</xdr:row>
      <xdr:rowOff>164812</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479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23520</xdr:rowOff>
    </xdr:from>
    <xdr:to>
      <xdr:col>20</xdr:col>
      <xdr:colOff>38100</xdr:colOff>
      <xdr:row>33</xdr:row>
      <xdr:rowOff>125120</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68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141647</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45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104445</xdr:rowOff>
    </xdr:from>
    <xdr:to>
      <xdr:col>15</xdr:col>
      <xdr:colOff>101600</xdr:colOff>
      <xdr:row>34</xdr:row>
      <xdr:rowOff>34595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762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32</xdr:row>
      <xdr:rowOff>51122</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537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104902</xdr:rowOff>
    </xdr:from>
    <xdr:to>
      <xdr:col>10</xdr:col>
      <xdr:colOff>165100</xdr:colOff>
      <xdr:row>34</xdr:row>
      <xdr:rowOff>35052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7627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51579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537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107645</xdr:rowOff>
    </xdr:from>
    <xdr:to>
      <xdr:col>6</xdr:col>
      <xdr:colOff>38100</xdr:colOff>
      <xdr:row>34</xdr:row>
      <xdr:rowOff>37795</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765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54322</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540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63524</xdr:rowOff>
    </xdr:from>
    <xdr:to>
      <xdr:col>24</xdr:col>
      <xdr:colOff>62865</xdr:colOff>
      <xdr:row>58</xdr:row>
      <xdr:rowOff>64843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07474"/>
          <a:ext cx="1270" cy="1201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68670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1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64843</xdr:rowOff>
    </xdr:from>
    <xdr:to>
      <xdr:col>24</xdr:col>
      <xdr:colOff>152400</xdr:colOff>
      <xdr:row>58</xdr:row>
      <xdr:rowOff>64843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08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10201</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2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215,413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63524</xdr:rowOff>
    </xdr:from>
    <xdr:to>
      <xdr:col>24</xdr:col>
      <xdr:colOff>152400</xdr:colOff>
      <xdr:row>51</xdr:row>
      <xdr:rowOff>63524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0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143501</xdr:rowOff>
    </xdr:from>
    <xdr:to>
      <xdr:col>24</xdr:col>
      <xdr:colOff>63500</xdr:colOff>
      <xdr:row>58</xdr:row>
      <xdr:rowOff>13186</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16151"/>
          <a:ext cx="838200" cy="41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128458</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582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105581</xdr:rowOff>
    </xdr:from>
    <xdr:to>
      <xdr:col>24</xdr:col>
      <xdr:colOff>114300</xdr:colOff>
      <xdr:row>57</xdr:row>
      <xdr:rowOff>35731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06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152913</xdr:rowOff>
    </xdr:from>
    <xdr:to>
      <xdr:col>19</xdr:col>
      <xdr:colOff>177800</xdr:colOff>
      <xdr:row>58</xdr:row>
      <xdr:rowOff>13186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925563"/>
          <a:ext cx="889000" cy="31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147800</xdr:rowOff>
    </xdr:from>
    <xdr:to>
      <xdr:col>20</xdr:col>
      <xdr:colOff>38100</xdr:colOff>
      <xdr:row>57</xdr:row>
      <xdr:rowOff>77950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4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94477</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4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152913</xdr:rowOff>
    </xdr:from>
    <xdr:to>
      <xdr:col>15</xdr:col>
      <xdr:colOff>50800</xdr:colOff>
      <xdr:row>58</xdr:row>
      <xdr:rowOff>22552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925563"/>
          <a:ext cx="889000" cy="41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126305</xdr:rowOff>
    </xdr:from>
    <xdr:to>
      <xdr:col>15</xdr:col>
      <xdr:colOff>101600</xdr:colOff>
      <xdr:row>57</xdr:row>
      <xdr:rowOff>56455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2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72982</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0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74471</xdr:rowOff>
    </xdr:from>
    <xdr:to>
      <xdr:col>10</xdr:col>
      <xdr:colOff>114300</xdr:colOff>
      <xdr:row>58</xdr:row>
      <xdr:rowOff>22552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332771"/>
          <a:ext cx="889000" cy="633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121942</xdr:rowOff>
    </xdr:from>
    <xdr:to>
      <xdr:col>10</xdr:col>
      <xdr:colOff>165100</xdr:colOff>
      <xdr:row>57</xdr:row>
      <xdr:rowOff>52092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2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68619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4983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53134</xdr:rowOff>
    </xdr:from>
    <xdr:to>
      <xdr:col>6</xdr:col>
      <xdr:colOff>38100</xdr:colOff>
      <xdr:row>53</xdr:row>
      <xdr:rowOff>154734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13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171261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8915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92701</xdr:rowOff>
    </xdr:from>
    <xdr:to>
      <xdr:col>24</xdr:col>
      <xdr:colOff>114300</xdr:colOff>
      <xdr:row>58</xdr:row>
      <xdr:rowOff>22851</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65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7628</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80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133836</xdr:rowOff>
    </xdr:from>
    <xdr:to>
      <xdr:col>20</xdr:col>
      <xdr:colOff>38100</xdr:colOff>
      <xdr:row>58</xdr:row>
      <xdr:rowOff>63986</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0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55113</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99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102113</xdr:rowOff>
    </xdr:from>
    <xdr:to>
      <xdr:col>15</xdr:col>
      <xdr:colOff>101600</xdr:colOff>
      <xdr:row>58</xdr:row>
      <xdr:rowOff>32263</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874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23390</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967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143202</xdr:rowOff>
    </xdr:from>
    <xdr:to>
      <xdr:col>10</xdr:col>
      <xdr:colOff>165100</xdr:colOff>
      <xdr:row>58</xdr:row>
      <xdr:rowOff>73352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91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64479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10008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23671</xdr:rowOff>
    </xdr:from>
    <xdr:to>
      <xdr:col>6</xdr:col>
      <xdr:colOff>38100</xdr:colOff>
      <xdr:row>54</xdr:row>
      <xdr:rowOff>125271</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281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54</xdr:row>
      <xdr:rowOff>116398</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3746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110082</xdr:rowOff>
    </xdr:from>
    <xdr:to>
      <xdr:col>24</xdr:col>
      <xdr:colOff>62865</xdr:colOff>
      <xdr:row>78</xdr:row>
      <xdr:rowOff>135621</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11582"/>
          <a:ext cx="1270" cy="1397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139448</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51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135621</xdr:rowOff>
    </xdr:from>
    <xdr:to>
      <xdr:col>24</xdr:col>
      <xdr:colOff>152400</xdr:colOff>
      <xdr:row>78</xdr:row>
      <xdr:rowOff>135621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508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56759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88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303,239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110082</xdr:rowOff>
    </xdr:from>
    <xdr:to>
      <xdr:col>24</xdr:col>
      <xdr:colOff>152400</xdr:colOff>
      <xdr:row>70</xdr:row>
      <xdr:rowOff>110082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11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72</xdr:row>
      <xdr:rowOff>126075</xdr:rowOff>
    </xdr:from>
    <xdr:to>
      <xdr:col>24</xdr:col>
      <xdr:colOff>63500</xdr:colOff>
      <xdr:row>73</xdr:row>
      <xdr:rowOff>116036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2470475"/>
          <a:ext cx="838200" cy="161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98937</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9576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120510</xdr:rowOff>
    </xdr:from>
    <xdr:to>
      <xdr:col>24</xdr:col>
      <xdr:colOff>114300</xdr:colOff>
      <xdr:row>76</xdr:row>
      <xdr:rowOff>50660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7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116036</xdr:rowOff>
    </xdr:from>
    <xdr:to>
      <xdr:col>19</xdr:col>
      <xdr:colOff>177800</xdr:colOff>
      <xdr:row>73</xdr:row>
      <xdr:rowOff>122089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2631886"/>
          <a:ext cx="889000" cy="60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69816</xdr:rowOff>
    </xdr:from>
    <xdr:to>
      <xdr:col>20</xdr:col>
      <xdr:colOff>38100</xdr:colOff>
      <xdr:row>76</xdr:row>
      <xdr:rowOff>171416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0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162543</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192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122089</xdr:rowOff>
    </xdr:from>
    <xdr:to>
      <xdr:col>15</xdr:col>
      <xdr:colOff>50800</xdr:colOff>
      <xdr:row>74</xdr:row>
      <xdr:rowOff>71184</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019300" y="12637939"/>
          <a:ext cx="889000" cy="120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163131</xdr:rowOff>
    </xdr:from>
    <xdr:to>
      <xdr:col>15</xdr:col>
      <xdr:colOff>101600</xdr:colOff>
      <xdr:row>77</xdr:row>
      <xdr:rowOff>93281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19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84408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286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74</xdr:row>
      <xdr:rowOff>71184</xdr:rowOff>
    </xdr:from>
    <xdr:to>
      <xdr:col>10</xdr:col>
      <xdr:colOff>114300</xdr:colOff>
      <xdr:row>75</xdr:row>
      <xdr:rowOff>89939</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2758484"/>
          <a:ext cx="889000" cy="190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86010</xdr:rowOff>
    </xdr:from>
    <xdr:to>
      <xdr:col>10</xdr:col>
      <xdr:colOff>165100</xdr:colOff>
      <xdr:row>77</xdr:row>
      <xdr:rowOff>16160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1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7287</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2089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164255</xdr:rowOff>
    </xdr:from>
    <xdr:to>
      <xdr:col>6</xdr:col>
      <xdr:colOff>38100</xdr:colOff>
      <xdr:row>78</xdr:row>
      <xdr:rowOff>94405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6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85532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458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72</xdr:row>
      <xdr:rowOff>75275</xdr:rowOff>
    </xdr:from>
    <xdr:to>
      <xdr:col>24</xdr:col>
      <xdr:colOff>114300</xdr:colOff>
      <xdr:row>73</xdr:row>
      <xdr:rowOff>5425</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41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71</xdr:row>
      <xdr:rowOff>98152</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271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73</xdr:row>
      <xdr:rowOff>65236</xdr:rowOff>
    </xdr:from>
    <xdr:to>
      <xdr:col>20</xdr:col>
      <xdr:colOff>38100</xdr:colOff>
      <xdr:row>73</xdr:row>
      <xdr:rowOff>166836</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581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72</xdr:row>
      <xdr:rowOff>11913</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356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73</xdr:row>
      <xdr:rowOff>71289</xdr:rowOff>
    </xdr:from>
    <xdr:to>
      <xdr:col>15</xdr:col>
      <xdr:colOff>101600</xdr:colOff>
      <xdr:row>74</xdr:row>
      <xdr:rowOff>1439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2587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72</xdr:row>
      <xdr:rowOff>17966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362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74</xdr:row>
      <xdr:rowOff>20384</xdr:rowOff>
    </xdr:from>
    <xdr:to>
      <xdr:col>10</xdr:col>
      <xdr:colOff>165100</xdr:colOff>
      <xdr:row>74</xdr:row>
      <xdr:rowOff>121984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2707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72</xdr:row>
      <xdr:rowOff>138511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4829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39139</xdr:rowOff>
    </xdr:from>
    <xdr:to>
      <xdr:col>6</xdr:col>
      <xdr:colOff>38100</xdr:colOff>
      <xdr:row>75</xdr:row>
      <xdr:rowOff>140739</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289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157266</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2673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144630</xdr:rowOff>
    </xdr:from>
    <xdr:to>
      <xdr:col>24</xdr:col>
      <xdr:colOff>62865</xdr:colOff>
      <xdr:row>98</xdr:row>
      <xdr:rowOff>127874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403680"/>
          <a:ext cx="1270" cy="1526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131701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127874</xdr:rowOff>
    </xdr:from>
    <xdr:to>
      <xdr:col>24</xdr:col>
      <xdr:colOff>152400</xdr:colOff>
      <xdr:row>98</xdr:row>
      <xdr:rowOff>127874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9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91307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178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423,706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144630</xdr:rowOff>
    </xdr:from>
    <xdr:to>
      <xdr:col>24</xdr:col>
      <xdr:colOff>152400</xdr:colOff>
      <xdr:row>89</xdr:row>
      <xdr:rowOff>144630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40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93813</xdr:rowOff>
    </xdr:from>
    <xdr:to>
      <xdr:col>24</xdr:col>
      <xdr:colOff>63500</xdr:colOff>
      <xdr:row>98</xdr:row>
      <xdr:rowOff>97873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895913"/>
          <a:ext cx="838200" cy="4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14964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456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163537</xdr:rowOff>
    </xdr:from>
    <xdr:to>
      <xdr:col>24</xdr:col>
      <xdr:colOff>114300</xdr:colOff>
      <xdr:row>98</xdr:row>
      <xdr:rowOff>93687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79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73642</xdr:rowOff>
    </xdr:from>
    <xdr:to>
      <xdr:col>19</xdr:col>
      <xdr:colOff>177800</xdr:colOff>
      <xdr:row>98</xdr:row>
      <xdr:rowOff>93813</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875742"/>
          <a:ext cx="889000" cy="20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908</xdr:rowOff>
    </xdr:from>
    <xdr:to>
      <xdr:col>20</xdr:col>
      <xdr:colOff>38100</xdr:colOff>
      <xdr:row>98</xdr:row>
      <xdr:rowOff>102508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0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119035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578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68239</xdr:rowOff>
    </xdr:from>
    <xdr:to>
      <xdr:col>15</xdr:col>
      <xdr:colOff>50800</xdr:colOff>
      <xdr:row>98</xdr:row>
      <xdr:rowOff>73642</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2019300" y="16870339"/>
          <a:ext cx="889000" cy="5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165610</xdr:rowOff>
    </xdr:from>
    <xdr:to>
      <xdr:col>15</xdr:col>
      <xdr:colOff>101600</xdr:colOff>
      <xdr:row>98</xdr:row>
      <xdr:rowOff>95760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79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112287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57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68239</xdr:rowOff>
    </xdr:from>
    <xdr:to>
      <xdr:col>10</xdr:col>
      <xdr:colOff>114300</xdr:colOff>
      <xdr:row>98</xdr:row>
      <xdr:rowOff>105074</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70339"/>
          <a:ext cx="889000" cy="36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170910</xdr:rowOff>
    </xdr:from>
    <xdr:to>
      <xdr:col>10</xdr:col>
      <xdr:colOff>165100</xdr:colOff>
      <xdr:row>98</xdr:row>
      <xdr:rowOff>101060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117587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576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29324</xdr:rowOff>
    </xdr:from>
    <xdr:to>
      <xdr:col>6</xdr:col>
      <xdr:colOff>38100</xdr:colOff>
      <xdr:row>98</xdr:row>
      <xdr:rowOff>130924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3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147451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0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47073</xdr:rowOff>
    </xdr:from>
    <xdr:to>
      <xdr:col>24</xdr:col>
      <xdr:colOff>114300</xdr:colOff>
      <xdr:row>98</xdr:row>
      <xdr:rowOff>148673</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4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141964</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77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43013</xdr:rowOff>
    </xdr:from>
    <xdr:to>
      <xdr:col>20</xdr:col>
      <xdr:colOff>38100</xdr:colOff>
      <xdr:row>98</xdr:row>
      <xdr:rowOff>144613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4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135740</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937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22842</xdr:rowOff>
    </xdr:from>
    <xdr:to>
      <xdr:col>15</xdr:col>
      <xdr:colOff>101600</xdr:colOff>
      <xdr:row>98</xdr:row>
      <xdr:rowOff>124442</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2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115569</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91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17439</xdr:rowOff>
    </xdr:from>
    <xdr:to>
      <xdr:col>10</xdr:col>
      <xdr:colOff>165100</xdr:colOff>
      <xdr:row>98</xdr:row>
      <xdr:rowOff>119039</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19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110166</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122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54274</xdr:rowOff>
    </xdr:from>
    <xdr:to>
      <xdr:col>6</xdr:col>
      <xdr:colOff>38100</xdr:colOff>
      <xdr:row>98</xdr:row>
      <xdr:rowOff>155874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56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147001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4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153797</xdr:rowOff>
    </xdr:from>
    <xdr:to>
      <xdr:col>54</xdr:col>
      <xdr:colOff>189865</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297297"/>
          <a:ext cx="1270" cy="143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100474</xdr:rowOff>
    </xdr:from>
    <xdr:ext cx="534377"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507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153797</xdr:rowOff>
    </xdr:from>
    <xdr:to>
      <xdr:col>55</xdr:col>
      <xdr:colOff>88900</xdr:colOff>
      <xdr:row>30</xdr:row>
      <xdr:rowOff>153797</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2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89916</xdr:rowOff>
    </xdr:from>
    <xdr:to>
      <xdr:col>55</xdr:col>
      <xdr:colOff>0</xdr:colOff>
      <xdr:row>37</xdr:row>
      <xdr:rowOff>96774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433566"/>
          <a:ext cx="8382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59199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5742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80772</xdr:rowOff>
    </xdr:from>
    <xdr:to>
      <xdr:col>55</xdr:col>
      <xdr:colOff>50800</xdr:colOff>
      <xdr:row>39</xdr:row>
      <xdr:rowOff>10922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59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89916</xdr:rowOff>
    </xdr:from>
    <xdr:to>
      <xdr:col>50</xdr:col>
      <xdr:colOff>114300</xdr:colOff>
      <xdr:row>37</xdr:row>
      <xdr:rowOff>102235</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433566"/>
          <a:ext cx="889000" cy="12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91313</xdr:rowOff>
    </xdr:from>
    <xdr:to>
      <xdr:col>50</xdr:col>
      <xdr:colOff>165100</xdr:colOff>
      <xdr:row>39</xdr:row>
      <xdr:rowOff>21463</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6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12590</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699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102235</xdr:rowOff>
    </xdr:from>
    <xdr:to>
      <xdr:col>45</xdr:col>
      <xdr:colOff>177800</xdr:colOff>
      <xdr:row>37</xdr:row>
      <xdr:rowOff>107950</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7861300" y="644588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92456</xdr:rowOff>
    </xdr:from>
    <xdr:to>
      <xdr:col>46</xdr:col>
      <xdr:colOff>38100</xdr:colOff>
      <xdr:row>39</xdr:row>
      <xdr:rowOff>22606</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60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13733</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7002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106426</xdr:rowOff>
    </xdr:from>
    <xdr:to>
      <xdr:col>41</xdr:col>
      <xdr:colOff>50800</xdr:colOff>
      <xdr:row>37</xdr:row>
      <xdr:rowOff>107950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6972300" y="6450076"/>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90170</xdr:rowOff>
    </xdr:from>
    <xdr:to>
      <xdr:col>41</xdr:col>
      <xdr:colOff>101600</xdr:colOff>
      <xdr:row>39</xdr:row>
      <xdr:rowOff>20320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11447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6979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86106</xdr:rowOff>
    </xdr:from>
    <xdr:to>
      <xdr:col>36</xdr:col>
      <xdr:colOff>165100</xdr:colOff>
      <xdr:row>39</xdr:row>
      <xdr:rowOff>16256</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60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7383</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6939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45974</xdr:rowOff>
    </xdr:from>
    <xdr:to>
      <xdr:col>55</xdr:col>
      <xdr:colOff>50800</xdr:colOff>
      <xdr:row>37</xdr:row>
      <xdr:rowOff>147574</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389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68851</xdr:rowOff>
    </xdr:from>
    <xdr:ext cx="469744"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241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39116</xdr:rowOff>
    </xdr:from>
    <xdr:to>
      <xdr:col>50</xdr:col>
      <xdr:colOff>165100</xdr:colOff>
      <xdr:row>37</xdr:row>
      <xdr:rowOff>140716</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38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35</xdr:row>
      <xdr:rowOff>157243</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04428" y="61579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51435</xdr:rowOff>
    </xdr:from>
    <xdr:to>
      <xdr:col>46</xdr:col>
      <xdr:colOff>38100</xdr:colOff>
      <xdr:row>37</xdr:row>
      <xdr:rowOff>153035</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395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35</xdr:row>
      <xdr:rowOff>169562</xdr:rowOff>
    </xdr:from>
    <xdr:ext cx="469744"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15428" y="6170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57150</xdr:rowOff>
    </xdr:from>
    <xdr:to>
      <xdr:col>41</xdr:col>
      <xdr:colOff>101600</xdr:colOff>
      <xdr:row>37</xdr:row>
      <xdr:rowOff>158750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36</xdr:row>
      <xdr:rowOff>3827</xdr:rowOff>
    </xdr:from>
    <xdr:ext cx="469744"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26428" y="6176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55626</xdr:rowOff>
    </xdr:from>
    <xdr:to>
      <xdr:col>36</xdr:col>
      <xdr:colOff>165100</xdr:colOff>
      <xdr:row>37</xdr:row>
      <xdr:rowOff>157226</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2303</xdr:rowOff>
    </xdr:from>
    <xdr:ext cx="469744"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37428" y="6174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136309</xdr:rowOff>
    </xdr:from>
    <xdr:to>
      <xdr:col>54</xdr:col>
      <xdr:colOff>189865</xdr:colOff>
      <xdr:row>59</xdr:row>
      <xdr:rowOff>40183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708809"/>
          <a:ext cx="1270" cy="144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44010</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9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40183</xdr:rowOff>
    </xdr:from>
    <xdr:to>
      <xdr:col>55</xdr:col>
      <xdr:colOff>88900</xdr:colOff>
      <xdr:row>59</xdr:row>
      <xdr:rowOff>40183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82986</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84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136309</xdr:rowOff>
    </xdr:from>
    <xdr:to>
      <xdr:col>55</xdr:col>
      <xdr:colOff>88900</xdr:colOff>
      <xdr:row>50</xdr:row>
      <xdr:rowOff>136309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70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59</xdr:row>
      <xdr:rowOff>5512</xdr:rowOff>
    </xdr:from>
    <xdr:to>
      <xdr:col>55</xdr:col>
      <xdr:colOff>0</xdr:colOff>
      <xdr:row>59</xdr:row>
      <xdr:rowOff>7912</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9639300" y="10121062"/>
          <a:ext cx="838200" cy="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129188</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73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106311</xdr:rowOff>
    </xdr:from>
    <xdr:to>
      <xdr:col>55</xdr:col>
      <xdr:colOff>50800</xdr:colOff>
      <xdr:row>58</xdr:row>
      <xdr:rowOff>36461</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7912</xdr:rowOff>
    </xdr:from>
    <xdr:to>
      <xdr:col>50</xdr:col>
      <xdr:colOff>114300</xdr:colOff>
      <xdr:row>59</xdr:row>
      <xdr:rowOff>8293</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750300" y="10123462"/>
          <a:ext cx="8890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96253</xdr:rowOff>
    </xdr:from>
    <xdr:to>
      <xdr:col>50</xdr:col>
      <xdr:colOff>165100</xdr:colOff>
      <xdr:row>58</xdr:row>
      <xdr:rowOff>26403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868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42930</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644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59</xdr:row>
      <xdr:rowOff>8293</xdr:rowOff>
    </xdr:from>
    <xdr:to>
      <xdr:col>45</xdr:col>
      <xdr:colOff>177800</xdr:colOff>
      <xdr:row>59</xdr:row>
      <xdr:rowOff>13208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861300" y="10123843"/>
          <a:ext cx="889000" cy="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98387</xdr:rowOff>
    </xdr:from>
    <xdr:to>
      <xdr:col>46</xdr:col>
      <xdr:colOff>38100</xdr:colOff>
      <xdr:row>58</xdr:row>
      <xdr:rowOff>28537</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87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45064</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646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59</xdr:row>
      <xdr:rowOff>13208</xdr:rowOff>
    </xdr:from>
    <xdr:to>
      <xdr:col>41</xdr:col>
      <xdr:colOff>50800</xdr:colOff>
      <xdr:row>59</xdr:row>
      <xdr:rowOff>15456</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10128758"/>
          <a:ext cx="889000" cy="22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90653</xdr:rowOff>
    </xdr:from>
    <xdr:to>
      <xdr:col>41</xdr:col>
      <xdr:colOff>101600</xdr:colOff>
      <xdr:row>58</xdr:row>
      <xdr:rowOff>20803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86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37330</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63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111493</xdr:rowOff>
    </xdr:from>
    <xdr:to>
      <xdr:col>36</xdr:col>
      <xdr:colOff>165100</xdr:colOff>
      <xdr:row>58</xdr:row>
      <xdr:rowOff>41643</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884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58170</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659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126162</xdr:rowOff>
    </xdr:from>
    <xdr:to>
      <xdr:col>55</xdr:col>
      <xdr:colOff>50800</xdr:colOff>
      <xdr:row>59</xdr:row>
      <xdr:rowOff>56312</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10070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41089</xdr:rowOff>
    </xdr:from>
    <xdr:ext cx="469744"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9851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128562</xdr:rowOff>
    </xdr:from>
    <xdr:to>
      <xdr:col>50</xdr:col>
      <xdr:colOff>165100</xdr:colOff>
      <xdr:row>59</xdr:row>
      <xdr:rowOff>58712</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10072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59</xdr:row>
      <xdr:rowOff>49839</xdr:rowOff>
    </xdr:from>
    <xdr:ext cx="378565"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50017" y="101653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128943</xdr:rowOff>
    </xdr:from>
    <xdr:to>
      <xdr:col>46</xdr:col>
      <xdr:colOff>38100</xdr:colOff>
      <xdr:row>59</xdr:row>
      <xdr:rowOff>59093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10073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59</xdr:row>
      <xdr:rowOff>50220</xdr:rowOff>
    </xdr:from>
    <xdr:ext cx="378565"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61017" y="101657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133858</xdr:rowOff>
    </xdr:from>
    <xdr:to>
      <xdr:col>41</xdr:col>
      <xdr:colOff>101600</xdr:colOff>
      <xdr:row>59</xdr:row>
      <xdr:rowOff>64008</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10077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59</xdr:row>
      <xdr:rowOff>55135</xdr:rowOff>
    </xdr:from>
    <xdr:ext cx="378565"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72017" y="1017068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136106</xdr:rowOff>
    </xdr:from>
    <xdr:to>
      <xdr:col>36</xdr:col>
      <xdr:colOff>165100</xdr:colOff>
      <xdr:row>59</xdr:row>
      <xdr:rowOff>66256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10080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59</xdr:row>
      <xdr:rowOff>57383</xdr:rowOff>
    </xdr:from>
    <xdr:ext cx="378565"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83017" y="101729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8636</xdr:rowOff>
    </xdr:from>
    <xdr:to>
      <xdr:col>54</xdr:col>
      <xdr:colOff>189865</xdr:colOff>
      <xdr:row>79</xdr:row>
      <xdr:rowOff>15342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10136"/>
          <a:ext cx="1270" cy="1549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19169</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637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15342</xdr:rowOff>
    </xdr:from>
    <xdr:to>
      <xdr:col>55</xdr:col>
      <xdr:colOff>88900</xdr:colOff>
      <xdr:row>79</xdr:row>
      <xdr:rowOff>15342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59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126763</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78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41,440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8636</xdr:rowOff>
    </xdr:from>
    <xdr:to>
      <xdr:col>55</xdr:col>
      <xdr:colOff>88900</xdr:colOff>
      <xdr:row>70</xdr:row>
      <xdr:rowOff>8636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1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101524</xdr:rowOff>
    </xdr:from>
    <xdr:to>
      <xdr:col>55</xdr:col>
      <xdr:colOff>0</xdr:colOff>
      <xdr:row>78</xdr:row>
      <xdr:rowOff>139091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474624"/>
          <a:ext cx="838200" cy="37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58627</xdr:rowOff>
    </xdr:from>
    <xdr:ext cx="469744"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088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35750</xdr:rowOff>
    </xdr:from>
    <xdr:to>
      <xdr:col>55</xdr:col>
      <xdr:colOff>50800</xdr:colOff>
      <xdr:row>77</xdr:row>
      <xdr:rowOff>137350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24104</xdr:rowOff>
    </xdr:from>
    <xdr:to>
      <xdr:col>50</xdr:col>
      <xdr:colOff>114300</xdr:colOff>
      <xdr:row>78</xdr:row>
      <xdr:rowOff>139091</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397204"/>
          <a:ext cx="889000" cy="114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28397</xdr:rowOff>
    </xdr:from>
    <xdr:to>
      <xdr:col>50</xdr:col>
      <xdr:colOff>165100</xdr:colOff>
      <xdr:row>77</xdr:row>
      <xdr:rowOff>129997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3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146524</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404428" y="13005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24104</xdr:rowOff>
    </xdr:from>
    <xdr:to>
      <xdr:col>45</xdr:col>
      <xdr:colOff>177800</xdr:colOff>
      <xdr:row>78</xdr:row>
      <xdr:rowOff>73940</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397204"/>
          <a:ext cx="889000" cy="49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128181</xdr:rowOff>
    </xdr:from>
    <xdr:to>
      <xdr:col>46</xdr:col>
      <xdr:colOff>38100</xdr:colOff>
      <xdr:row>77</xdr:row>
      <xdr:rowOff>58331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15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74858</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515428" y="1293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73940</xdr:rowOff>
    </xdr:from>
    <xdr:to>
      <xdr:col>41</xdr:col>
      <xdr:colOff>50800</xdr:colOff>
      <xdr:row>78</xdr:row>
      <xdr:rowOff>73977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972300" y="13447040"/>
          <a:ext cx="889000" cy="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129400</xdr:rowOff>
    </xdr:from>
    <xdr:to>
      <xdr:col>41</xdr:col>
      <xdr:colOff>101600</xdr:colOff>
      <xdr:row>77</xdr:row>
      <xdr:rowOff>59550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76078</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26428" y="12934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47980</xdr:rowOff>
    </xdr:from>
    <xdr:to>
      <xdr:col>36</xdr:col>
      <xdr:colOff>165100</xdr:colOff>
      <xdr:row>76</xdr:row>
      <xdr:rowOff>149580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07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166108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85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50724</xdr:rowOff>
    </xdr:from>
    <xdr:to>
      <xdr:col>55</xdr:col>
      <xdr:colOff>50800</xdr:colOff>
      <xdr:row>78</xdr:row>
      <xdr:rowOff>152324</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423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137101</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3387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88291</xdr:rowOff>
    </xdr:from>
    <xdr:to>
      <xdr:col>50</xdr:col>
      <xdr:colOff>165100</xdr:colOff>
      <xdr:row>79</xdr:row>
      <xdr:rowOff>18441</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461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9568</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554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144754</xdr:rowOff>
    </xdr:from>
    <xdr:to>
      <xdr:col>46</xdr:col>
      <xdr:colOff>38100</xdr:colOff>
      <xdr:row>78</xdr:row>
      <xdr:rowOff>74904</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34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78</xdr:row>
      <xdr:rowOff>66031</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15428" y="1343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23140</xdr:rowOff>
    </xdr:from>
    <xdr:to>
      <xdr:col>41</xdr:col>
      <xdr:colOff>101600</xdr:colOff>
      <xdr:row>78</xdr:row>
      <xdr:rowOff>124740</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9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115867</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48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23177</xdr:rowOff>
    </xdr:from>
    <xdr:to>
      <xdr:col>36</xdr:col>
      <xdr:colOff>165100</xdr:colOff>
      <xdr:row>78</xdr:row>
      <xdr:rowOff>124777</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396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115904</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4890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138176</xdr:rowOff>
    </xdr:from>
    <xdr:to>
      <xdr:col>54</xdr:col>
      <xdr:colOff>189865</xdr:colOff>
      <xdr:row>99</xdr:row>
      <xdr:rowOff>104857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568676"/>
          <a:ext cx="1270" cy="1509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108684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70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104857</xdr:rowOff>
    </xdr:from>
    <xdr:to>
      <xdr:col>55</xdr:col>
      <xdr:colOff>88900</xdr:colOff>
      <xdr:row>99</xdr:row>
      <xdr:rowOff>104857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7078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84853</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34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96,080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138176</xdr:rowOff>
    </xdr:from>
    <xdr:to>
      <xdr:col>55</xdr:col>
      <xdr:colOff>88900</xdr:colOff>
      <xdr:row>90</xdr:row>
      <xdr:rowOff>138176</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568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39554</xdr:rowOff>
    </xdr:from>
    <xdr:to>
      <xdr:col>55</xdr:col>
      <xdr:colOff>0</xdr:colOff>
      <xdr:row>97</xdr:row>
      <xdr:rowOff>84265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670204"/>
          <a:ext cx="838200" cy="44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111014</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3987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88137</xdr:rowOff>
    </xdr:from>
    <xdr:to>
      <xdr:col>55</xdr:col>
      <xdr:colOff>50800</xdr:colOff>
      <xdr:row>97</xdr:row>
      <xdr:rowOff>18287</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4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84265</xdr:rowOff>
    </xdr:from>
    <xdr:to>
      <xdr:col>50</xdr:col>
      <xdr:colOff>114300</xdr:colOff>
      <xdr:row>97</xdr:row>
      <xdr:rowOff>96913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6714915"/>
          <a:ext cx="889000" cy="12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113112</xdr:rowOff>
    </xdr:from>
    <xdr:to>
      <xdr:col>50</xdr:col>
      <xdr:colOff>165100</xdr:colOff>
      <xdr:row>97</xdr:row>
      <xdr:rowOff>43262</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7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59789</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347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101105</xdr:rowOff>
    </xdr:from>
    <xdr:to>
      <xdr:col>45</xdr:col>
      <xdr:colOff>177800</xdr:colOff>
      <xdr:row>97</xdr:row>
      <xdr:rowOff>96913</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560305"/>
          <a:ext cx="889000" cy="167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110389</xdr:rowOff>
    </xdr:from>
    <xdr:to>
      <xdr:col>46</xdr:col>
      <xdr:colOff>38100</xdr:colOff>
      <xdr:row>97</xdr:row>
      <xdr:rowOff>40539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6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57066</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34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101105</xdr:rowOff>
    </xdr:from>
    <xdr:to>
      <xdr:col>41</xdr:col>
      <xdr:colOff>50800</xdr:colOff>
      <xdr:row>96</xdr:row>
      <xdr:rowOff>128803</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560305"/>
          <a:ext cx="889000" cy="27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119971</xdr:rowOff>
    </xdr:from>
    <xdr:to>
      <xdr:col>41</xdr:col>
      <xdr:colOff>101600</xdr:colOff>
      <xdr:row>97</xdr:row>
      <xdr:rowOff>50121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7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41248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7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149327</xdr:rowOff>
    </xdr:from>
    <xdr:to>
      <xdr:col>36</xdr:col>
      <xdr:colOff>165100</xdr:colOff>
      <xdr:row>97</xdr:row>
      <xdr:rowOff>79477</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60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70604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70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160204</xdr:rowOff>
    </xdr:from>
    <xdr:to>
      <xdr:col>55</xdr:col>
      <xdr:colOff>50800</xdr:colOff>
      <xdr:row>97</xdr:row>
      <xdr:rowOff>90354</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61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138631</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597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33465</xdr:rowOff>
    </xdr:from>
    <xdr:to>
      <xdr:col>50</xdr:col>
      <xdr:colOff>165100</xdr:colOff>
      <xdr:row>97</xdr:row>
      <xdr:rowOff>135065</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664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126192</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756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46113</xdr:rowOff>
    </xdr:from>
    <xdr:to>
      <xdr:col>46</xdr:col>
      <xdr:colOff>38100</xdr:colOff>
      <xdr:row>97</xdr:row>
      <xdr:rowOff>147713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676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138840</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769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50305</xdr:rowOff>
    </xdr:from>
    <xdr:to>
      <xdr:col>41</xdr:col>
      <xdr:colOff>101600</xdr:colOff>
      <xdr:row>96</xdr:row>
      <xdr:rowOff>151905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50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168432</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284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78003</xdr:rowOff>
    </xdr:from>
    <xdr:to>
      <xdr:col>36</xdr:col>
      <xdr:colOff>165100</xdr:colOff>
      <xdr:row>97</xdr:row>
      <xdr:rowOff>8153</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537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24680</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312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79826</xdr:rowOff>
    </xdr:from>
    <xdr:to>
      <xdr:col>85</xdr:col>
      <xdr:colOff>126364</xdr:colOff>
      <xdr:row>38</xdr:row>
      <xdr:rowOff>23876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94776"/>
          <a:ext cx="1269" cy="1144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27703</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42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23876</xdr:rowOff>
    </xdr:from>
    <xdr:to>
      <xdr:col>86</xdr:col>
      <xdr:colOff>25400</xdr:colOff>
      <xdr:row>38</xdr:row>
      <xdr:rowOff>23876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38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26503</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17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70,143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79826</xdr:rowOff>
    </xdr:from>
    <xdr:to>
      <xdr:col>86</xdr:col>
      <xdr:colOff>25400</xdr:colOff>
      <xdr:row>31</xdr:row>
      <xdr:rowOff>79826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94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106629</xdr:rowOff>
    </xdr:from>
    <xdr:to>
      <xdr:col>85</xdr:col>
      <xdr:colOff>127000</xdr:colOff>
      <xdr:row>37</xdr:row>
      <xdr:rowOff>108420</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a:off x="15481300" y="6450279"/>
          <a:ext cx="838200" cy="1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14489</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86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163062</xdr:rowOff>
    </xdr:from>
    <xdr:to>
      <xdr:col>85</xdr:col>
      <xdr:colOff>177800</xdr:colOff>
      <xdr:row>37</xdr:row>
      <xdr:rowOff>93212</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35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106629</xdr:rowOff>
    </xdr:from>
    <xdr:to>
      <xdr:col>81</xdr:col>
      <xdr:colOff>50800</xdr:colOff>
      <xdr:row>37</xdr:row>
      <xdr:rowOff>112135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450279"/>
          <a:ext cx="889000" cy="5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32512</xdr:rowOff>
    </xdr:from>
    <xdr:to>
      <xdr:col>81</xdr:col>
      <xdr:colOff>101600</xdr:colOff>
      <xdr:row>37</xdr:row>
      <xdr:rowOff>134112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7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150639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151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100190</xdr:rowOff>
    </xdr:from>
    <xdr:to>
      <xdr:col>76</xdr:col>
      <xdr:colOff>114300</xdr:colOff>
      <xdr:row>37</xdr:row>
      <xdr:rowOff>112135</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443840"/>
          <a:ext cx="889000" cy="119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49714</xdr:rowOff>
    </xdr:from>
    <xdr:to>
      <xdr:col>76</xdr:col>
      <xdr:colOff>165100</xdr:colOff>
      <xdr:row>37</xdr:row>
      <xdr:rowOff>151314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9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167841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168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100190</xdr:rowOff>
    </xdr:from>
    <xdr:to>
      <xdr:col>71</xdr:col>
      <xdr:colOff>177800</xdr:colOff>
      <xdr:row>37</xdr:row>
      <xdr:rowOff>121431</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6443840"/>
          <a:ext cx="889000" cy="2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53296</xdr:rowOff>
    </xdr:from>
    <xdr:to>
      <xdr:col>72</xdr:col>
      <xdr:colOff>38100</xdr:colOff>
      <xdr:row>37</xdr:row>
      <xdr:rowOff>154896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396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146022</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48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44266</xdr:rowOff>
    </xdr:from>
    <xdr:to>
      <xdr:col>67</xdr:col>
      <xdr:colOff>101600</xdr:colOff>
      <xdr:row>37</xdr:row>
      <xdr:rowOff>145866</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162393</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31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57620</xdr:rowOff>
    </xdr:from>
    <xdr:to>
      <xdr:col>85</xdr:col>
      <xdr:colOff>177800</xdr:colOff>
      <xdr:row>37</xdr:row>
      <xdr:rowOff>159220</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401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143997</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316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55829</xdr:rowOff>
    </xdr:from>
    <xdr:to>
      <xdr:col>81</xdr:col>
      <xdr:colOff>101600</xdr:colOff>
      <xdr:row>37</xdr:row>
      <xdr:rowOff>157429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399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148556</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492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61335</xdr:rowOff>
    </xdr:from>
    <xdr:to>
      <xdr:col>76</xdr:col>
      <xdr:colOff>165100</xdr:colOff>
      <xdr:row>37</xdr:row>
      <xdr:rowOff>162934</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40498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154062</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497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49390</xdr:rowOff>
    </xdr:from>
    <xdr:to>
      <xdr:col>72</xdr:col>
      <xdr:colOff>38100</xdr:colOff>
      <xdr:row>37</xdr:row>
      <xdr:rowOff>150990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3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167517</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168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70631</xdr:rowOff>
    </xdr:from>
    <xdr:to>
      <xdr:col>67</xdr:col>
      <xdr:colOff>101600</xdr:colOff>
      <xdr:row>38</xdr:row>
      <xdr:rowOff>781</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414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163358</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507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49047</xdr:rowOff>
    </xdr:from>
    <xdr:to>
      <xdr:col>85</xdr:col>
      <xdr:colOff>126364</xdr:colOff>
      <xdr:row>59</xdr:row>
      <xdr:rowOff>44514</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792997"/>
          <a:ext cx="1269" cy="1367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48341</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1016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44514</xdr:rowOff>
    </xdr:from>
    <xdr:to>
      <xdr:col>86</xdr:col>
      <xdr:colOff>25400</xdr:colOff>
      <xdr:row>59</xdr:row>
      <xdr:rowOff>44514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1016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167174</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56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137,638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49047</xdr:rowOff>
    </xdr:from>
    <xdr:to>
      <xdr:col>86</xdr:col>
      <xdr:colOff>25400</xdr:colOff>
      <xdr:row>51</xdr:row>
      <xdr:rowOff>49047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792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12446</xdr:rowOff>
    </xdr:from>
    <xdr:to>
      <xdr:col>85</xdr:col>
      <xdr:colOff>127000</xdr:colOff>
      <xdr:row>55</xdr:row>
      <xdr:rowOff>120447</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5481300" y="9442196"/>
          <a:ext cx="838200" cy="10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159224</xdr:rowOff>
    </xdr:from>
    <xdr:ext cx="534377"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760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9347</xdr:rowOff>
    </xdr:from>
    <xdr:to>
      <xdr:col>85</xdr:col>
      <xdr:colOff>177800</xdr:colOff>
      <xdr:row>57</xdr:row>
      <xdr:rowOff>110947</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781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12446</xdr:rowOff>
    </xdr:from>
    <xdr:to>
      <xdr:col>81</xdr:col>
      <xdr:colOff>50800</xdr:colOff>
      <xdr:row>57</xdr:row>
      <xdr:rowOff>129642</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4592300" y="9442196"/>
          <a:ext cx="889000" cy="460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58521</xdr:rowOff>
    </xdr:from>
    <xdr:to>
      <xdr:col>81</xdr:col>
      <xdr:colOff>101600</xdr:colOff>
      <xdr:row>57</xdr:row>
      <xdr:rowOff>160121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8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151248</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992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129642</xdr:rowOff>
    </xdr:from>
    <xdr:to>
      <xdr:col>76</xdr:col>
      <xdr:colOff>114300</xdr:colOff>
      <xdr:row>58</xdr:row>
      <xdr:rowOff>3949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3703300" y="9902292"/>
          <a:ext cx="889000" cy="45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103556</xdr:rowOff>
    </xdr:from>
    <xdr:to>
      <xdr:col>76</xdr:col>
      <xdr:colOff>165100</xdr:colOff>
      <xdr:row>58</xdr:row>
      <xdr:rowOff>33706</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87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24833</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96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2019</xdr:rowOff>
    </xdr:from>
    <xdr:to>
      <xdr:col>71</xdr:col>
      <xdr:colOff>177800</xdr:colOff>
      <xdr:row>58</xdr:row>
      <xdr:rowOff>3949</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2814300" y="9946119"/>
          <a:ext cx="889000" cy="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118897</xdr:rowOff>
    </xdr:from>
    <xdr:to>
      <xdr:col>72</xdr:col>
      <xdr:colOff>38100</xdr:colOff>
      <xdr:row>58</xdr:row>
      <xdr:rowOff>49047</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891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65574</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966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47739</xdr:rowOff>
    </xdr:from>
    <xdr:to>
      <xdr:col>67</xdr:col>
      <xdr:colOff>101600</xdr:colOff>
      <xdr:row>57</xdr:row>
      <xdr:rowOff>149339</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82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165866</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959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69647</xdr:rowOff>
    </xdr:from>
    <xdr:to>
      <xdr:col>85</xdr:col>
      <xdr:colOff>177800</xdr:colOff>
      <xdr:row>55</xdr:row>
      <xdr:rowOff>171247</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499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92524</xdr:rowOff>
    </xdr:from>
    <xdr:ext cx="534377"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3508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133096</xdr:rowOff>
    </xdr:from>
    <xdr:to>
      <xdr:col>81</xdr:col>
      <xdr:colOff>101600</xdr:colOff>
      <xdr:row>55</xdr:row>
      <xdr:rowOff>63246</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9391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79773</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9166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78842</xdr:rowOff>
    </xdr:from>
    <xdr:to>
      <xdr:col>76</xdr:col>
      <xdr:colOff>165100</xdr:colOff>
      <xdr:row>58</xdr:row>
      <xdr:rowOff>8992</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985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25519</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9626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124599</xdr:rowOff>
    </xdr:from>
    <xdr:to>
      <xdr:col>72</xdr:col>
      <xdr:colOff>38100</xdr:colOff>
      <xdr:row>58</xdr:row>
      <xdr:rowOff>54749</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9897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45876</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9989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122669</xdr:rowOff>
    </xdr:from>
    <xdr:to>
      <xdr:col>67</xdr:col>
      <xdr:colOff>101600</xdr:colOff>
      <xdr:row>58</xdr:row>
      <xdr:rowOff>52819</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89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43946</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9988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30800</xdr:rowOff>
    </xdr:from>
    <xdr:to>
      <xdr:col>85</xdr:col>
      <xdr:colOff>126364</xdr:colOff>
      <xdr:row>79</xdr:row>
      <xdr:rowOff>98879</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203750"/>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136078</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680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148927</xdr:rowOff>
    </xdr:from>
    <xdr:ext cx="599010"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1978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132,254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30800</xdr:rowOff>
    </xdr:from>
    <xdr:to>
      <xdr:col>86</xdr:col>
      <xdr:colOff>25400</xdr:colOff>
      <xdr:row>71</xdr:row>
      <xdr:rowOff>30800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2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98879</xdr:rowOff>
    </xdr:from>
    <xdr:to>
      <xdr:col>85</xdr:col>
      <xdr:colOff>127000</xdr:colOff>
      <xdr:row>79</xdr:row>
      <xdr:rowOff>98879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64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53528</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426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30651</xdr:rowOff>
    </xdr:from>
    <xdr:to>
      <xdr:col>85</xdr:col>
      <xdr:colOff>177800</xdr:colOff>
      <xdr:row>79</xdr:row>
      <xdr:rowOff>132251</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575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98879</xdr:rowOff>
    </xdr:from>
    <xdr:to>
      <xdr:col>81</xdr:col>
      <xdr:colOff>50800</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4592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37650</xdr:rowOff>
    </xdr:from>
    <xdr:to>
      <xdr:col>81</xdr:col>
      <xdr:colOff>101600</xdr:colOff>
      <xdr:row>79</xdr:row>
      <xdr:rowOff>139250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5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155777</xdr:rowOff>
    </xdr:from>
    <xdr:ext cx="378565"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92017" y="13357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98879</xdr:rowOff>
    </xdr:from>
    <xdr:to>
      <xdr:col>76</xdr:col>
      <xdr:colOff>114300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3703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36823</xdr:rowOff>
    </xdr:from>
    <xdr:to>
      <xdr:col>76</xdr:col>
      <xdr:colOff>165100</xdr:colOff>
      <xdr:row>79</xdr:row>
      <xdr:rowOff>138423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58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154950</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57428" y="13356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93556</xdr:rowOff>
    </xdr:from>
    <xdr:to>
      <xdr:col>71</xdr:col>
      <xdr:colOff>177800</xdr:colOff>
      <xdr:row>79</xdr:row>
      <xdr:rowOff>98879</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638106"/>
          <a:ext cx="889000" cy="5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36354</xdr:rowOff>
    </xdr:from>
    <xdr:to>
      <xdr:col>72</xdr:col>
      <xdr:colOff>38100</xdr:colOff>
      <xdr:row>79</xdr:row>
      <xdr:rowOff>137954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58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154481</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68428" y="13356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37236</xdr:rowOff>
    </xdr:from>
    <xdr:to>
      <xdr:col>67</xdr:col>
      <xdr:colOff>101600</xdr:colOff>
      <xdr:row>79</xdr:row>
      <xdr:rowOff>138836</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58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155363</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5017" y="13357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9078</xdr:rowOff>
    </xdr:from>
    <xdr:ext cx="249299"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553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48079</xdr:rowOff>
    </xdr:from>
    <xdr:to>
      <xdr:col>81</xdr:col>
      <xdr:colOff>101600</xdr:colOff>
      <xdr:row>79</xdr:row>
      <xdr:rowOff>149679</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140806</xdr:rowOff>
    </xdr:from>
    <xdr:ext cx="249299"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356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48079</xdr:rowOff>
    </xdr:from>
    <xdr:to>
      <xdr:col>76</xdr:col>
      <xdr:colOff>165100</xdr:colOff>
      <xdr:row>79</xdr:row>
      <xdr:rowOff>149679</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140806</xdr:rowOff>
    </xdr:from>
    <xdr:ext cx="249299"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67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42756</xdr:rowOff>
    </xdr:from>
    <xdr:to>
      <xdr:col>67</xdr:col>
      <xdr:colOff>101600</xdr:colOff>
      <xdr:row>79</xdr:row>
      <xdr:rowOff>144356</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587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79</xdr:row>
      <xdr:rowOff>135483</xdr:rowOff>
    </xdr:from>
    <xdr:ext cx="378565"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625017" y="136800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90488</xdr:rowOff>
    </xdr:from>
    <xdr:to>
      <xdr:col>85</xdr:col>
      <xdr:colOff>126364</xdr:colOff>
      <xdr:row>98</xdr:row>
      <xdr:rowOff>83375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520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87202</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88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83375</xdr:rowOff>
    </xdr:from>
    <xdr:to>
      <xdr:col>86</xdr:col>
      <xdr:colOff>25400</xdr:colOff>
      <xdr:row>98</xdr:row>
      <xdr:rowOff>83375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88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37165</xdr:rowOff>
    </xdr:from>
    <xdr:ext cx="599010"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296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117,875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90488</xdr:rowOff>
    </xdr:from>
    <xdr:to>
      <xdr:col>86</xdr:col>
      <xdr:colOff>25400</xdr:colOff>
      <xdr:row>90</xdr:row>
      <xdr:rowOff>90488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52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90678</xdr:rowOff>
    </xdr:from>
    <xdr:to>
      <xdr:col>85</xdr:col>
      <xdr:colOff>127000</xdr:colOff>
      <xdr:row>97</xdr:row>
      <xdr:rowOff>98933</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5481300" y="16721328"/>
          <a:ext cx="838200" cy="8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83114</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370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60237</xdr:rowOff>
    </xdr:from>
    <xdr:to>
      <xdr:col>85</xdr:col>
      <xdr:colOff>177800</xdr:colOff>
      <xdr:row>96</xdr:row>
      <xdr:rowOff>161837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51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94284</xdr:rowOff>
    </xdr:from>
    <xdr:to>
      <xdr:col>81</xdr:col>
      <xdr:colOff>50800</xdr:colOff>
      <xdr:row>97</xdr:row>
      <xdr:rowOff>98933</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4592300" y="16724934"/>
          <a:ext cx="889000" cy="46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55981</xdr:rowOff>
    </xdr:from>
    <xdr:to>
      <xdr:col>81</xdr:col>
      <xdr:colOff>101600</xdr:colOff>
      <xdr:row>96</xdr:row>
      <xdr:rowOff>157581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51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2658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29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94284</xdr:rowOff>
    </xdr:from>
    <xdr:to>
      <xdr:col>76</xdr:col>
      <xdr:colOff>114300</xdr:colOff>
      <xdr:row>97</xdr:row>
      <xdr:rowOff>103657</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6724934"/>
          <a:ext cx="889000" cy="9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48640</xdr:rowOff>
    </xdr:from>
    <xdr:to>
      <xdr:col>76</xdr:col>
      <xdr:colOff>165100</xdr:colOff>
      <xdr:row>96</xdr:row>
      <xdr:rowOff>150240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166767</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28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103657</xdr:rowOff>
    </xdr:from>
    <xdr:to>
      <xdr:col>71</xdr:col>
      <xdr:colOff>177800</xdr:colOff>
      <xdr:row>97</xdr:row>
      <xdr:rowOff>119011</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14300" y="16734307"/>
          <a:ext cx="889000" cy="15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52921</xdr:rowOff>
    </xdr:from>
    <xdr:to>
      <xdr:col>72</xdr:col>
      <xdr:colOff>38100</xdr:colOff>
      <xdr:row>96</xdr:row>
      <xdr:rowOff>154521</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171048</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28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49518</xdr:rowOff>
    </xdr:from>
    <xdr:to>
      <xdr:col>67</xdr:col>
      <xdr:colOff>101600</xdr:colOff>
      <xdr:row>96</xdr:row>
      <xdr:rowOff>151118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50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167645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283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39878</xdr:rowOff>
    </xdr:from>
    <xdr:to>
      <xdr:col>85</xdr:col>
      <xdr:colOff>177800</xdr:colOff>
      <xdr:row>97</xdr:row>
      <xdr:rowOff>141478</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6670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18305</xdr:rowOff>
    </xdr:from>
    <xdr:ext cx="534377"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6648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48133</xdr:rowOff>
    </xdr:from>
    <xdr:to>
      <xdr:col>81</xdr:col>
      <xdr:colOff>101600</xdr:colOff>
      <xdr:row>97</xdr:row>
      <xdr:rowOff>149733</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6678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140860</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6771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43484</xdr:rowOff>
    </xdr:from>
    <xdr:to>
      <xdr:col>76</xdr:col>
      <xdr:colOff>165100</xdr:colOff>
      <xdr:row>97</xdr:row>
      <xdr:rowOff>145084</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6674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136211</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6766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52857</xdr:rowOff>
    </xdr:from>
    <xdr:to>
      <xdr:col>72</xdr:col>
      <xdr:colOff>38100</xdr:colOff>
      <xdr:row>97</xdr:row>
      <xdr:rowOff>154457</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6683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145584</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6776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68211</xdr:rowOff>
    </xdr:from>
    <xdr:to>
      <xdr:col>67</xdr:col>
      <xdr:colOff>101600</xdr:colOff>
      <xdr:row>97</xdr:row>
      <xdr:rowOff>169811</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669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160938</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6791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104313</xdr:rowOff>
    </xdr:from>
    <xdr:to>
      <xdr:col>116</xdr:col>
      <xdr:colOff>62864</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590713"/>
          <a:ext cx="1269" cy="10640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9801</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96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50990</xdr:rowOff>
    </xdr:from>
    <xdr:ext cx="534377"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36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23,274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104313</xdr:rowOff>
    </xdr:from>
    <xdr:to>
      <xdr:col>116</xdr:col>
      <xdr:colOff>152400</xdr:colOff>
      <xdr:row>32</xdr:row>
      <xdr:rowOff>104313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590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98701</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423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75824</xdr:rowOff>
    </xdr:from>
    <xdr:to>
      <xdr:col>116</xdr:col>
      <xdr:colOff>114300</xdr:colOff>
      <xdr:row>39</xdr:row>
      <xdr:rowOff>5974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9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86020</xdr:rowOff>
    </xdr:from>
    <xdr:to>
      <xdr:col>112</xdr:col>
      <xdr:colOff>38100</xdr:colOff>
      <xdr:row>39</xdr:row>
      <xdr:rowOff>16170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60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32697</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3763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87117</xdr:rowOff>
    </xdr:from>
    <xdr:to>
      <xdr:col>107</xdr:col>
      <xdr:colOff>101600</xdr:colOff>
      <xdr:row>39</xdr:row>
      <xdr:rowOff>17267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60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33794</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3774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81219</xdr:rowOff>
    </xdr:from>
    <xdr:to>
      <xdr:col>102</xdr:col>
      <xdr:colOff>165100</xdr:colOff>
      <xdr:row>39</xdr:row>
      <xdr:rowOff>11369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59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27896</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371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83414</xdr:rowOff>
    </xdr:from>
    <xdr:to>
      <xdr:col>98</xdr:col>
      <xdr:colOff>38100</xdr:colOff>
      <xdr:row>39</xdr:row>
      <xdr:rowOff>13564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59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30091</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7017" y="6373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54251</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69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・議会費は、住民一人当たり４，</a:t>
          </a:r>
          <a:r>
            <a:rPr kumimoji="1" lang="ja-JP" altLang="en-US" sz="1100">
              <a:solidFill>
                <a:schemeClr val="dk1"/>
              </a:solidFill>
              <a:effectLst/>
              <a:latin typeface="+mn-lt"/>
              <a:ea typeface="+mn-ea"/>
              <a:cs typeface="+mn-cs"/>
            </a:rPr>
            <a:t>１３４</a:t>
          </a:r>
          <a:r>
            <a:rPr kumimoji="1" lang="ja-JP" altLang="ja-JP" sz="1100">
              <a:solidFill>
                <a:schemeClr val="dk1"/>
              </a:solidFill>
              <a:effectLst/>
              <a:latin typeface="+mn-lt"/>
              <a:ea typeface="+mn-ea"/>
              <a:cs typeface="+mn-cs"/>
            </a:rPr>
            <a:t>円となっており、類似団体平均、全国平均、東京都平均のいずれも上回っている。市議会が取り組んでいる議会改革のさらなる推進に期待したい。</a:t>
          </a:r>
          <a:endParaRPr lang="ja-JP" altLang="ja-JP" sz="1400">
            <a:effectLst/>
          </a:endParaRPr>
        </a:p>
        <a:p>
          <a:r>
            <a:rPr kumimoji="1" lang="ja-JP" altLang="ja-JP" sz="1100">
              <a:solidFill>
                <a:schemeClr val="dk1"/>
              </a:solidFill>
              <a:effectLst/>
              <a:latin typeface="+mn-lt"/>
              <a:ea typeface="+mn-ea"/>
              <a:cs typeface="+mn-cs"/>
            </a:rPr>
            <a:t>・民生費は、住民一人当たり２</a:t>
          </a:r>
          <a:r>
            <a:rPr kumimoji="1" lang="ja-JP" altLang="en-US" sz="1100">
              <a:solidFill>
                <a:schemeClr val="dk1"/>
              </a:solidFill>
              <a:effectLst/>
              <a:latin typeface="+mn-lt"/>
              <a:ea typeface="+mn-ea"/>
              <a:cs typeface="+mn-cs"/>
            </a:rPr>
            <a:t>６３</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９９０</a:t>
          </a:r>
          <a:r>
            <a:rPr kumimoji="1" lang="ja-JP" altLang="ja-JP" sz="1100">
              <a:solidFill>
                <a:schemeClr val="dk1"/>
              </a:solidFill>
              <a:effectLst/>
              <a:latin typeface="+mn-lt"/>
              <a:ea typeface="+mn-ea"/>
              <a:cs typeface="+mn-cs"/>
            </a:rPr>
            <a:t>円となっており、類似団体平均に比べ高止まりしている。民生費のうち大きな額を占める生活保護費は日本全体の動向と同じように伸びており、また、しょうがい者数の増等により障害福祉サービス費が依然として伸びているほか、</a:t>
          </a:r>
          <a:r>
            <a:rPr kumimoji="1" lang="ja-JP" altLang="en-US" sz="1100">
              <a:solidFill>
                <a:schemeClr val="dk1"/>
              </a:solidFill>
              <a:effectLst/>
              <a:latin typeface="+mn-lt"/>
              <a:ea typeface="+mn-ea"/>
              <a:cs typeface="+mn-cs"/>
            </a:rPr>
            <a:t>、定額減税補足給付金や国立駅南口子育ち・子育て応援テラス建設工事費の増等</a:t>
          </a:r>
          <a:r>
            <a:rPr kumimoji="1" lang="ja-JP" altLang="ja-JP" sz="1100">
              <a:solidFill>
                <a:schemeClr val="dk1"/>
              </a:solidFill>
              <a:effectLst/>
              <a:latin typeface="+mn-lt"/>
              <a:ea typeface="+mn-ea"/>
              <a:cs typeface="+mn-cs"/>
            </a:rPr>
            <a:t>により、増となった。</a:t>
          </a:r>
          <a:endParaRPr lang="ja-JP" altLang="ja-JP" sz="14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・土木費は、住民一人当たり</a:t>
          </a:r>
          <a:r>
            <a:rPr kumimoji="1" lang="ja-JP" altLang="en-US" sz="1100">
              <a:solidFill>
                <a:schemeClr val="dk1"/>
              </a:solidFill>
              <a:effectLst/>
              <a:latin typeface="+mn-lt"/>
              <a:ea typeface="+mn-ea"/>
              <a:cs typeface="+mn-cs"/>
            </a:rPr>
            <a:t>４２</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０４</a:t>
          </a:r>
          <a:r>
            <a:rPr kumimoji="1" lang="ja-JP" altLang="ja-JP" sz="1100">
              <a:solidFill>
                <a:schemeClr val="dk1"/>
              </a:solidFill>
              <a:effectLst/>
              <a:latin typeface="+mn-lt"/>
              <a:ea typeface="+mn-ea"/>
              <a:cs typeface="+mn-cs"/>
            </a:rPr>
            <a:t>０円となっており、</a:t>
          </a:r>
          <a:r>
            <a:rPr kumimoji="1" lang="ja-JP" altLang="en-US" sz="1100">
              <a:solidFill>
                <a:schemeClr val="dk1"/>
              </a:solidFill>
              <a:effectLst/>
              <a:latin typeface="+mn-lt"/>
              <a:ea typeface="+mn-ea"/>
              <a:cs typeface="+mn-cs"/>
            </a:rPr>
            <a:t>下水道事業会計補助金の減等があった一方、都市計画事業基金積立金や国立駅周辺整備事業費の増等により</a:t>
          </a:r>
          <a:r>
            <a:rPr kumimoji="1" lang="ja-JP" altLang="ja-JP" sz="1100">
              <a:solidFill>
                <a:schemeClr val="dk1"/>
              </a:solidFill>
              <a:effectLst/>
              <a:latin typeface="+mn-lt"/>
              <a:ea typeface="+mn-ea"/>
              <a:cs typeface="+mn-cs"/>
            </a:rPr>
            <a:t>、増となった。</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・教育費は、住民一人当たり</a:t>
          </a:r>
          <a:r>
            <a:rPr kumimoji="1" lang="ja-JP" altLang="en-US" sz="1100">
              <a:solidFill>
                <a:schemeClr val="dk1"/>
              </a:solidFill>
              <a:effectLst/>
              <a:latin typeface="+mn-lt"/>
              <a:ea typeface="+mn-ea"/>
              <a:cs typeface="+mn-cs"/>
            </a:rPr>
            <a:t>７８</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０１６</a:t>
          </a:r>
          <a:r>
            <a:rPr kumimoji="1" lang="ja-JP" altLang="ja-JP" sz="1100">
              <a:solidFill>
                <a:schemeClr val="dk1"/>
              </a:solidFill>
              <a:effectLst/>
              <a:latin typeface="+mn-lt"/>
              <a:ea typeface="+mn-ea"/>
              <a:cs typeface="+mn-cs"/>
            </a:rPr>
            <a:t>円となっており、</a:t>
          </a:r>
          <a:r>
            <a:rPr kumimoji="1" lang="ja-JP" altLang="en-US" sz="1100">
              <a:solidFill>
                <a:schemeClr val="dk1"/>
              </a:solidFill>
              <a:effectLst/>
              <a:latin typeface="+mn-lt"/>
              <a:ea typeface="+mn-ea"/>
              <a:cs typeface="+mn-cs"/>
            </a:rPr>
            <a:t>国立第二小学校改築事業費の増等があった一方、食育推進・給食ステーション施設取得費や旧給食センター解体工事費の減等により、減</a:t>
          </a:r>
          <a:r>
            <a:rPr kumimoji="1" lang="ja-JP" altLang="ja-JP" sz="1100">
              <a:solidFill>
                <a:schemeClr val="dk1"/>
              </a:solidFill>
              <a:effectLst/>
              <a:latin typeface="+mn-lt"/>
              <a:ea typeface="+mn-ea"/>
              <a:cs typeface="+mn-cs"/>
            </a:rPr>
            <a:t>となった。</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令和２、３年度は実質単年度収支</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黒字</a:t>
          </a:r>
          <a:r>
            <a:rPr lang="ja-JP" altLang="en-US" sz="1100">
              <a:solidFill>
                <a:schemeClr val="dk1"/>
              </a:solidFill>
              <a:effectLst/>
              <a:latin typeface="+mn-lt"/>
              <a:ea typeface="+mn-ea"/>
              <a:cs typeface="+mn-cs"/>
            </a:rPr>
            <a:t>であった</a:t>
          </a:r>
          <a:r>
            <a:rPr lang="ja-JP" altLang="ja-JP" sz="1100">
              <a:solidFill>
                <a:schemeClr val="dk1"/>
              </a:solidFill>
              <a:effectLst/>
              <a:latin typeface="+mn-lt"/>
              <a:ea typeface="+mn-ea"/>
              <a:cs typeface="+mn-cs"/>
            </a:rPr>
            <a:t>。</a:t>
          </a:r>
          <a:endParaRPr lang="ja-JP" altLang="ja-JP" sz="1400">
            <a:effectLst/>
          </a:endParaRPr>
        </a:p>
        <a:p>
          <a:r>
            <a:rPr lang="ja-JP" altLang="ja-JP" sz="1100">
              <a:solidFill>
                <a:schemeClr val="dk1"/>
              </a:solidFill>
              <a:effectLst/>
              <a:latin typeface="+mn-lt"/>
              <a:ea typeface="+mn-ea"/>
              <a:cs typeface="+mn-cs"/>
            </a:rPr>
            <a:t>　令和４年度は、普通会計の単年度収支が減少したことや基金取崩額が増加したことが影響し、数値は</a:t>
          </a:r>
          <a:r>
            <a:rPr lang="ja-JP" altLang="en-US" sz="1100">
              <a:solidFill>
                <a:schemeClr val="dk1"/>
              </a:solidFill>
              <a:effectLst/>
              <a:latin typeface="+mn-lt"/>
              <a:ea typeface="+mn-ea"/>
              <a:cs typeface="+mn-cs"/>
            </a:rPr>
            <a:t>赤字</a:t>
          </a:r>
          <a:r>
            <a:rPr lang="ja-JP" altLang="ja-JP" sz="1100">
              <a:solidFill>
                <a:schemeClr val="dk1"/>
              </a:solidFill>
              <a:effectLst/>
              <a:latin typeface="+mn-lt"/>
              <a:ea typeface="+mn-ea"/>
              <a:cs typeface="+mn-cs"/>
            </a:rPr>
            <a:t>に転じ</a:t>
          </a:r>
          <a:r>
            <a:rPr lang="ja-JP" altLang="en-US" sz="1100">
              <a:solidFill>
                <a:schemeClr val="dk1"/>
              </a:solidFill>
              <a:effectLst/>
              <a:latin typeface="+mn-lt"/>
              <a:ea typeface="+mn-ea"/>
              <a:cs typeface="+mn-cs"/>
            </a:rPr>
            <a:t>て、</a:t>
          </a:r>
          <a:r>
            <a:rPr lang="ja-JP" altLang="ja-JP" sz="1100">
              <a:solidFill>
                <a:schemeClr val="dk1"/>
              </a:solidFill>
              <a:effectLst/>
              <a:latin typeface="+mn-lt"/>
              <a:ea typeface="+mn-ea"/>
              <a:cs typeface="+mn-cs"/>
            </a:rPr>
            <a:t>令和５年度</a:t>
          </a:r>
          <a:r>
            <a:rPr lang="ja-JP" altLang="en-US" sz="1100">
              <a:solidFill>
                <a:schemeClr val="dk1"/>
              </a:solidFill>
              <a:effectLst/>
              <a:latin typeface="+mn-lt"/>
              <a:ea typeface="+mn-ea"/>
              <a:cs typeface="+mn-cs"/>
            </a:rPr>
            <a:t>も赤字であ</a:t>
          </a:r>
          <a:r>
            <a:rPr lang="ja-JP" altLang="ja-JP" sz="1100">
              <a:solidFill>
                <a:schemeClr val="dk1"/>
              </a:solidFill>
              <a:effectLst/>
              <a:latin typeface="+mn-lt"/>
              <a:ea typeface="+mn-ea"/>
              <a:cs typeface="+mn-cs"/>
            </a:rPr>
            <a:t>った。</a:t>
          </a:r>
          <a:endParaRPr lang="ja-JP" altLang="ja-JP" sz="1400">
            <a:effectLst/>
          </a:endParaRPr>
        </a:p>
        <a:p>
          <a:r>
            <a:rPr lang="ja-JP" altLang="ja-JP" sz="1100">
              <a:solidFill>
                <a:schemeClr val="dk1"/>
              </a:solidFill>
              <a:effectLst/>
              <a:latin typeface="+mn-lt"/>
              <a:ea typeface="+mn-ea"/>
              <a:cs typeface="+mn-cs"/>
            </a:rPr>
            <a:t>　令和</a:t>
          </a:r>
          <a:r>
            <a:rPr lang="ja-JP" altLang="en-US" sz="1100">
              <a:solidFill>
                <a:schemeClr val="dk1"/>
              </a:solidFill>
              <a:effectLst/>
              <a:latin typeface="+mn-lt"/>
              <a:ea typeface="+mn-ea"/>
              <a:cs typeface="+mn-cs"/>
            </a:rPr>
            <a:t>６</a:t>
          </a:r>
          <a:r>
            <a:rPr lang="ja-JP" altLang="ja-JP" sz="1100">
              <a:solidFill>
                <a:schemeClr val="dk1"/>
              </a:solidFill>
              <a:effectLst/>
              <a:latin typeface="+mn-lt"/>
              <a:ea typeface="+mn-ea"/>
              <a:cs typeface="+mn-cs"/>
            </a:rPr>
            <a:t>年度</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単年度収支</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減少</a:t>
          </a:r>
          <a:r>
            <a:rPr lang="ja-JP" altLang="en-US" sz="1100">
              <a:solidFill>
                <a:schemeClr val="dk1"/>
              </a:solidFill>
              <a:effectLst/>
              <a:latin typeface="+mn-lt"/>
              <a:ea typeface="+mn-ea"/>
              <a:cs typeface="+mn-cs"/>
            </a:rPr>
            <a:t>とともに</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財政調整基金への積み立てが減じたことにより、赤字の値が悪化した。</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財政調整基金残高、実質収支額には常に留意した財政運営を行っていく必要がある。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年度はすべての会計が黒字であった。国民健康保険特別会計については、使用料・保険税で賄わなければならない部分を一般会計が赤字繰出しを行うことにより補てんしている状況にある。 </a:t>
          </a:r>
          <a:endParaRPr lang="ja-JP" altLang="ja-JP" sz="1400">
            <a:effectLst/>
          </a:endParaRPr>
        </a:p>
        <a:p>
          <a:r>
            <a:rPr kumimoji="1" lang="ja-JP" altLang="ja-JP" sz="1100">
              <a:solidFill>
                <a:schemeClr val="dk1"/>
              </a:solidFill>
              <a:effectLst/>
              <a:latin typeface="+mn-lt"/>
              <a:ea typeface="+mn-ea"/>
              <a:cs typeface="+mn-cs"/>
            </a:rPr>
            <a:t>　独立採算の原則からも使用料・保険税の適正化を実施し、税収を主な財源と</a:t>
          </a:r>
          <a:r>
            <a:rPr kumimoji="1" lang="ja-JP" altLang="en-US" sz="1100">
              <a:solidFill>
                <a:schemeClr val="dk1"/>
              </a:solidFill>
              <a:effectLst/>
              <a:latin typeface="+mn-lt"/>
              <a:ea typeface="+mn-ea"/>
              <a:cs typeface="+mn-cs"/>
            </a:rPr>
            <a:t>することにより、</a:t>
          </a:r>
          <a:r>
            <a:rPr kumimoji="1" lang="ja-JP" altLang="ja-JP" sz="1100">
              <a:solidFill>
                <a:schemeClr val="dk1"/>
              </a:solidFill>
              <a:effectLst/>
              <a:latin typeface="+mn-lt"/>
              <a:ea typeface="+mn-ea"/>
              <a:cs typeface="+mn-cs"/>
            </a:rPr>
            <a:t>一般会計の負担を減らしていかなくてはならない。</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ntra.kunitachi.go.jp\KFS\&#20869;&#37096;&#12501;&#12457;&#12523;&#12480;\&#25919;&#31574;&#32076;&#21942;&#35506;\&#19968;&#33324;&#32887;&#29992;\_&#36001;&#25919;&#20418;\_&#27770;&#31639;&#32113;&#35336;\&#27770;&#31639;&#12459;&#12540;&#12489;\R6\02&#20316;&#26989;\&#21442;&#32771;&#36039;&#26009;\11_&#27770;&#31639;&#12459;&#12540;&#12489;&#20316;&#26989;&#29992;(&#21442;&#32771;&#12471;&#12540;&#12488;&#20184;).xlsx" TargetMode="External"/><Relationship Id="rId1" Type="http://schemas.openxmlformats.org/officeDocument/2006/relationships/externalLinkPath" Target="file:///\\intra.kunitachi.go.jp\KFS\&#20869;&#37096;&#12501;&#12457;&#12523;&#12480;\&#25919;&#31574;&#32076;&#21942;&#35506;\&#19968;&#33324;&#32887;&#29992;\_&#36001;&#25919;&#20418;\_&#27770;&#31639;&#32113;&#35336;\&#27770;&#31639;&#12459;&#12540;&#12489;\R6\02&#20316;&#26989;\&#21442;&#32771;&#36039;&#26009;\11_&#27770;&#31639;&#12459;&#12540;&#12489;&#20316;&#26989;&#29992;(&#21442;&#32771;&#12471;&#12540;&#12488;&#201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印刷用"/>
      <sheetName val="入力用"/>
      <sheetName val="昨年"/>
      <sheetName val="市町村民税等調"/>
      <sheetName val="人口"/>
      <sheetName val="00(R6)"/>
      <sheetName val="00 (R5)"/>
      <sheetName val="00 (R4)"/>
      <sheetName val="02"/>
      <sheetName val="04"/>
      <sheetName val="05"/>
      <sheetName val="06"/>
      <sheetName val="07"/>
      <sheetName val="08"/>
      <sheetName val="09"/>
      <sheetName val="10"/>
      <sheetName val="11"/>
      <sheetName val="12_1"/>
      <sheetName val="12_2"/>
      <sheetName val="13"/>
      <sheetName val="14"/>
      <sheetName val="29"/>
      <sheetName val="33"/>
      <sheetName val="37"/>
      <sheetName val="52"/>
      <sheetName val="63"/>
      <sheetName val="64"/>
      <sheetName val="94"/>
      <sheetName val="10(000)"/>
      <sheetName val="20(000)"/>
      <sheetName val="40(000)"/>
      <sheetName val="健全化総括表①"/>
      <sheetName val="歳出分析表"/>
    </sheetNames>
    <sheetDataSet>
      <sheetData sheetId="0">
        <row r="13">
          <cell r="V13">
            <v>12027943</v>
          </cell>
        </row>
        <row r="16">
          <cell r="F16">
            <v>516386</v>
          </cell>
        </row>
      </sheetData>
      <sheetData sheetId="1">
        <row r="89">
          <cell r="AE89">
            <v>1394815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85" zoomScaleNormal="85" workbookViewId="0"/>
  </sheetViews>
  <sheetFormatPr defaultColWidth="0" defaultRowHeight="10.8" zeroHeight="1" x14ac:dyDescent="0.2"/>
  <cols>
    <col min="1" max="11" width="2.109375" style="162" customWidth="1"/>
    <col min="12" max="12" width="2.21875" style="162" customWidth="1"/>
    <col min="13" max="17" width="2.33203125" style="162" customWidth="1"/>
    <col min="18" max="119" width="2.109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38963396</v>
      </c>
      <c r="BO4" s="358"/>
      <c r="BP4" s="358"/>
      <c r="BQ4" s="358"/>
      <c r="BR4" s="358"/>
      <c r="BS4" s="358"/>
      <c r="BT4" s="358"/>
      <c r="BU4" s="359"/>
      <c r="BV4" s="357">
        <v>37639719</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2.7</v>
      </c>
      <c r="CU4" s="364"/>
      <c r="CV4" s="364"/>
      <c r="CW4" s="364"/>
      <c r="CX4" s="364"/>
      <c r="CY4" s="364"/>
      <c r="CZ4" s="364"/>
      <c r="DA4" s="365"/>
      <c r="DB4" s="363">
        <v>3.9</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38447010</v>
      </c>
      <c r="BO5" s="395"/>
      <c r="BP5" s="395"/>
      <c r="BQ5" s="395"/>
      <c r="BR5" s="395"/>
      <c r="BS5" s="395"/>
      <c r="BT5" s="395"/>
      <c r="BU5" s="396"/>
      <c r="BV5" s="394">
        <v>36955043</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99</v>
      </c>
      <c r="CU5" s="392"/>
      <c r="CV5" s="392"/>
      <c r="CW5" s="392"/>
      <c r="CX5" s="392"/>
      <c r="CY5" s="392"/>
      <c r="CZ5" s="392"/>
      <c r="DA5" s="393"/>
      <c r="DB5" s="391">
        <v>98.9</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98</v>
      </c>
      <c r="AV6" s="427"/>
      <c r="AW6" s="427"/>
      <c r="AX6" s="427"/>
      <c r="AY6" s="428" t="s">
        <v>99</v>
      </c>
      <c r="AZ6" s="429"/>
      <c r="BA6" s="429"/>
      <c r="BB6" s="429"/>
      <c r="BC6" s="429"/>
      <c r="BD6" s="429"/>
      <c r="BE6" s="429"/>
      <c r="BF6" s="429"/>
      <c r="BG6" s="429"/>
      <c r="BH6" s="429"/>
      <c r="BI6" s="429"/>
      <c r="BJ6" s="429"/>
      <c r="BK6" s="429"/>
      <c r="BL6" s="429"/>
      <c r="BM6" s="430"/>
      <c r="BN6" s="394">
        <v>516386</v>
      </c>
      <c r="BO6" s="395"/>
      <c r="BP6" s="395"/>
      <c r="BQ6" s="395"/>
      <c r="BR6" s="395"/>
      <c r="BS6" s="395"/>
      <c r="BT6" s="395"/>
      <c r="BU6" s="396"/>
      <c r="BV6" s="394">
        <v>684676</v>
      </c>
      <c r="BW6" s="395"/>
      <c r="BX6" s="395"/>
      <c r="BY6" s="395"/>
      <c r="BZ6" s="395"/>
      <c r="CA6" s="395"/>
      <c r="CB6" s="395"/>
      <c r="CC6" s="396"/>
      <c r="CD6" s="397" t="s">
        <v>100</v>
      </c>
      <c r="CE6" s="398"/>
      <c r="CF6" s="398"/>
      <c r="CG6" s="398"/>
      <c r="CH6" s="398"/>
      <c r="CI6" s="398"/>
      <c r="CJ6" s="398"/>
      <c r="CK6" s="398"/>
      <c r="CL6" s="398"/>
      <c r="CM6" s="398"/>
      <c r="CN6" s="398"/>
      <c r="CO6" s="398"/>
      <c r="CP6" s="398"/>
      <c r="CQ6" s="398"/>
      <c r="CR6" s="398"/>
      <c r="CS6" s="399"/>
      <c r="CT6" s="431">
        <v>99</v>
      </c>
      <c r="CU6" s="432"/>
      <c r="CV6" s="432"/>
      <c r="CW6" s="432"/>
      <c r="CX6" s="432"/>
      <c r="CY6" s="432"/>
      <c r="CZ6" s="432"/>
      <c r="DA6" s="433"/>
      <c r="DB6" s="431">
        <v>98.9</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101</v>
      </c>
      <c r="AN7" s="424"/>
      <c r="AO7" s="424"/>
      <c r="AP7" s="424"/>
      <c r="AQ7" s="424"/>
      <c r="AR7" s="424"/>
      <c r="AS7" s="424"/>
      <c r="AT7" s="425"/>
      <c r="AU7" s="426" t="s">
        <v>98</v>
      </c>
      <c r="AV7" s="427"/>
      <c r="AW7" s="427"/>
      <c r="AX7" s="427"/>
      <c r="AY7" s="428" t="s">
        <v>102</v>
      </c>
      <c r="AZ7" s="429"/>
      <c r="BA7" s="429"/>
      <c r="BB7" s="429"/>
      <c r="BC7" s="429"/>
      <c r="BD7" s="429"/>
      <c r="BE7" s="429"/>
      <c r="BF7" s="429"/>
      <c r="BG7" s="429"/>
      <c r="BH7" s="429"/>
      <c r="BI7" s="429"/>
      <c r="BJ7" s="429"/>
      <c r="BK7" s="429"/>
      <c r="BL7" s="429"/>
      <c r="BM7" s="430"/>
      <c r="BN7" s="394">
        <v>42653</v>
      </c>
      <c r="BO7" s="395"/>
      <c r="BP7" s="395"/>
      <c r="BQ7" s="395"/>
      <c r="BR7" s="395"/>
      <c r="BS7" s="395"/>
      <c r="BT7" s="395"/>
      <c r="BU7" s="396"/>
      <c r="BV7" s="394">
        <v>15834</v>
      </c>
      <c r="BW7" s="395"/>
      <c r="BX7" s="395"/>
      <c r="BY7" s="395"/>
      <c r="BZ7" s="395"/>
      <c r="CA7" s="395"/>
      <c r="CB7" s="395"/>
      <c r="CC7" s="396"/>
      <c r="CD7" s="397" t="s">
        <v>103</v>
      </c>
      <c r="CE7" s="398"/>
      <c r="CF7" s="398"/>
      <c r="CG7" s="398"/>
      <c r="CH7" s="398"/>
      <c r="CI7" s="398"/>
      <c r="CJ7" s="398"/>
      <c r="CK7" s="398"/>
      <c r="CL7" s="398"/>
      <c r="CM7" s="398"/>
      <c r="CN7" s="398"/>
      <c r="CO7" s="398"/>
      <c r="CP7" s="398"/>
      <c r="CQ7" s="398"/>
      <c r="CR7" s="398"/>
      <c r="CS7" s="399"/>
      <c r="CT7" s="394">
        <v>17660138</v>
      </c>
      <c r="CU7" s="395"/>
      <c r="CV7" s="395"/>
      <c r="CW7" s="395"/>
      <c r="CX7" s="395"/>
      <c r="CY7" s="395"/>
      <c r="CZ7" s="395"/>
      <c r="DA7" s="396"/>
      <c r="DB7" s="394">
        <v>17104542</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104</v>
      </c>
      <c r="AN8" s="424"/>
      <c r="AO8" s="424"/>
      <c r="AP8" s="424"/>
      <c r="AQ8" s="424"/>
      <c r="AR8" s="424"/>
      <c r="AS8" s="424"/>
      <c r="AT8" s="425"/>
      <c r="AU8" s="426" t="s">
        <v>90</v>
      </c>
      <c r="AV8" s="427"/>
      <c r="AW8" s="427"/>
      <c r="AX8" s="427"/>
      <c r="AY8" s="428" t="s">
        <v>105</v>
      </c>
      <c r="AZ8" s="429"/>
      <c r="BA8" s="429"/>
      <c r="BB8" s="429"/>
      <c r="BC8" s="429"/>
      <c r="BD8" s="429"/>
      <c r="BE8" s="429"/>
      <c r="BF8" s="429"/>
      <c r="BG8" s="429"/>
      <c r="BH8" s="429"/>
      <c r="BI8" s="429"/>
      <c r="BJ8" s="429"/>
      <c r="BK8" s="429"/>
      <c r="BL8" s="429"/>
      <c r="BM8" s="430"/>
      <c r="BN8" s="394">
        <v>473733</v>
      </c>
      <c r="BO8" s="395"/>
      <c r="BP8" s="395"/>
      <c r="BQ8" s="395"/>
      <c r="BR8" s="395"/>
      <c r="BS8" s="395"/>
      <c r="BT8" s="395"/>
      <c r="BU8" s="396"/>
      <c r="BV8" s="394">
        <v>668842</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1.01</v>
      </c>
      <c r="CU8" s="435"/>
      <c r="CV8" s="435"/>
      <c r="CW8" s="435"/>
      <c r="CX8" s="435"/>
      <c r="CY8" s="435"/>
      <c r="CZ8" s="435"/>
      <c r="DA8" s="436"/>
      <c r="DB8" s="434">
        <v>0.99</v>
      </c>
      <c r="DC8" s="435"/>
      <c r="DD8" s="435"/>
      <c r="DE8" s="435"/>
      <c r="DF8" s="435"/>
      <c r="DG8" s="435"/>
      <c r="DH8" s="435"/>
      <c r="DI8" s="436"/>
    </row>
    <row r="9" spans="1:119" ht="18.75" customHeight="1" thickBot="1" x14ac:dyDescent="0.25">
      <c r="A9" s="163"/>
      <c r="B9" s="388" t="s">
        <v>107</v>
      </c>
      <c r="C9" s="389"/>
      <c r="D9" s="389"/>
      <c r="E9" s="389"/>
      <c r="F9" s="389"/>
      <c r="G9" s="389"/>
      <c r="H9" s="389"/>
      <c r="I9" s="389"/>
      <c r="J9" s="389"/>
      <c r="K9" s="437"/>
      <c r="L9" s="438" t="s">
        <v>108</v>
      </c>
      <c r="M9" s="439"/>
      <c r="N9" s="439"/>
      <c r="O9" s="439"/>
      <c r="P9" s="439"/>
      <c r="Q9" s="440"/>
      <c r="R9" s="441">
        <v>77130</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-195109</v>
      </c>
      <c r="BO9" s="395"/>
      <c r="BP9" s="395"/>
      <c r="BQ9" s="395"/>
      <c r="BR9" s="395"/>
      <c r="BS9" s="395"/>
      <c r="BT9" s="395"/>
      <c r="BU9" s="396"/>
      <c r="BV9" s="394">
        <v>-116372</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7.9</v>
      </c>
      <c r="CU9" s="392"/>
      <c r="CV9" s="392"/>
      <c r="CW9" s="392"/>
      <c r="CX9" s="392"/>
      <c r="CY9" s="392"/>
      <c r="CZ9" s="392"/>
      <c r="DA9" s="393"/>
      <c r="DB9" s="391">
        <v>7.8</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113</v>
      </c>
      <c r="M10" s="424"/>
      <c r="N10" s="424"/>
      <c r="O10" s="424"/>
      <c r="P10" s="424"/>
      <c r="Q10" s="425"/>
      <c r="R10" s="445">
        <v>73655</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335959</v>
      </c>
      <c r="BO10" s="395"/>
      <c r="BP10" s="395"/>
      <c r="BQ10" s="395"/>
      <c r="BR10" s="395"/>
      <c r="BS10" s="395"/>
      <c r="BT10" s="395"/>
      <c r="BU10" s="396"/>
      <c r="BV10" s="394">
        <v>406450</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76079</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600000</v>
      </c>
      <c r="BO12" s="395"/>
      <c r="BP12" s="395"/>
      <c r="BQ12" s="395"/>
      <c r="BR12" s="395"/>
      <c r="BS12" s="395"/>
      <c r="BT12" s="395"/>
      <c r="BU12" s="396"/>
      <c r="BV12" s="394">
        <v>600000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74064</v>
      </c>
      <c r="S13" s="479"/>
      <c r="T13" s="479"/>
      <c r="U13" s="479"/>
      <c r="V13" s="480"/>
      <c r="W13" s="410" t="s">
        <v>131</v>
      </c>
      <c r="X13" s="411"/>
      <c r="Y13" s="411"/>
      <c r="Z13" s="411"/>
      <c r="AA13" s="411"/>
      <c r="AB13" s="401"/>
      <c r="AC13" s="445">
        <v>222</v>
      </c>
      <c r="AD13" s="446"/>
      <c r="AE13" s="446"/>
      <c r="AF13" s="446"/>
      <c r="AG13" s="488"/>
      <c r="AH13" s="445">
        <v>217</v>
      </c>
      <c r="AI13" s="446"/>
      <c r="AJ13" s="446"/>
      <c r="AK13" s="446"/>
      <c r="AL13" s="447"/>
      <c r="AM13" s="423" t="s">
        <v>132</v>
      </c>
      <c r="AN13" s="424"/>
      <c r="AO13" s="424"/>
      <c r="AP13" s="424"/>
      <c r="AQ13" s="424"/>
      <c r="AR13" s="424"/>
      <c r="AS13" s="424"/>
      <c r="AT13" s="425"/>
      <c r="AU13" s="426" t="s">
        <v>98</v>
      </c>
      <c r="AV13" s="427"/>
      <c r="AW13" s="427"/>
      <c r="AX13" s="427"/>
      <c r="AY13" s="428" t="s">
        <v>133</v>
      </c>
      <c r="AZ13" s="429"/>
      <c r="BA13" s="429"/>
      <c r="BB13" s="429"/>
      <c r="BC13" s="429"/>
      <c r="BD13" s="429"/>
      <c r="BE13" s="429"/>
      <c r="BF13" s="429"/>
      <c r="BG13" s="429"/>
      <c r="BH13" s="429"/>
      <c r="BI13" s="429"/>
      <c r="BJ13" s="429"/>
      <c r="BK13" s="429"/>
      <c r="BL13" s="429"/>
      <c r="BM13" s="430"/>
      <c r="BN13" s="394">
        <v>-459150</v>
      </c>
      <c r="BO13" s="395"/>
      <c r="BP13" s="395"/>
      <c r="BQ13" s="395"/>
      <c r="BR13" s="395"/>
      <c r="BS13" s="395"/>
      <c r="BT13" s="395"/>
      <c r="BU13" s="396"/>
      <c r="BV13" s="394">
        <v>-309922</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3.4</v>
      </c>
      <c r="CU13" s="392"/>
      <c r="CV13" s="392"/>
      <c r="CW13" s="392"/>
      <c r="CX13" s="392"/>
      <c r="CY13" s="392"/>
      <c r="CZ13" s="392"/>
      <c r="DA13" s="393"/>
      <c r="DB13" s="391">
        <v>2.5</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75889</v>
      </c>
      <c r="S14" s="479"/>
      <c r="T14" s="479"/>
      <c r="U14" s="479"/>
      <c r="V14" s="480"/>
      <c r="W14" s="384"/>
      <c r="X14" s="385"/>
      <c r="Y14" s="385"/>
      <c r="Z14" s="385"/>
      <c r="AA14" s="385"/>
      <c r="AB14" s="374"/>
      <c r="AC14" s="481">
        <v>0.7</v>
      </c>
      <c r="AD14" s="482"/>
      <c r="AE14" s="482"/>
      <c r="AF14" s="482"/>
      <c r="AG14" s="483"/>
      <c r="AH14" s="481">
        <v>0.7</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2.2999999999999998</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73972</v>
      </c>
      <c r="S15" s="479"/>
      <c r="T15" s="479"/>
      <c r="U15" s="479"/>
      <c r="V15" s="480"/>
      <c r="W15" s="410" t="s">
        <v>137</v>
      </c>
      <c r="X15" s="411"/>
      <c r="Y15" s="411"/>
      <c r="Z15" s="411"/>
      <c r="AA15" s="411"/>
      <c r="AB15" s="401"/>
      <c r="AC15" s="445">
        <v>4773</v>
      </c>
      <c r="AD15" s="446"/>
      <c r="AE15" s="446"/>
      <c r="AF15" s="446"/>
      <c r="AG15" s="488"/>
      <c r="AH15" s="445">
        <v>4840</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13541040</v>
      </c>
      <c r="BO15" s="358"/>
      <c r="BP15" s="358"/>
      <c r="BQ15" s="358"/>
      <c r="BR15" s="358"/>
      <c r="BS15" s="358"/>
      <c r="BT15" s="358"/>
      <c r="BU15" s="359"/>
      <c r="BV15" s="357">
        <v>13134340</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14.5</v>
      </c>
      <c r="AD16" s="482"/>
      <c r="AE16" s="482"/>
      <c r="AF16" s="482"/>
      <c r="AG16" s="483"/>
      <c r="AH16" s="481">
        <v>16.2</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13194829</v>
      </c>
      <c r="BO16" s="395"/>
      <c r="BP16" s="395"/>
      <c r="BQ16" s="395"/>
      <c r="BR16" s="395"/>
      <c r="BS16" s="395"/>
      <c r="BT16" s="395"/>
      <c r="BU16" s="396"/>
      <c r="BV16" s="394">
        <v>12903779</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28010</v>
      </c>
      <c r="AD17" s="446"/>
      <c r="AE17" s="446"/>
      <c r="AF17" s="446"/>
      <c r="AG17" s="488"/>
      <c r="AH17" s="445">
        <v>24821</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17660138</v>
      </c>
      <c r="BO17" s="395"/>
      <c r="BP17" s="395"/>
      <c r="BQ17" s="395"/>
      <c r="BR17" s="395"/>
      <c r="BS17" s="395"/>
      <c r="BT17" s="395"/>
      <c r="BU17" s="396"/>
      <c r="BV17" s="394">
        <v>17104542</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8.15</v>
      </c>
      <c r="M18" s="518"/>
      <c r="N18" s="518"/>
      <c r="O18" s="518"/>
      <c r="P18" s="518"/>
      <c r="Q18" s="518"/>
      <c r="R18" s="519"/>
      <c r="S18" s="519"/>
      <c r="T18" s="519"/>
      <c r="U18" s="519"/>
      <c r="V18" s="520"/>
      <c r="W18" s="412"/>
      <c r="X18" s="413"/>
      <c r="Y18" s="413"/>
      <c r="Z18" s="413"/>
      <c r="AA18" s="413"/>
      <c r="AB18" s="404"/>
      <c r="AC18" s="521">
        <v>84.9</v>
      </c>
      <c r="AD18" s="522"/>
      <c r="AE18" s="522"/>
      <c r="AF18" s="522"/>
      <c r="AG18" s="523"/>
      <c r="AH18" s="521">
        <v>83.1</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18258519</v>
      </c>
      <c r="BO18" s="395"/>
      <c r="BP18" s="395"/>
      <c r="BQ18" s="395"/>
      <c r="BR18" s="395"/>
      <c r="BS18" s="395"/>
      <c r="BT18" s="395"/>
      <c r="BU18" s="396"/>
      <c r="BV18" s="394">
        <v>17431858</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9464</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22563559</v>
      </c>
      <c r="BO19" s="395"/>
      <c r="BP19" s="395"/>
      <c r="BQ19" s="395"/>
      <c r="BR19" s="395"/>
      <c r="BS19" s="395"/>
      <c r="BT19" s="395"/>
      <c r="BU19" s="396"/>
      <c r="BV19" s="394">
        <v>21955070</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38275</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12027943</v>
      </c>
      <c r="BO22" s="358"/>
      <c r="BP22" s="358"/>
      <c r="BQ22" s="358"/>
      <c r="BR22" s="358"/>
      <c r="BS22" s="358"/>
      <c r="BT22" s="358"/>
      <c r="BU22" s="359"/>
      <c r="BV22" s="357">
        <v>11844275</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2845653</v>
      </c>
      <c r="BO23" s="395"/>
      <c r="BP23" s="395"/>
      <c r="BQ23" s="395"/>
      <c r="BR23" s="395"/>
      <c r="BS23" s="395"/>
      <c r="BT23" s="395"/>
      <c r="BU23" s="396"/>
      <c r="BV23" s="394">
        <v>3118158</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8075</v>
      </c>
      <c r="R24" s="446"/>
      <c r="S24" s="446"/>
      <c r="T24" s="446"/>
      <c r="U24" s="446"/>
      <c r="V24" s="488"/>
      <c r="W24" s="540"/>
      <c r="X24" s="541"/>
      <c r="Y24" s="542"/>
      <c r="Z24" s="444" t="s">
        <v>162</v>
      </c>
      <c r="AA24" s="424"/>
      <c r="AB24" s="424"/>
      <c r="AC24" s="424"/>
      <c r="AD24" s="424"/>
      <c r="AE24" s="424"/>
      <c r="AF24" s="424"/>
      <c r="AG24" s="425"/>
      <c r="AH24" s="445">
        <v>444</v>
      </c>
      <c r="AI24" s="446"/>
      <c r="AJ24" s="446"/>
      <c r="AK24" s="446"/>
      <c r="AL24" s="488"/>
      <c r="AM24" s="445">
        <v>1443888</v>
      </c>
      <c r="AN24" s="446"/>
      <c r="AO24" s="446"/>
      <c r="AP24" s="446"/>
      <c r="AQ24" s="446"/>
      <c r="AR24" s="488"/>
      <c r="AS24" s="445">
        <v>3252</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10912428</v>
      </c>
      <c r="BO24" s="395"/>
      <c r="BP24" s="395"/>
      <c r="BQ24" s="395"/>
      <c r="BR24" s="395"/>
      <c r="BS24" s="395"/>
      <c r="BT24" s="395"/>
      <c r="BU24" s="396"/>
      <c r="BV24" s="394">
        <v>10402565</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7579</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13010090</v>
      </c>
      <c r="BO25" s="358"/>
      <c r="BP25" s="358"/>
      <c r="BQ25" s="358"/>
      <c r="BR25" s="358"/>
      <c r="BS25" s="358"/>
      <c r="BT25" s="358"/>
      <c r="BU25" s="359"/>
      <c r="BV25" s="357">
        <v>13501607</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7200</v>
      </c>
      <c r="R26" s="446"/>
      <c r="S26" s="446"/>
      <c r="T26" s="446"/>
      <c r="U26" s="446"/>
      <c r="V26" s="488"/>
      <c r="W26" s="540"/>
      <c r="X26" s="541"/>
      <c r="Y26" s="542"/>
      <c r="Z26" s="444" t="s">
        <v>168</v>
      </c>
      <c r="AA26" s="546"/>
      <c r="AB26" s="546"/>
      <c r="AC26" s="546"/>
      <c r="AD26" s="546"/>
      <c r="AE26" s="546"/>
      <c r="AF26" s="546"/>
      <c r="AG26" s="547"/>
      <c r="AH26" s="445">
        <v>2</v>
      </c>
      <c r="AI26" s="446"/>
      <c r="AJ26" s="446"/>
      <c r="AK26" s="446"/>
      <c r="AL26" s="488"/>
      <c r="AM26" s="445" t="s">
        <v>169</v>
      </c>
      <c r="AN26" s="446"/>
      <c r="AO26" s="446"/>
      <c r="AP26" s="446"/>
      <c r="AQ26" s="446"/>
      <c r="AR26" s="488"/>
      <c r="AS26" s="445" t="s">
        <v>169</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171</v>
      </c>
      <c r="F27" s="424"/>
      <c r="G27" s="424"/>
      <c r="H27" s="424"/>
      <c r="I27" s="424"/>
      <c r="J27" s="424"/>
      <c r="K27" s="425"/>
      <c r="L27" s="445">
        <v>1</v>
      </c>
      <c r="M27" s="446"/>
      <c r="N27" s="446"/>
      <c r="O27" s="446"/>
      <c r="P27" s="488"/>
      <c r="Q27" s="445">
        <v>5750</v>
      </c>
      <c r="R27" s="446"/>
      <c r="S27" s="446"/>
      <c r="T27" s="446"/>
      <c r="U27" s="446"/>
      <c r="V27" s="488"/>
      <c r="W27" s="540"/>
      <c r="X27" s="541"/>
      <c r="Y27" s="542"/>
      <c r="Z27" s="444" t="s">
        <v>172</v>
      </c>
      <c r="AA27" s="424"/>
      <c r="AB27" s="424"/>
      <c r="AC27" s="424"/>
      <c r="AD27" s="424"/>
      <c r="AE27" s="424"/>
      <c r="AF27" s="424"/>
      <c r="AG27" s="425"/>
      <c r="AH27" s="445">
        <v>2</v>
      </c>
      <c r="AI27" s="446"/>
      <c r="AJ27" s="446"/>
      <c r="AK27" s="446"/>
      <c r="AL27" s="488"/>
      <c r="AM27" s="445" t="s">
        <v>169</v>
      </c>
      <c r="AN27" s="446"/>
      <c r="AO27" s="446"/>
      <c r="AP27" s="446"/>
      <c r="AQ27" s="446"/>
      <c r="AR27" s="488"/>
      <c r="AS27" s="445" t="s">
        <v>169</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v>451209</v>
      </c>
      <c r="BO27" s="514"/>
      <c r="BP27" s="514"/>
      <c r="BQ27" s="514"/>
      <c r="BR27" s="514"/>
      <c r="BS27" s="514"/>
      <c r="BT27" s="514"/>
      <c r="BU27" s="515"/>
      <c r="BV27" s="513">
        <v>451209</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174</v>
      </c>
      <c r="F28" s="424"/>
      <c r="G28" s="424"/>
      <c r="H28" s="424"/>
      <c r="I28" s="424"/>
      <c r="J28" s="424"/>
      <c r="K28" s="425"/>
      <c r="L28" s="445">
        <v>1</v>
      </c>
      <c r="M28" s="446"/>
      <c r="N28" s="446"/>
      <c r="O28" s="446"/>
      <c r="P28" s="488"/>
      <c r="Q28" s="445">
        <v>5150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1974102</v>
      </c>
      <c r="BO28" s="358"/>
      <c r="BP28" s="358"/>
      <c r="BQ28" s="358"/>
      <c r="BR28" s="358"/>
      <c r="BS28" s="358"/>
      <c r="BT28" s="358"/>
      <c r="BU28" s="359"/>
      <c r="BV28" s="357">
        <v>2238143</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177</v>
      </c>
      <c r="F29" s="424"/>
      <c r="G29" s="424"/>
      <c r="H29" s="424"/>
      <c r="I29" s="424"/>
      <c r="J29" s="424"/>
      <c r="K29" s="425"/>
      <c r="L29" s="445">
        <v>19</v>
      </c>
      <c r="M29" s="446"/>
      <c r="N29" s="446"/>
      <c r="O29" s="446"/>
      <c r="P29" s="488"/>
      <c r="Q29" s="445">
        <v>4900</v>
      </c>
      <c r="R29" s="446"/>
      <c r="S29" s="446"/>
      <c r="T29" s="446"/>
      <c r="U29" s="446"/>
      <c r="V29" s="488"/>
      <c r="W29" s="543"/>
      <c r="X29" s="544"/>
      <c r="Y29" s="545"/>
      <c r="Z29" s="444" t="s">
        <v>178</v>
      </c>
      <c r="AA29" s="424"/>
      <c r="AB29" s="424"/>
      <c r="AC29" s="424"/>
      <c r="AD29" s="424"/>
      <c r="AE29" s="424"/>
      <c r="AF29" s="424"/>
      <c r="AG29" s="425"/>
      <c r="AH29" s="445">
        <v>446</v>
      </c>
      <c r="AI29" s="446"/>
      <c r="AJ29" s="446"/>
      <c r="AK29" s="446"/>
      <c r="AL29" s="488"/>
      <c r="AM29" s="445">
        <v>1452988</v>
      </c>
      <c r="AN29" s="446"/>
      <c r="AO29" s="446"/>
      <c r="AP29" s="446"/>
      <c r="AQ29" s="446"/>
      <c r="AR29" s="488"/>
      <c r="AS29" s="445">
        <v>3258</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t="s">
        <v>122</v>
      </c>
      <c r="BO29" s="395"/>
      <c r="BP29" s="395"/>
      <c r="BQ29" s="395"/>
      <c r="BR29" s="395"/>
      <c r="BS29" s="395"/>
      <c r="BT29" s="395"/>
      <c r="BU29" s="396"/>
      <c r="BV29" s="394" t="s">
        <v>122</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99.2</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5024091</v>
      </c>
      <c r="BO30" s="514"/>
      <c r="BP30" s="514"/>
      <c r="BQ30" s="514"/>
      <c r="BR30" s="514"/>
      <c r="BS30" s="514"/>
      <c r="BT30" s="514"/>
      <c r="BU30" s="515"/>
      <c r="BV30" s="513">
        <v>4983216</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187</v>
      </c>
      <c r="D33" s="418"/>
      <c r="E33" s="383" t="s">
        <v>188</v>
      </c>
      <c r="F33" s="383"/>
      <c r="G33" s="383"/>
      <c r="H33" s="383"/>
      <c r="I33" s="383"/>
      <c r="J33" s="383"/>
      <c r="K33" s="383"/>
      <c r="L33" s="383"/>
      <c r="M33" s="383"/>
      <c r="N33" s="383"/>
      <c r="O33" s="383"/>
      <c r="P33" s="383"/>
      <c r="Q33" s="383"/>
      <c r="R33" s="383"/>
      <c r="S33" s="383"/>
      <c r="T33" s="188"/>
      <c r="U33" s="418" t="s">
        <v>187</v>
      </c>
      <c r="V33" s="418"/>
      <c r="W33" s="383" t="s">
        <v>188</v>
      </c>
      <c r="X33" s="383"/>
      <c r="Y33" s="383"/>
      <c r="Z33" s="383"/>
      <c r="AA33" s="383"/>
      <c r="AB33" s="383"/>
      <c r="AC33" s="383"/>
      <c r="AD33" s="383"/>
      <c r="AE33" s="383"/>
      <c r="AF33" s="383"/>
      <c r="AG33" s="383"/>
      <c r="AH33" s="383"/>
      <c r="AI33" s="383"/>
      <c r="AJ33" s="383"/>
      <c r="AK33" s="383"/>
      <c r="AL33" s="188"/>
      <c r="AM33" s="418" t="s">
        <v>187</v>
      </c>
      <c r="AN33" s="418"/>
      <c r="AO33" s="383" t="s">
        <v>188</v>
      </c>
      <c r="AP33" s="383"/>
      <c r="AQ33" s="383"/>
      <c r="AR33" s="383"/>
      <c r="AS33" s="383"/>
      <c r="AT33" s="383"/>
      <c r="AU33" s="383"/>
      <c r="AV33" s="383"/>
      <c r="AW33" s="383"/>
      <c r="AX33" s="383"/>
      <c r="AY33" s="383"/>
      <c r="AZ33" s="383"/>
      <c r="BA33" s="383"/>
      <c r="BB33" s="383"/>
      <c r="BC33" s="383"/>
      <c r="BD33" s="189"/>
      <c r="BE33" s="383" t="s">
        <v>189</v>
      </c>
      <c r="BF33" s="383"/>
      <c r="BG33" s="383" t="s">
        <v>190</v>
      </c>
      <c r="BH33" s="383"/>
      <c r="BI33" s="383"/>
      <c r="BJ33" s="383"/>
      <c r="BK33" s="383"/>
      <c r="BL33" s="383"/>
      <c r="BM33" s="383"/>
      <c r="BN33" s="383"/>
      <c r="BO33" s="383"/>
      <c r="BP33" s="383"/>
      <c r="BQ33" s="383"/>
      <c r="BR33" s="383"/>
      <c r="BS33" s="383"/>
      <c r="BT33" s="383"/>
      <c r="BU33" s="383"/>
      <c r="BV33" s="189"/>
      <c r="BW33" s="418" t="s">
        <v>189</v>
      </c>
      <c r="BX33" s="418"/>
      <c r="BY33" s="383" t="s">
        <v>191</v>
      </c>
      <c r="BZ33" s="383"/>
      <c r="CA33" s="383"/>
      <c r="CB33" s="383"/>
      <c r="CC33" s="383"/>
      <c r="CD33" s="383"/>
      <c r="CE33" s="383"/>
      <c r="CF33" s="383"/>
      <c r="CG33" s="383"/>
      <c r="CH33" s="383"/>
      <c r="CI33" s="383"/>
      <c r="CJ33" s="383"/>
      <c r="CK33" s="383"/>
      <c r="CL33" s="383"/>
      <c r="CM33" s="383"/>
      <c r="CN33" s="188"/>
      <c r="CO33" s="418" t="s">
        <v>187</v>
      </c>
      <c r="CP33" s="418"/>
      <c r="CQ33" s="383" t="s">
        <v>192</v>
      </c>
      <c r="CR33" s="383"/>
      <c r="CS33" s="383"/>
      <c r="CT33" s="383"/>
      <c r="CU33" s="383"/>
      <c r="CV33" s="383"/>
      <c r="CW33" s="383"/>
      <c r="CX33" s="383"/>
      <c r="CY33" s="383"/>
      <c r="CZ33" s="383"/>
      <c r="DA33" s="383"/>
      <c r="DB33" s="383"/>
      <c r="DC33" s="383"/>
      <c r="DD33" s="383"/>
      <c r="DE33" s="383"/>
      <c r="DF33" s="188"/>
      <c r="DG33" s="583" t="s">
        <v>193</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下水道事業会計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6</v>
      </c>
      <c r="BX34" s="584"/>
      <c r="BY34" s="585" t="str">
        <f>IF('各会計、関係団体の財政状況及び健全化判断比率'!B68="","",'各会計、関係団体の財政状況及び健全化判断比率'!B68)</f>
        <v>東京市町村総合事務組合（一般会計）</v>
      </c>
      <c r="BZ34" s="585"/>
      <c r="CA34" s="585"/>
      <c r="CB34" s="585"/>
      <c r="CC34" s="585"/>
      <c r="CD34" s="585"/>
      <c r="CE34" s="585"/>
      <c r="CF34" s="585"/>
      <c r="CG34" s="585"/>
      <c r="CH34" s="585"/>
      <c r="CI34" s="585"/>
      <c r="CJ34" s="585"/>
      <c r="CK34" s="585"/>
      <c r="CL34" s="585"/>
      <c r="CM34" s="585"/>
      <c r="CN34" s="163"/>
      <c r="CO34" s="584">
        <f>IF(CQ34="","",MAX(C34:D43,U34:V43,AM34:AN43,BE34:BF43,BW34:BX43)+1)</f>
        <v>13</v>
      </c>
      <c r="CP34" s="584"/>
      <c r="CQ34" s="585" t="str">
        <f>IF('各会計、関係団体の財政状況及び健全化判断比率'!BS7="","",'各会計、関係団体の財政状況及び健全化判断比率'!BS7)</f>
        <v>国立市土地開発公社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〇</v>
      </c>
      <c r="DH34" s="586"/>
      <c r="DI34" s="190"/>
    </row>
    <row r="35" spans="1:113" ht="32.25" customHeight="1" x14ac:dyDescent="0.2">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t="str">
        <f t="shared" ref="AM35:AM43" si="0">IF(AO35="","",AM34+1)</f>
        <v/>
      </c>
      <c r="AN35" s="584"/>
      <c r="AO35" s="585"/>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7</v>
      </c>
      <c r="BX35" s="584"/>
      <c r="BY35" s="585" t="str">
        <f>IF('各会計、関係団体の財政状況及び健全化判断比率'!B69="","",'各会計、関係団体の財政状況及び健全化判断比率'!B69)</f>
        <v>東京市町村総合事務組合（交通災害共済事業特別会計）</v>
      </c>
      <c r="BZ35" s="585"/>
      <c r="CA35" s="585"/>
      <c r="CB35" s="585"/>
      <c r="CC35" s="585"/>
      <c r="CD35" s="585"/>
      <c r="CE35" s="585"/>
      <c r="CF35" s="585"/>
      <c r="CG35" s="585"/>
      <c r="CH35" s="585"/>
      <c r="CI35" s="585"/>
      <c r="CJ35" s="585"/>
      <c r="CK35" s="585"/>
      <c r="CL35" s="585"/>
      <c r="CM35" s="585"/>
      <c r="CN35" s="163"/>
      <c r="CO35" s="584">
        <f t="shared" ref="CO35:CO43" si="3">IF(CQ35="","",CO34+1)</f>
        <v>14</v>
      </c>
      <c r="CP35" s="584"/>
      <c r="CQ35" s="585" t="str">
        <f>IF('各会計、関係団体の財政状況及び健全化判断比率'!BS8="","",'各会計、関係団体の財政状況及び健全化判断比率'!BS8)</f>
        <v>くにたち文化・スポーツ振興財団</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8</v>
      </c>
      <c r="BX36" s="584"/>
      <c r="BY36" s="585" t="str">
        <f>IF('各会計、関係団体の財政状況及び健全化判断比率'!B70="","",'各会計、関係団体の財政状況及び健全化判断比率'!B70)</f>
        <v>東京たま広域資源循環組合（一般会計）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9</v>
      </c>
      <c r="BX37" s="584"/>
      <c r="BY37" s="585" t="str">
        <f>IF('各会計、関係団体の財政状況及び健全化判断比率'!B71="","",'各会計、関係団体の財政状況及び健全化判断比率'!B71)</f>
        <v>多摩川衛生組合（一般会計）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10</v>
      </c>
      <c r="BX38" s="584"/>
      <c r="BY38" s="585" t="str">
        <f>IF('各会計、関係団体の財政状況及び健全化判断比率'!B72="","",'各会計、関係団体の財政状況及び健全化判断比率'!B72)</f>
        <v>立川・昭島・国立聖苑組合（一般会計）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11</v>
      </c>
      <c r="BX39" s="584"/>
      <c r="BY39" s="585" t="str">
        <f>IF('各会計、関係団体の財政状況及び健全化判断比率'!B73="","",'各会計、関係団体の財政状況及び健全化判断比率'!B73)</f>
        <v>東京都後期高齢者医療広域連合（一般会計）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12</v>
      </c>
      <c r="BX40" s="584"/>
      <c r="BY40" s="585" t="str">
        <f>IF('各会計、関係団体の財政状況及び健全化判断比率'!B74="","",'各会計、関係団体の財政状況及び健全化判断比率'!B74)</f>
        <v>東京都後期高齢者医療広域連合（後期高齢者医療特別会計）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78d18cKeQoyyRIpK2V3ckPGaKiphUQsHdkCuri7z3M9c2rTgD4wG7SdzMIEYcPF1JDvKgOwTQsPJlS47UTWBDA==" saltValue="lz1bGr+rcLjml4xhLtwch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532</v>
      </c>
      <c r="D34" s="1136"/>
      <c r="E34" s="1137"/>
      <c r="F34" s="32">
        <v>3.84</v>
      </c>
      <c r="G34" s="33">
        <v>6.15</v>
      </c>
      <c r="H34" s="33">
        <v>4.72</v>
      </c>
      <c r="I34" s="33">
        <v>3.91</v>
      </c>
      <c r="J34" s="34">
        <v>2.68</v>
      </c>
      <c r="K34" s="22"/>
      <c r="L34" s="22"/>
      <c r="M34" s="22"/>
      <c r="N34" s="22"/>
      <c r="O34" s="22"/>
      <c r="P34" s="22"/>
    </row>
    <row r="35" spans="1:16" ht="39" customHeight="1" x14ac:dyDescent="0.2">
      <c r="A35" s="22"/>
      <c r="B35" s="35"/>
      <c r="C35" s="1132" t="s">
        <v>533</v>
      </c>
      <c r="D35" s="1132"/>
      <c r="E35" s="1133"/>
      <c r="F35" s="36">
        <v>0</v>
      </c>
      <c r="G35" s="37">
        <v>0.4</v>
      </c>
      <c r="H35" s="37">
        <v>0.73</v>
      </c>
      <c r="I35" s="37">
        <v>1.37</v>
      </c>
      <c r="J35" s="38">
        <v>2.1</v>
      </c>
      <c r="K35" s="22"/>
      <c r="L35" s="22"/>
      <c r="M35" s="22"/>
      <c r="N35" s="22"/>
      <c r="O35" s="22"/>
      <c r="P35" s="22"/>
    </row>
    <row r="36" spans="1:16" ht="39" customHeight="1" x14ac:dyDescent="0.2">
      <c r="A36" s="22"/>
      <c r="B36" s="35"/>
      <c r="C36" s="1132" t="s">
        <v>534</v>
      </c>
      <c r="D36" s="1132"/>
      <c r="E36" s="1133"/>
      <c r="F36" s="36">
        <v>0.32</v>
      </c>
      <c r="G36" s="37">
        <v>0.69</v>
      </c>
      <c r="H36" s="37">
        <v>0.19</v>
      </c>
      <c r="I36" s="37">
        <v>0.25</v>
      </c>
      <c r="J36" s="38">
        <v>0.47</v>
      </c>
      <c r="K36" s="22"/>
      <c r="L36" s="22"/>
      <c r="M36" s="22"/>
      <c r="N36" s="22"/>
      <c r="O36" s="22"/>
      <c r="P36" s="22"/>
    </row>
    <row r="37" spans="1:16" ht="39" customHeight="1" x14ac:dyDescent="0.2">
      <c r="A37" s="22"/>
      <c r="B37" s="35"/>
      <c r="C37" s="1132" t="s">
        <v>535</v>
      </c>
      <c r="D37" s="1132"/>
      <c r="E37" s="1133"/>
      <c r="F37" s="36">
        <v>1.34</v>
      </c>
      <c r="G37" s="37">
        <v>1.24</v>
      </c>
      <c r="H37" s="37">
        <v>1.08</v>
      </c>
      <c r="I37" s="37">
        <v>0.5</v>
      </c>
      <c r="J37" s="38">
        <v>0.45</v>
      </c>
      <c r="K37" s="22"/>
      <c r="L37" s="22"/>
      <c r="M37" s="22"/>
      <c r="N37" s="22"/>
      <c r="O37" s="22"/>
      <c r="P37" s="22"/>
    </row>
    <row r="38" spans="1:16" ht="39" customHeight="1" x14ac:dyDescent="0.2">
      <c r="A38" s="22"/>
      <c r="B38" s="35"/>
      <c r="C38" s="1132" t="s">
        <v>536</v>
      </c>
      <c r="D38" s="1132"/>
      <c r="E38" s="1133"/>
      <c r="F38" s="36">
        <v>0.14000000000000001</v>
      </c>
      <c r="G38" s="37">
        <v>0.19</v>
      </c>
      <c r="H38" s="37">
        <v>0.36</v>
      </c>
      <c r="I38" s="37">
        <v>0.24</v>
      </c>
      <c r="J38" s="38">
        <v>0.08</v>
      </c>
      <c r="K38" s="22"/>
      <c r="L38" s="22"/>
      <c r="M38" s="22"/>
      <c r="N38" s="22"/>
      <c r="O38" s="22"/>
      <c r="P38" s="22"/>
    </row>
    <row r="39" spans="1:16" ht="39" customHeight="1" x14ac:dyDescent="0.2">
      <c r="A39" s="22"/>
      <c r="B39" s="35"/>
      <c r="C39" s="1132"/>
      <c r="D39" s="1132"/>
      <c r="E39" s="1133"/>
      <c r="F39" s="36"/>
      <c r="G39" s="37"/>
      <c r="H39" s="37"/>
      <c r="I39" s="37"/>
      <c r="J39" s="38"/>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537</v>
      </c>
      <c r="D42" s="1132"/>
      <c r="E42" s="1133"/>
      <c r="F42" s="36" t="s">
        <v>486</v>
      </c>
      <c r="G42" s="37" t="s">
        <v>486</v>
      </c>
      <c r="H42" s="37" t="s">
        <v>486</v>
      </c>
      <c r="I42" s="37" t="s">
        <v>486</v>
      </c>
      <c r="J42" s="38" t="s">
        <v>486</v>
      </c>
      <c r="K42" s="22"/>
      <c r="L42" s="22"/>
      <c r="M42" s="22"/>
      <c r="N42" s="22"/>
      <c r="O42" s="22"/>
      <c r="P42" s="22"/>
    </row>
    <row r="43" spans="1:16" ht="39" customHeight="1" thickBot="1" x14ac:dyDescent="0.25">
      <c r="A43" s="22"/>
      <c r="B43" s="40"/>
      <c r="C43" s="1134" t="s">
        <v>538</v>
      </c>
      <c r="D43" s="1134"/>
      <c r="E43" s="1135"/>
      <c r="F43" s="41" t="s">
        <v>486</v>
      </c>
      <c r="G43" s="42" t="s">
        <v>486</v>
      </c>
      <c r="H43" s="42" t="s">
        <v>486</v>
      </c>
      <c r="I43" s="42" t="s">
        <v>486</v>
      </c>
      <c r="J43" s="43" t="s">
        <v>486</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2" x14ac:dyDescent="0.2">
      <c r="A45" s="22"/>
      <c r="B45" s="22"/>
      <c r="C45" s="22"/>
      <c r="D45" s="22"/>
      <c r="E45" s="22"/>
      <c r="F45" s="22"/>
      <c r="G45" s="22"/>
      <c r="H45" s="22"/>
      <c r="I45" s="22"/>
      <c r="J45" s="22"/>
      <c r="K45" s="22"/>
      <c r="L45" s="22"/>
      <c r="M45" s="22"/>
      <c r="N45" s="22"/>
      <c r="O45" s="22"/>
      <c r="P45" s="22"/>
    </row>
  </sheetData>
  <sheetProtection algorithmName="SHA-512" hashValue="Y34Pnr8BkIUu1++/IsSexTQMHANEYUh1RlwgD5H1TmbgvjxdPG3kKlwxm5UiHOZE2sFSEss0zD0yz9mbkkzeOw==" saltValue="IOidZGxrZJ5rIolUGik/1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2"/>
  <cols>
    <col min="1" max="1" width="6.6640625" style="47" customWidth="1"/>
    <col min="2" max="3" width="10.88671875" style="47" customWidth="1"/>
    <col min="4" max="4" width="10" style="47" customWidth="1"/>
    <col min="5" max="10" width="11" style="47" customWidth="1"/>
    <col min="11" max="15" width="13.109375" style="47" customWidth="1"/>
    <col min="16" max="21" width="11.441406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5">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1614</v>
      </c>
      <c r="L45" s="58">
        <v>1705</v>
      </c>
      <c r="M45" s="58">
        <v>1758</v>
      </c>
      <c r="N45" s="58">
        <v>1723</v>
      </c>
      <c r="O45" s="59">
        <v>1777</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486</v>
      </c>
      <c r="L46" s="62" t="s">
        <v>486</v>
      </c>
      <c r="M46" s="62" t="s">
        <v>486</v>
      </c>
      <c r="N46" s="62" t="s">
        <v>486</v>
      </c>
      <c r="O46" s="63" t="s">
        <v>486</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486</v>
      </c>
      <c r="L47" s="62" t="s">
        <v>486</v>
      </c>
      <c r="M47" s="62" t="s">
        <v>486</v>
      </c>
      <c r="N47" s="62" t="s">
        <v>486</v>
      </c>
      <c r="O47" s="63" t="s">
        <v>486</v>
      </c>
      <c r="P47" s="46"/>
      <c r="Q47" s="46"/>
      <c r="R47" s="46"/>
      <c r="S47" s="46"/>
      <c r="T47" s="46"/>
      <c r="U47" s="46"/>
    </row>
    <row r="48" spans="1:21" ht="30.75" customHeight="1" x14ac:dyDescent="0.2">
      <c r="A48" s="46"/>
      <c r="B48" s="1140"/>
      <c r="C48" s="1141"/>
      <c r="D48" s="60"/>
      <c r="E48" s="1146" t="s">
        <v>13</v>
      </c>
      <c r="F48" s="1146"/>
      <c r="G48" s="1146"/>
      <c r="H48" s="1146"/>
      <c r="I48" s="1146"/>
      <c r="J48" s="1147"/>
      <c r="K48" s="61">
        <v>795</v>
      </c>
      <c r="L48" s="62">
        <v>743</v>
      </c>
      <c r="M48" s="62">
        <v>660</v>
      </c>
      <c r="N48" s="62">
        <v>570</v>
      </c>
      <c r="O48" s="63">
        <v>483</v>
      </c>
      <c r="P48" s="46"/>
      <c r="Q48" s="46"/>
      <c r="R48" s="46"/>
      <c r="S48" s="46"/>
      <c r="T48" s="46"/>
      <c r="U48" s="46"/>
    </row>
    <row r="49" spans="1:21" ht="30.75" customHeight="1" x14ac:dyDescent="0.2">
      <c r="A49" s="46"/>
      <c r="B49" s="1140"/>
      <c r="C49" s="1141"/>
      <c r="D49" s="60"/>
      <c r="E49" s="1146" t="s">
        <v>14</v>
      </c>
      <c r="F49" s="1146"/>
      <c r="G49" s="1146"/>
      <c r="H49" s="1146"/>
      <c r="I49" s="1146"/>
      <c r="J49" s="1147"/>
      <c r="K49" s="61">
        <v>20</v>
      </c>
      <c r="L49" s="62">
        <v>11</v>
      </c>
      <c r="M49" s="62">
        <v>8</v>
      </c>
      <c r="N49" s="62">
        <v>10</v>
      </c>
      <c r="O49" s="63">
        <v>12</v>
      </c>
      <c r="P49" s="46"/>
      <c r="Q49" s="46"/>
      <c r="R49" s="46"/>
      <c r="S49" s="46"/>
      <c r="T49" s="46"/>
      <c r="U49" s="46"/>
    </row>
    <row r="50" spans="1:21" ht="30.75" customHeight="1" x14ac:dyDescent="0.2">
      <c r="A50" s="46"/>
      <c r="B50" s="1140"/>
      <c r="C50" s="1141"/>
      <c r="D50" s="60"/>
      <c r="E50" s="1146" t="s">
        <v>15</v>
      </c>
      <c r="F50" s="1146"/>
      <c r="G50" s="1146"/>
      <c r="H50" s="1146"/>
      <c r="I50" s="1146"/>
      <c r="J50" s="1147"/>
      <c r="K50" s="61">
        <v>4</v>
      </c>
      <c r="L50" s="62">
        <v>4</v>
      </c>
      <c r="M50" s="62">
        <v>4</v>
      </c>
      <c r="N50" s="62">
        <v>7</v>
      </c>
      <c r="O50" s="63">
        <v>5</v>
      </c>
      <c r="P50" s="46"/>
      <c r="Q50" s="46"/>
      <c r="R50" s="46"/>
      <c r="S50" s="46"/>
      <c r="T50" s="46"/>
      <c r="U50" s="46"/>
    </row>
    <row r="51" spans="1:21" ht="30.75" customHeight="1" x14ac:dyDescent="0.2">
      <c r="A51" s="46"/>
      <c r="B51" s="1142"/>
      <c r="C51" s="1143"/>
      <c r="D51" s="64"/>
      <c r="E51" s="1146" t="s">
        <v>16</v>
      </c>
      <c r="F51" s="1146"/>
      <c r="G51" s="1146"/>
      <c r="H51" s="1146"/>
      <c r="I51" s="1146"/>
      <c r="J51" s="1147"/>
      <c r="K51" s="61" t="s">
        <v>486</v>
      </c>
      <c r="L51" s="62" t="s">
        <v>486</v>
      </c>
      <c r="M51" s="62" t="s">
        <v>486</v>
      </c>
      <c r="N51" s="62" t="s">
        <v>486</v>
      </c>
      <c r="O51" s="63" t="s">
        <v>486</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2305</v>
      </c>
      <c r="L52" s="62">
        <v>2196</v>
      </c>
      <c r="M52" s="62">
        <v>2023</v>
      </c>
      <c r="N52" s="62">
        <v>1789</v>
      </c>
      <c r="O52" s="63">
        <v>1551</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128</v>
      </c>
      <c r="L53" s="67">
        <v>267</v>
      </c>
      <c r="M53" s="67">
        <v>407</v>
      </c>
      <c r="N53" s="67">
        <v>521</v>
      </c>
      <c r="O53" s="68">
        <v>726</v>
      </c>
      <c r="P53" s="46"/>
      <c r="Q53" s="46"/>
      <c r="R53" s="46"/>
      <c r="S53" s="46"/>
      <c r="T53" s="46"/>
      <c r="U53" s="46"/>
    </row>
    <row r="54" spans="1:21" ht="24" customHeight="1" x14ac:dyDescent="0.2">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5">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5">
      <c r="A57" s="46"/>
      <c r="B57" s="74"/>
      <c r="C57" s="75"/>
      <c r="D57" s="75"/>
      <c r="E57" s="76"/>
      <c r="F57" s="76"/>
      <c r="G57" s="76"/>
      <c r="H57" s="76"/>
      <c r="I57" s="76"/>
      <c r="J57" s="77" t="s">
        <v>2</v>
      </c>
      <c r="K57" s="78" t="s">
        <v>539</v>
      </c>
      <c r="L57" s="79" t="s">
        <v>540</v>
      </c>
      <c r="M57" s="79" t="s">
        <v>541</v>
      </c>
      <c r="N57" s="79" t="s">
        <v>542</v>
      </c>
      <c r="O57" s="80" t="s">
        <v>543</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p/zh/3aZpzQZNTZZ9hhZ1d6HHuejJnbwWVVcW0gWCNgo4bcBVeP0RG8IY1JM05NrSTdMO+/5Ya+PodpQMQ6V3Q==" saltValue="JSlAOugviwWcuzETpbv4F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640625" style="94" customWidth="1"/>
    <col min="2" max="3" width="12.6640625" style="94" customWidth="1"/>
    <col min="4" max="4" width="11.6640625" style="94" customWidth="1"/>
    <col min="5" max="8" width="10.33203125" style="94" customWidth="1"/>
    <col min="9" max="13" width="16.33203125" style="94" customWidth="1"/>
    <col min="14" max="19" width="12.66406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25">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69" t="s">
        <v>30</v>
      </c>
      <c r="C41" s="1170"/>
      <c r="D41" s="103"/>
      <c r="E41" s="1175" t="s">
        <v>31</v>
      </c>
      <c r="F41" s="1175"/>
      <c r="G41" s="1175"/>
      <c r="H41" s="1176"/>
      <c r="I41" s="330">
        <v>12430</v>
      </c>
      <c r="J41" s="331">
        <v>11532</v>
      </c>
      <c r="K41" s="331">
        <v>10985</v>
      </c>
      <c r="L41" s="331">
        <v>11844</v>
      </c>
      <c r="M41" s="332">
        <v>12028</v>
      </c>
    </row>
    <row r="42" spans="2:13" ht="27.75" customHeight="1" x14ac:dyDescent="0.2">
      <c r="B42" s="1171"/>
      <c r="C42" s="1172"/>
      <c r="D42" s="104"/>
      <c r="E42" s="1177" t="s">
        <v>32</v>
      </c>
      <c r="F42" s="1177"/>
      <c r="G42" s="1177"/>
      <c r="H42" s="1178"/>
      <c r="I42" s="333">
        <v>443</v>
      </c>
      <c r="J42" s="334">
        <v>248</v>
      </c>
      <c r="K42" s="334">
        <v>276</v>
      </c>
      <c r="L42" s="334">
        <v>684</v>
      </c>
      <c r="M42" s="335">
        <v>626</v>
      </c>
    </row>
    <row r="43" spans="2:13" ht="27.75" customHeight="1" x14ac:dyDescent="0.2">
      <c r="B43" s="1171"/>
      <c r="C43" s="1172"/>
      <c r="D43" s="104"/>
      <c r="E43" s="1177" t="s">
        <v>33</v>
      </c>
      <c r="F43" s="1177"/>
      <c r="G43" s="1177"/>
      <c r="H43" s="1178"/>
      <c r="I43" s="333">
        <v>4365</v>
      </c>
      <c r="J43" s="334">
        <v>4263</v>
      </c>
      <c r="K43" s="334">
        <v>3991</v>
      </c>
      <c r="L43" s="334">
        <v>3925</v>
      </c>
      <c r="M43" s="335">
        <v>3821</v>
      </c>
    </row>
    <row r="44" spans="2:13" ht="27.75" customHeight="1" x14ac:dyDescent="0.2">
      <c r="B44" s="1171"/>
      <c r="C44" s="1172"/>
      <c r="D44" s="104"/>
      <c r="E44" s="1177" t="s">
        <v>34</v>
      </c>
      <c r="F44" s="1177"/>
      <c r="G44" s="1177"/>
      <c r="H44" s="1178"/>
      <c r="I44" s="333">
        <v>148</v>
      </c>
      <c r="J44" s="334">
        <v>130</v>
      </c>
      <c r="K44" s="334">
        <v>115</v>
      </c>
      <c r="L44" s="334">
        <v>101</v>
      </c>
      <c r="M44" s="335">
        <v>87</v>
      </c>
    </row>
    <row r="45" spans="2:13" ht="27.75" customHeight="1" x14ac:dyDescent="0.2">
      <c r="B45" s="1171"/>
      <c r="C45" s="1172"/>
      <c r="D45" s="104"/>
      <c r="E45" s="1177" t="s">
        <v>35</v>
      </c>
      <c r="F45" s="1177"/>
      <c r="G45" s="1177"/>
      <c r="H45" s="1178"/>
      <c r="I45" s="333">
        <v>3027</v>
      </c>
      <c r="J45" s="334">
        <v>2967</v>
      </c>
      <c r="K45" s="334">
        <v>3077</v>
      </c>
      <c r="L45" s="334">
        <v>3137</v>
      </c>
      <c r="M45" s="335">
        <v>3076</v>
      </c>
    </row>
    <row r="46" spans="2:13" ht="27.75" customHeight="1" x14ac:dyDescent="0.2">
      <c r="B46" s="1171"/>
      <c r="C46" s="1172"/>
      <c r="D46" s="105"/>
      <c r="E46" s="1177" t="s">
        <v>36</v>
      </c>
      <c r="F46" s="1177"/>
      <c r="G46" s="1177"/>
      <c r="H46" s="1178"/>
      <c r="I46" s="333" t="s">
        <v>486</v>
      </c>
      <c r="J46" s="334" t="s">
        <v>486</v>
      </c>
      <c r="K46" s="334" t="s">
        <v>486</v>
      </c>
      <c r="L46" s="334" t="s">
        <v>486</v>
      </c>
      <c r="M46" s="335" t="s">
        <v>486</v>
      </c>
    </row>
    <row r="47" spans="2:13" ht="27.75" customHeight="1" x14ac:dyDescent="0.2">
      <c r="B47" s="1171"/>
      <c r="C47" s="1172"/>
      <c r="D47" s="106"/>
      <c r="E47" s="1179" t="s">
        <v>37</v>
      </c>
      <c r="F47" s="1180"/>
      <c r="G47" s="1180"/>
      <c r="H47" s="1181"/>
      <c r="I47" s="333" t="s">
        <v>486</v>
      </c>
      <c r="J47" s="334" t="s">
        <v>486</v>
      </c>
      <c r="K47" s="334" t="s">
        <v>486</v>
      </c>
      <c r="L47" s="334" t="s">
        <v>486</v>
      </c>
      <c r="M47" s="335" t="s">
        <v>486</v>
      </c>
    </row>
    <row r="48" spans="2:13" ht="27.75" customHeight="1" x14ac:dyDescent="0.2">
      <c r="B48" s="1171"/>
      <c r="C48" s="1172"/>
      <c r="D48" s="104"/>
      <c r="E48" s="1177" t="s">
        <v>38</v>
      </c>
      <c r="F48" s="1177"/>
      <c r="G48" s="1177"/>
      <c r="H48" s="1178"/>
      <c r="I48" s="333" t="s">
        <v>486</v>
      </c>
      <c r="J48" s="334" t="s">
        <v>486</v>
      </c>
      <c r="K48" s="334" t="s">
        <v>486</v>
      </c>
      <c r="L48" s="334" t="s">
        <v>486</v>
      </c>
      <c r="M48" s="335" t="s">
        <v>486</v>
      </c>
    </row>
    <row r="49" spans="2:13" ht="27.75" customHeight="1" x14ac:dyDescent="0.2">
      <c r="B49" s="1173"/>
      <c r="C49" s="1174"/>
      <c r="D49" s="104"/>
      <c r="E49" s="1177" t="s">
        <v>39</v>
      </c>
      <c r="F49" s="1177"/>
      <c r="G49" s="1177"/>
      <c r="H49" s="1178"/>
      <c r="I49" s="333" t="s">
        <v>486</v>
      </c>
      <c r="J49" s="334" t="s">
        <v>486</v>
      </c>
      <c r="K49" s="334" t="s">
        <v>486</v>
      </c>
      <c r="L49" s="334" t="s">
        <v>486</v>
      </c>
      <c r="M49" s="335" t="s">
        <v>486</v>
      </c>
    </row>
    <row r="50" spans="2:13" ht="27.75" customHeight="1" x14ac:dyDescent="0.2">
      <c r="B50" s="1182" t="s">
        <v>40</v>
      </c>
      <c r="C50" s="1183"/>
      <c r="D50" s="107"/>
      <c r="E50" s="1177" t="s">
        <v>41</v>
      </c>
      <c r="F50" s="1177"/>
      <c r="G50" s="1177"/>
      <c r="H50" s="1178"/>
      <c r="I50" s="333">
        <v>6203</v>
      </c>
      <c r="J50" s="334">
        <v>7003</v>
      </c>
      <c r="K50" s="334">
        <v>7275</v>
      </c>
      <c r="L50" s="334">
        <v>7548</v>
      </c>
      <c r="M50" s="335">
        <v>7350</v>
      </c>
    </row>
    <row r="51" spans="2:13" ht="27.75" customHeight="1" x14ac:dyDescent="0.2">
      <c r="B51" s="1171"/>
      <c r="C51" s="1172"/>
      <c r="D51" s="104"/>
      <c r="E51" s="1177" t="s">
        <v>42</v>
      </c>
      <c r="F51" s="1177"/>
      <c r="G51" s="1177"/>
      <c r="H51" s="1178"/>
      <c r="I51" s="333">
        <v>6425</v>
      </c>
      <c r="J51" s="334">
        <v>5986</v>
      </c>
      <c r="K51" s="334">
        <v>5474</v>
      </c>
      <c r="L51" s="334">
        <v>5176</v>
      </c>
      <c r="M51" s="335">
        <v>4854</v>
      </c>
    </row>
    <row r="52" spans="2:13" ht="27.75" customHeight="1" x14ac:dyDescent="0.2">
      <c r="B52" s="1173"/>
      <c r="C52" s="1174"/>
      <c r="D52" s="104"/>
      <c r="E52" s="1177" t="s">
        <v>43</v>
      </c>
      <c r="F52" s="1177"/>
      <c r="G52" s="1177"/>
      <c r="H52" s="1178"/>
      <c r="I52" s="333">
        <v>9591</v>
      </c>
      <c r="J52" s="334">
        <v>9166</v>
      </c>
      <c r="K52" s="334">
        <v>8406</v>
      </c>
      <c r="L52" s="334">
        <v>7781</v>
      </c>
      <c r="M52" s="335">
        <v>7040</v>
      </c>
    </row>
    <row r="53" spans="2:13" ht="27.75" customHeight="1" thickBot="1" x14ac:dyDescent="0.25">
      <c r="B53" s="1184" t="s">
        <v>19</v>
      </c>
      <c r="C53" s="1185"/>
      <c r="D53" s="108"/>
      <c r="E53" s="1186" t="s">
        <v>44</v>
      </c>
      <c r="F53" s="1186"/>
      <c r="G53" s="1186"/>
      <c r="H53" s="1187"/>
      <c r="I53" s="336">
        <v>-1805</v>
      </c>
      <c r="J53" s="337">
        <v>-3015</v>
      </c>
      <c r="K53" s="337">
        <v>-2712</v>
      </c>
      <c r="L53" s="337">
        <v>-814</v>
      </c>
      <c r="M53" s="338">
        <v>393</v>
      </c>
    </row>
    <row r="54" spans="2:13" ht="27.75" customHeight="1" x14ac:dyDescent="0.2">
      <c r="B54" s="109"/>
      <c r="C54" s="110"/>
      <c r="D54" s="110"/>
      <c r="E54" s="111"/>
      <c r="F54" s="111"/>
      <c r="G54" s="111"/>
      <c r="H54" s="111"/>
      <c r="I54" s="112"/>
      <c r="J54" s="112"/>
      <c r="K54" s="112"/>
      <c r="L54" s="112"/>
      <c r="M54" s="112"/>
    </row>
    <row r="55" spans="2:13" ht="13.2" x14ac:dyDescent="0.2"/>
  </sheetData>
  <sheetProtection algorithmName="SHA-512" hashValue="bI0mjqTA/GOyijpQQBzLxogkczi7S81LwYgVa4YShUtHSmEktlGw7MBiuelGcZPqQcFx2ZtzcCzWfLEcHPM4ew==" saltValue="v1yxYYQMKRELJjxHn3UCc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2"/>
  <cols>
    <col min="1" max="1" width="8.21875" style="1" customWidth="1"/>
    <col min="2" max="2" width="16.33203125" style="1" customWidth="1"/>
    <col min="3" max="5" width="26.21875" style="1" customWidth="1"/>
    <col min="6" max="8" width="24.21875" style="1" customWidth="1"/>
    <col min="9" max="14" width="26" style="1" customWidth="1"/>
    <col min="15" max="15" width="6.109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row r="41" ht="16.5" customHeight="1" x14ac:dyDescent="0.2"/>
    <row r="42" ht="16.5" customHeight="1" x14ac:dyDescent="0.2"/>
    <row r="43" ht="16.5" customHeight="1" x14ac:dyDescent="0.2"/>
    <row r="44" ht="16.5" customHeight="1" x14ac:dyDescent="0.2"/>
    <row r="45" ht="16.5" customHeight="1" x14ac:dyDescent="0.2"/>
    <row r="46" ht="16.5" customHeight="1" x14ac:dyDescent="0.2"/>
    <row r="47" ht="16.5" customHeight="1" x14ac:dyDescent="0.2"/>
    <row r="48"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
      <c r="B53" s="2"/>
      <c r="C53" s="2"/>
      <c r="D53" s="2"/>
      <c r="E53" s="2"/>
      <c r="F53" s="2"/>
      <c r="G53" s="2"/>
      <c r="H53" s="113" t="s">
        <v>45</v>
      </c>
    </row>
    <row r="54" spans="2:8" ht="29.25" customHeight="1" thickBot="1" x14ac:dyDescent="0.3">
      <c r="B54" s="114" t="s">
        <v>1</v>
      </c>
      <c r="C54" s="115"/>
      <c r="D54" s="115"/>
      <c r="E54" s="116" t="s">
        <v>2</v>
      </c>
      <c r="F54" s="117" t="s">
        <v>526</v>
      </c>
      <c r="G54" s="117" t="s">
        <v>527</v>
      </c>
      <c r="H54" s="118" t="s">
        <v>528</v>
      </c>
    </row>
    <row r="55" spans="2:8" ht="52.5" customHeight="1" x14ac:dyDescent="0.2">
      <c r="B55" s="119"/>
      <c r="C55" s="1196" t="s">
        <v>46</v>
      </c>
      <c r="D55" s="1196"/>
      <c r="E55" s="1197"/>
      <c r="F55" s="339">
        <v>2432</v>
      </c>
      <c r="G55" s="339">
        <v>2238</v>
      </c>
      <c r="H55" s="340">
        <v>1974</v>
      </c>
    </row>
    <row r="56" spans="2:8" ht="52.5" customHeight="1" x14ac:dyDescent="0.2">
      <c r="B56" s="120"/>
      <c r="C56" s="1198" t="s">
        <v>47</v>
      </c>
      <c r="D56" s="1198"/>
      <c r="E56" s="1199"/>
      <c r="F56" s="341" t="s">
        <v>486</v>
      </c>
      <c r="G56" s="341" t="s">
        <v>486</v>
      </c>
      <c r="H56" s="342" t="s">
        <v>486</v>
      </c>
    </row>
    <row r="57" spans="2:8" ht="53.25" customHeight="1" x14ac:dyDescent="0.2">
      <c r="B57" s="120"/>
      <c r="C57" s="1200" t="s">
        <v>48</v>
      </c>
      <c r="D57" s="1200"/>
      <c r="E57" s="1201"/>
      <c r="F57" s="343">
        <v>4545</v>
      </c>
      <c r="G57" s="343">
        <v>4983</v>
      </c>
      <c r="H57" s="344">
        <v>5024</v>
      </c>
    </row>
    <row r="58" spans="2:8" ht="45.75" customHeight="1" x14ac:dyDescent="0.2">
      <c r="B58" s="121"/>
      <c r="C58" s="1188" t="s">
        <v>558</v>
      </c>
      <c r="D58" s="1189"/>
      <c r="E58" s="1190"/>
      <c r="F58" s="345">
        <v>684</v>
      </c>
      <c r="G58" s="345">
        <v>1084</v>
      </c>
      <c r="H58" s="346">
        <v>1593</v>
      </c>
    </row>
    <row r="59" spans="2:8" ht="45.75" customHeight="1" x14ac:dyDescent="0.2">
      <c r="B59" s="121"/>
      <c r="C59" s="1188" t="s">
        <v>557</v>
      </c>
      <c r="D59" s="1189"/>
      <c r="E59" s="1190"/>
      <c r="F59" s="345">
        <v>1723</v>
      </c>
      <c r="G59" s="345">
        <v>1714</v>
      </c>
      <c r="H59" s="346">
        <v>1450</v>
      </c>
    </row>
    <row r="60" spans="2:8" ht="45.75" customHeight="1" x14ac:dyDescent="0.2">
      <c r="B60" s="121"/>
      <c r="C60" s="1188" t="s">
        <v>559</v>
      </c>
      <c r="D60" s="1189"/>
      <c r="E60" s="1190"/>
      <c r="F60" s="345">
        <v>683</v>
      </c>
      <c r="G60" s="345">
        <v>663</v>
      </c>
      <c r="H60" s="346">
        <v>579</v>
      </c>
    </row>
    <row r="61" spans="2:8" ht="45.75" customHeight="1" x14ac:dyDescent="0.2">
      <c r="B61" s="121"/>
      <c r="C61" s="1188" t="s">
        <v>560</v>
      </c>
      <c r="D61" s="1189"/>
      <c r="E61" s="1190"/>
      <c r="F61" s="345">
        <v>327</v>
      </c>
      <c r="G61" s="345">
        <v>370</v>
      </c>
      <c r="H61" s="346">
        <v>312</v>
      </c>
    </row>
    <row r="62" spans="2:8" ht="45.75" customHeight="1" thickBot="1" x14ac:dyDescent="0.25">
      <c r="B62" s="122"/>
      <c r="C62" s="1191" t="s">
        <v>561</v>
      </c>
      <c r="D62" s="1192"/>
      <c r="E62" s="1193"/>
      <c r="F62" s="347">
        <v>229</v>
      </c>
      <c r="G62" s="347">
        <v>250</v>
      </c>
      <c r="H62" s="348">
        <v>270</v>
      </c>
    </row>
    <row r="63" spans="2:8" ht="52.5" customHeight="1" thickBot="1" x14ac:dyDescent="0.25">
      <c r="B63" s="123"/>
      <c r="C63" s="1194" t="s">
        <v>49</v>
      </c>
      <c r="D63" s="1194"/>
      <c r="E63" s="1195"/>
      <c r="F63" s="349">
        <v>6977</v>
      </c>
      <c r="G63" s="349">
        <v>7221</v>
      </c>
      <c r="H63" s="350">
        <v>6998</v>
      </c>
    </row>
    <row r="64" spans="2:8" ht="13.2" x14ac:dyDescent="0.2"/>
  </sheetData>
  <sheetProtection algorithmName="SHA-512" hashValue="LTKlwCrSfs4nhN8rl/XamNCG8F30mK2kedYOhs38TpkfSdDQ2BLg2jsxU1ltP4qV2AJQdKgUFM4+3k+2xio+2A==" saltValue="ibwoZcwv5NECdKKb6wgAl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09375" defaultRowHeight="13.2" x14ac:dyDescent="0.2"/>
  <cols>
    <col min="1" max="1" width="45.88671875" style="130" customWidth="1"/>
    <col min="2" max="8" width="13.33203125" style="130" customWidth="1"/>
    <col min="9" max="16384" width="11.109375" style="130"/>
  </cols>
  <sheetData>
    <row r="1" spans="1:8" x14ac:dyDescent="0.2">
      <c r="A1" s="124"/>
      <c r="B1" s="125"/>
      <c r="C1" s="126"/>
      <c r="D1" s="127"/>
      <c r="E1" s="128"/>
      <c r="F1" s="128"/>
      <c r="G1" s="128"/>
      <c r="H1" s="129"/>
    </row>
    <row r="2" spans="1:8" x14ac:dyDescent="0.2">
      <c r="A2" s="131"/>
      <c r="B2" s="132"/>
      <c r="C2" s="133"/>
      <c r="D2" s="134" t="s">
        <v>50</v>
      </c>
      <c r="E2" s="135"/>
      <c r="F2" s="136" t="s">
        <v>523</v>
      </c>
      <c r="G2" s="137"/>
      <c r="H2" s="138"/>
    </row>
    <row r="3" spans="1:8" x14ac:dyDescent="0.2">
      <c r="A3" s="134" t="s">
        <v>516</v>
      </c>
      <c r="B3" s="139"/>
      <c r="C3" s="140"/>
      <c r="D3" s="141">
        <v>28972</v>
      </c>
      <c r="E3" s="142"/>
      <c r="F3" s="143">
        <v>45483</v>
      </c>
      <c r="G3" s="144"/>
      <c r="H3" s="145"/>
    </row>
    <row r="4" spans="1:8" x14ac:dyDescent="0.2">
      <c r="A4" s="146"/>
      <c r="B4" s="147"/>
      <c r="C4" s="148"/>
      <c r="D4" s="149">
        <v>21498</v>
      </c>
      <c r="E4" s="150"/>
      <c r="F4" s="151">
        <v>24241</v>
      </c>
      <c r="G4" s="152"/>
      <c r="H4" s="153"/>
    </row>
    <row r="5" spans="1:8" x14ac:dyDescent="0.2">
      <c r="A5" s="134" t="s">
        <v>518</v>
      </c>
      <c r="B5" s="139"/>
      <c r="C5" s="140"/>
      <c r="D5" s="141">
        <v>23841</v>
      </c>
      <c r="E5" s="142"/>
      <c r="F5" s="143">
        <v>45945</v>
      </c>
      <c r="G5" s="144"/>
      <c r="H5" s="145"/>
    </row>
    <row r="6" spans="1:8" x14ac:dyDescent="0.2">
      <c r="A6" s="146"/>
      <c r="B6" s="147"/>
      <c r="C6" s="148"/>
      <c r="D6" s="149">
        <v>17080</v>
      </c>
      <c r="E6" s="150"/>
      <c r="F6" s="151">
        <v>25180</v>
      </c>
      <c r="G6" s="152"/>
      <c r="H6" s="153"/>
    </row>
    <row r="7" spans="1:8" x14ac:dyDescent="0.2">
      <c r="A7" s="134" t="s">
        <v>519</v>
      </c>
      <c r="B7" s="139"/>
      <c r="C7" s="140"/>
      <c r="D7" s="141">
        <v>28335</v>
      </c>
      <c r="E7" s="142"/>
      <c r="F7" s="143">
        <v>44475</v>
      </c>
      <c r="G7" s="144"/>
      <c r="H7" s="145"/>
    </row>
    <row r="8" spans="1:8" x14ac:dyDescent="0.2">
      <c r="A8" s="146"/>
      <c r="B8" s="147"/>
      <c r="C8" s="148"/>
      <c r="D8" s="149">
        <v>14789</v>
      </c>
      <c r="E8" s="150"/>
      <c r="F8" s="151">
        <v>24780</v>
      </c>
      <c r="G8" s="152"/>
      <c r="H8" s="153"/>
    </row>
    <row r="9" spans="1:8" x14ac:dyDescent="0.2">
      <c r="A9" s="134" t="s">
        <v>520</v>
      </c>
      <c r="B9" s="139"/>
      <c r="C9" s="140"/>
      <c r="D9" s="141">
        <v>51277</v>
      </c>
      <c r="E9" s="142"/>
      <c r="F9" s="143">
        <v>45982</v>
      </c>
      <c r="G9" s="144"/>
      <c r="H9" s="145"/>
    </row>
    <row r="10" spans="1:8" x14ac:dyDescent="0.2">
      <c r="A10" s="146"/>
      <c r="B10" s="147"/>
      <c r="C10" s="148"/>
      <c r="D10" s="149">
        <v>33713</v>
      </c>
      <c r="E10" s="150"/>
      <c r="F10" s="151">
        <v>25583</v>
      </c>
      <c r="G10" s="152"/>
      <c r="H10" s="153"/>
    </row>
    <row r="11" spans="1:8" x14ac:dyDescent="0.2">
      <c r="A11" s="134" t="s">
        <v>521</v>
      </c>
      <c r="B11" s="139"/>
      <c r="C11" s="140"/>
      <c r="D11" s="141">
        <v>47438</v>
      </c>
      <c r="E11" s="142"/>
      <c r="F11" s="143">
        <v>50538</v>
      </c>
      <c r="G11" s="144"/>
      <c r="H11" s="145"/>
    </row>
    <row r="12" spans="1:8" x14ac:dyDescent="0.2">
      <c r="A12" s="146"/>
      <c r="B12" s="147"/>
      <c r="C12" s="154"/>
      <c r="D12" s="149">
        <v>27347</v>
      </c>
      <c r="E12" s="150"/>
      <c r="F12" s="151">
        <v>29053</v>
      </c>
      <c r="G12" s="152"/>
      <c r="H12" s="153"/>
    </row>
    <row r="13" spans="1:8" x14ac:dyDescent="0.2">
      <c r="A13" s="134"/>
      <c r="B13" s="139"/>
      <c r="C13" s="140"/>
      <c r="D13" s="141">
        <v>35973</v>
      </c>
      <c r="E13" s="142"/>
      <c r="F13" s="143">
        <v>46485</v>
      </c>
      <c r="G13" s="155"/>
      <c r="H13" s="145"/>
    </row>
    <row r="14" spans="1:8" x14ac:dyDescent="0.2">
      <c r="A14" s="146"/>
      <c r="B14" s="147"/>
      <c r="C14" s="148"/>
      <c r="D14" s="149">
        <v>22885</v>
      </c>
      <c r="E14" s="150"/>
      <c r="F14" s="151">
        <v>25767</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3.85</v>
      </c>
      <c r="C19" s="156">
        <f>ROUND(VALUE(SUBSTITUTE(実質収支比率等に係る経年分析!G$48,"▲","-")),2)</f>
        <v>6.15</v>
      </c>
      <c r="D19" s="156">
        <f>ROUND(VALUE(SUBSTITUTE(実質収支比率等に係る経年分析!H$48,"▲","-")),2)</f>
        <v>4.7300000000000004</v>
      </c>
      <c r="E19" s="156">
        <f>ROUND(VALUE(SUBSTITUTE(実質収支比率等に係る経年分析!I$48,"▲","-")),2)</f>
        <v>3.91</v>
      </c>
      <c r="F19" s="156">
        <f>ROUND(VALUE(SUBSTITUTE(実質収支比率等に係る経年分析!J$48,"▲","-")),2)</f>
        <v>2.68</v>
      </c>
    </row>
    <row r="20" spans="1:11" x14ac:dyDescent="0.2">
      <c r="A20" s="156" t="s">
        <v>53</v>
      </c>
      <c r="B20" s="156">
        <f>ROUND(VALUE(SUBSTITUTE(実質収支比率等に係る経年分析!F$47,"▲","-")),2)</f>
        <v>13.73</v>
      </c>
      <c r="C20" s="156">
        <f>ROUND(VALUE(SUBSTITUTE(実質収支比率等に係る経年分析!G$47,"▲","-")),2)</f>
        <v>14.93</v>
      </c>
      <c r="D20" s="156">
        <f>ROUND(VALUE(SUBSTITUTE(実質収支比率等に係る経年分析!H$47,"▲","-")),2)</f>
        <v>14.65</v>
      </c>
      <c r="E20" s="156">
        <f>ROUND(VALUE(SUBSTITUTE(実質収支比率等に係る経年分析!I$47,"▲","-")),2)</f>
        <v>13.09</v>
      </c>
      <c r="F20" s="156">
        <f>ROUND(VALUE(SUBSTITUTE(実質収支比率等に係る経年分析!J$47,"▲","-")),2)</f>
        <v>11.18</v>
      </c>
    </row>
    <row r="21" spans="1:11" x14ac:dyDescent="0.2">
      <c r="A21" s="156" t="s">
        <v>54</v>
      </c>
      <c r="B21" s="156">
        <f>IF(ISNUMBER(VALUE(SUBSTITUTE(実質収支比率等に係る経年分析!F$49,"▲","-"))),ROUND(VALUE(SUBSTITUTE(実質収支比率等に係る経年分析!F$49,"▲","-")),2),NA())</f>
        <v>2.75</v>
      </c>
      <c r="C21" s="156">
        <f>IF(ISNUMBER(VALUE(SUBSTITUTE(実質収支比率等に係る経年分析!G$49,"▲","-"))),ROUND(VALUE(SUBSTITUTE(実質収支比率等に係る経年分析!G$49,"▲","-")),2),NA())</f>
        <v>4.41</v>
      </c>
      <c r="D21" s="156">
        <f>IF(ISNUMBER(VALUE(SUBSTITUTE(実質収支比率等に係る経年分析!H$49,"▲","-"))),ROUND(VALUE(SUBSTITUTE(実質収支比率等に係る経年分析!H$49,"▲","-")),2),NA())</f>
        <v>-1.91</v>
      </c>
      <c r="E21" s="156">
        <f>IF(ISNUMBER(VALUE(SUBSTITUTE(実質収支比率等に係る経年分析!I$49,"▲","-"))),ROUND(VALUE(SUBSTITUTE(実質収支比率等に係る経年分析!I$49,"▲","-")),2),NA())</f>
        <v>-1.81</v>
      </c>
      <c r="F21" s="156">
        <f>IF(ISNUMBER(VALUE(SUBSTITUTE(実質収支比率等に係る経年分析!J$49,"▲","-"))),ROUND(VALUE(SUBSTITUTE(実質収支比率等に係る経年分析!J$49,"▲","-")),2),NA())</f>
        <v>-2.6</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2">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0.14000000000000001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0.36</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0.24</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0.08</v>
      </c>
    </row>
    <row r="33" spans="1:16" x14ac:dyDescent="0.2">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1.34</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1.24</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1.08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0.5</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0.45</v>
      </c>
    </row>
    <row r="34" spans="1:16" x14ac:dyDescent="0.2">
      <c r="A34" s="157" t="str">
        <f>IF(連結実質赤字比率に係る赤字・黒字の構成分析!C$36="",NA(),連結実質赤字比率に係る赤字・黒字の構成分析!C$36)</f>
        <v>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0.32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0.69</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0.19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0.25</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0.47</v>
      </c>
    </row>
    <row r="35" spans="1:16" x14ac:dyDescent="0.2">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0.73</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1.37</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2.1</v>
      </c>
    </row>
    <row r="36" spans="1:16" x14ac:dyDescent="0.2">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3.84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6.15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4.72</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3.91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2.68</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2305</v>
      </c>
      <c r="E42" s="158"/>
      <c r="F42" s="158"/>
      <c r="G42" s="158">
        <f>'実質公債費比率（分子）の構造'!L$52</f>
        <v>2196</v>
      </c>
      <c r="H42" s="158"/>
      <c r="I42" s="158"/>
      <c r="J42" s="158">
        <f>'実質公債費比率（分子）の構造'!M$52</f>
        <v>2023</v>
      </c>
      <c r="K42" s="158"/>
      <c r="L42" s="158"/>
      <c r="M42" s="158">
        <f>'実質公債費比率（分子）の構造'!N$52</f>
        <v>1789</v>
      </c>
      <c r="N42" s="158"/>
      <c r="O42" s="158"/>
      <c r="P42" s="158">
        <f>'実質公債費比率（分子）の構造'!O$52</f>
        <v>1551</v>
      </c>
    </row>
    <row r="43" spans="1:16" x14ac:dyDescent="0.2">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2">
      <c r="A44" s="158" t="s">
        <v>62</v>
      </c>
      <c r="B44" s="158">
        <f>'実質公債費比率（分子）の構造'!K$50</f>
        <v>4</v>
      </c>
      <c r="C44" s="158"/>
      <c r="D44" s="158"/>
      <c r="E44" s="158">
        <f>'実質公債費比率（分子）の構造'!L$50</f>
        <v>4</v>
      </c>
      <c r="F44" s="158"/>
      <c r="G44" s="158"/>
      <c r="H44" s="158">
        <f>'実質公債費比率（分子）の構造'!M$50</f>
        <v>4</v>
      </c>
      <c r="I44" s="158"/>
      <c r="J44" s="158"/>
      <c r="K44" s="158">
        <f>'実質公債費比率（分子）の構造'!N$50</f>
        <v>7</v>
      </c>
      <c r="L44" s="158"/>
      <c r="M44" s="158"/>
      <c r="N44" s="158">
        <f>'実質公債費比率（分子）の構造'!O$50</f>
        <v>5</v>
      </c>
      <c r="O44" s="158"/>
      <c r="P44" s="158"/>
    </row>
    <row r="45" spans="1:16" x14ac:dyDescent="0.2">
      <c r="A45" s="158" t="s">
        <v>63</v>
      </c>
      <c r="B45" s="158">
        <f>'実質公債費比率（分子）の構造'!K$49</f>
        <v>20</v>
      </c>
      <c r="C45" s="158"/>
      <c r="D45" s="158"/>
      <c r="E45" s="158">
        <f>'実質公債費比率（分子）の構造'!L$49</f>
        <v>11</v>
      </c>
      <c r="F45" s="158"/>
      <c r="G45" s="158"/>
      <c r="H45" s="158">
        <f>'実質公債費比率（分子）の構造'!M$49</f>
        <v>8</v>
      </c>
      <c r="I45" s="158"/>
      <c r="J45" s="158"/>
      <c r="K45" s="158">
        <f>'実質公債費比率（分子）の構造'!N$49</f>
        <v>10</v>
      </c>
      <c r="L45" s="158"/>
      <c r="M45" s="158"/>
      <c r="N45" s="158">
        <f>'実質公債費比率（分子）の構造'!O$49</f>
        <v>12</v>
      </c>
      <c r="O45" s="158"/>
      <c r="P45" s="158"/>
    </row>
    <row r="46" spans="1:16" x14ac:dyDescent="0.2">
      <c r="A46" s="158" t="s">
        <v>64</v>
      </c>
      <c r="B46" s="158">
        <f>'実質公債費比率（分子）の構造'!K$48</f>
        <v>795</v>
      </c>
      <c r="C46" s="158"/>
      <c r="D46" s="158"/>
      <c r="E46" s="158">
        <f>'実質公債費比率（分子）の構造'!L$48</f>
        <v>743</v>
      </c>
      <c r="F46" s="158"/>
      <c r="G46" s="158"/>
      <c r="H46" s="158">
        <f>'実質公債費比率（分子）の構造'!M$48</f>
        <v>660</v>
      </c>
      <c r="I46" s="158"/>
      <c r="J46" s="158"/>
      <c r="K46" s="158">
        <f>'実質公債費比率（分子）の構造'!N$48</f>
        <v>570</v>
      </c>
      <c r="L46" s="158"/>
      <c r="M46" s="158"/>
      <c r="N46" s="158">
        <f>'実質公債費比率（分子）の構造'!O$48</f>
        <v>483</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1614</v>
      </c>
      <c r="C49" s="158"/>
      <c r="D49" s="158"/>
      <c r="E49" s="158">
        <f>'実質公債費比率（分子）の構造'!L$45</f>
        <v>1705</v>
      </c>
      <c r="F49" s="158"/>
      <c r="G49" s="158"/>
      <c r="H49" s="158">
        <f>'実質公債費比率（分子）の構造'!M$45</f>
        <v>1758</v>
      </c>
      <c r="I49" s="158"/>
      <c r="J49" s="158"/>
      <c r="K49" s="158">
        <f>'実質公債費比率（分子）の構造'!N$45</f>
        <v>1723</v>
      </c>
      <c r="L49" s="158"/>
      <c r="M49" s="158"/>
      <c r="N49" s="158">
        <f>'実質公債費比率（分子）の構造'!O$45</f>
        <v>1777</v>
      </c>
      <c r="O49" s="158"/>
      <c r="P49" s="158"/>
    </row>
    <row r="50" spans="1:16" x14ac:dyDescent="0.2">
      <c r="A50" s="158" t="s">
        <v>67</v>
      </c>
      <c r="B50" s="158" t="e">
        <f>NA()</f>
        <v>#N/A</v>
      </c>
      <c r="C50" s="158">
        <f>IF(ISNUMBER('実質公債費比率（分子）の構造'!K$53),'実質公債費比率（分子）の構造'!K$53,NA())</f>
        <v>128</v>
      </c>
      <c r="D50" s="158" t="e">
        <f>NA()</f>
        <v>#N/A</v>
      </c>
      <c r="E50" s="158" t="e">
        <f>NA()</f>
        <v>#N/A</v>
      </c>
      <c r="F50" s="158">
        <f>IF(ISNUMBER('実質公債費比率（分子）の構造'!L$53),'実質公債費比率（分子）の構造'!L$53,NA())</f>
        <v>267</v>
      </c>
      <c r="G50" s="158" t="e">
        <f>NA()</f>
        <v>#N/A</v>
      </c>
      <c r="H50" s="158" t="e">
        <f>NA()</f>
        <v>#N/A</v>
      </c>
      <c r="I50" s="158">
        <f>IF(ISNUMBER('実質公債費比率（分子）の構造'!M$53),'実質公債費比率（分子）の構造'!M$53,NA())</f>
        <v>407</v>
      </c>
      <c r="J50" s="158" t="e">
        <f>NA()</f>
        <v>#N/A</v>
      </c>
      <c r="K50" s="158" t="e">
        <f>NA()</f>
        <v>#N/A</v>
      </c>
      <c r="L50" s="158">
        <f>IF(ISNUMBER('実質公債費比率（分子）の構造'!N$53),'実質公債費比率（分子）の構造'!N$53,NA())</f>
        <v>521</v>
      </c>
      <c r="M50" s="158" t="e">
        <f>NA()</f>
        <v>#N/A</v>
      </c>
      <c r="N50" s="158" t="e">
        <f>NA()</f>
        <v>#N/A</v>
      </c>
      <c r="O50" s="158">
        <f>IF(ISNUMBER('実質公債費比率（分子）の構造'!O$53),'実質公債費比率（分子）の構造'!O$53,NA())</f>
        <v>726</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9591</v>
      </c>
      <c r="E56" s="157"/>
      <c r="F56" s="157"/>
      <c r="G56" s="157">
        <f>'将来負担比率（分子）の構造'!J$52</f>
        <v>9166</v>
      </c>
      <c r="H56" s="157"/>
      <c r="I56" s="157"/>
      <c r="J56" s="157">
        <f>'将来負担比率（分子）の構造'!K$52</f>
        <v>8406</v>
      </c>
      <c r="K56" s="157"/>
      <c r="L56" s="157"/>
      <c r="M56" s="157">
        <f>'将来負担比率（分子）の構造'!L$52</f>
        <v>7781</v>
      </c>
      <c r="N56" s="157"/>
      <c r="O56" s="157"/>
      <c r="P56" s="157">
        <f>'将来負担比率（分子）の構造'!M$52</f>
        <v>7040</v>
      </c>
    </row>
    <row r="57" spans="1:16" x14ac:dyDescent="0.2">
      <c r="A57" s="157" t="s">
        <v>42</v>
      </c>
      <c r="B57" s="157"/>
      <c r="C57" s="157"/>
      <c r="D57" s="157">
        <f>'将来負担比率（分子）の構造'!I$51</f>
        <v>6425</v>
      </c>
      <c r="E57" s="157"/>
      <c r="F57" s="157"/>
      <c r="G57" s="157">
        <f>'将来負担比率（分子）の構造'!J$51</f>
        <v>5986</v>
      </c>
      <c r="H57" s="157"/>
      <c r="I57" s="157"/>
      <c r="J57" s="157">
        <f>'将来負担比率（分子）の構造'!K$51</f>
        <v>5474</v>
      </c>
      <c r="K57" s="157"/>
      <c r="L57" s="157"/>
      <c r="M57" s="157">
        <f>'将来負担比率（分子）の構造'!L$51</f>
        <v>5176</v>
      </c>
      <c r="N57" s="157"/>
      <c r="O57" s="157"/>
      <c r="P57" s="157">
        <f>'将来負担比率（分子）の構造'!M$51</f>
        <v>4854</v>
      </c>
    </row>
    <row r="58" spans="1:16" x14ac:dyDescent="0.2">
      <c r="A58" s="157" t="s">
        <v>41</v>
      </c>
      <c r="B58" s="157"/>
      <c r="C58" s="157"/>
      <c r="D58" s="157">
        <f>'将来負担比率（分子）の構造'!I$50</f>
        <v>6203</v>
      </c>
      <c r="E58" s="157"/>
      <c r="F58" s="157"/>
      <c r="G58" s="157">
        <f>'将来負担比率（分子）の構造'!J$50</f>
        <v>7003</v>
      </c>
      <c r="H58" s="157"/>
      <c r="I58" s="157"/>
      <c r="J58" s="157">
        <f>'将来負担比率（分子）の構造'!K$50</f>
        <v>7275</v>
      </c>
      <c r="K58" s="157"/>
      <c r="L58" s="157"/>
      <c r="M58" s="157">
        <f>'将来負担比率（分子）の構造'!L$50</f>
        <v>7548</v>
      </c>
      <c r="N58" s="157"/>
      <c r="O58" s="157"/>
      <c r="P58" s="157">
        <f>'将来負担比率（分子）の構造'!M$50</f>
        <v>7350</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2">
      <c r="A62" s="157" t="s">
        <v>35</v>
      </c>
      <c r="B62" s="157">
        <f>'将来負担比率（分子）の構造'!I$45</f>
        <v>3027</v>
      </c>
      <c r="C62" s="157"/>
      <c r="D62" s="157"/>
      <c r="E62" s="157">
        <f>'将来負担比率（分子）の構造'!J$45</f>
        <v>2967</v>
      </c>
      <c r="F62" s="157"/>
      <c r="G62" s="157"/>
      <c r="H62" s="157">
        <f>'将来負担比率（分子）の構造'!K$45</f>
        <v>3077</v>
      </c>
      <c r="I62" s="157"/>
      <c r="J62" s="157"/>
      <c r="K62" s="157">
        <f>'将来負担比率（分子）の構造'!L$45</f>
        <v>3137</v>
      </c>
      <c r="L62" s="157"/>
      <c r="M62" s="157"/>
      <c r="N62" s="157">
        <f>'将来負担比率（分子）の構造'!M$45</f>
        <v>3076</v>
      </c>
      <c r="O62" s="157"/>
      <c r="P62" s="157"/>
    </row>
    <row r="63" spans="1:16" x14ac:dyDescent="0.2">
      <c r="A63" s="157" t="s">
        <v>34</v>
      </c>
      <c r="B63" s="157">
        <f>'将来負担比率（分子）の構造'!I$44</f>
        <v>148</v>
      </c>
      <c r="C63" s="157"/>
      <c r="D63" s="157"/>
      <c r="E63" s="157">
        <f>'将来負担比率（分子）の構造'!J$44</f>
        <v>130</v>
      </c>
      <c r="F63" s="157"/>
      <c r="G63" s="157"/>
      <c r="H63" s="157">
        <f>'将来負担比率（分子）の構造'!K$44</f>
        <v>115</v>
      </c>
      <c r="I63" s="157"/>
      <c r="J63" s="157"/>
      <c r="K63" s="157">
        <f>'将来負担比率（分子）の構造'!L$44</f>
        <v>101</v>
      </c>
      <c r="L63" s="157"/>
      <c r="M63" s="157"/>
      <c r="N63" s="157">
        <f>'将来負担比率（分子）の構造'!M$44</f>
        <v>87</v>
      </c>
      <c r="O63" s="157"/>
      <c r="P63" s="157"/>
    </row>
    <row r="64" spans="1:16" x14ac:dyDescent="0.2">
      <c r="A64" s="157" t="s">
        <v>33</v>
      </c>
      <c r="B64" s="157">
        <f>'将来負担比率（分子）の構造'!I$43</f>
        <v>4365</v>
      </c>
      <c r="C64" s="157"/>
      <c r="D64" s="157"/>
      <c r="E64" s="157">
        <f>'将来負担比率（分子）の構造'!J$43</f>
        <v>4263</v>
      </c>
      <c r="F64" s="157"/>
      <c r="G64" s="157"/>
      <c r="H64" s="157">
        <f>'将来負担比率（分子）の構造'!K$43</f>
        <v>3991</v>
      </c>
      <c r="I64" s="157"/>
      <c r="J64" s="157"/>
      <c r="K64" s="157">
        <f>'将来負担比率（分子）の構造'!L$43</f>
        <v>3925</v>
      </c>
      <c r="L64" s="157"/>
      <c r="M64" s="157"/>
      <c r="N64" s="157">
        <f>'将来負担比率（分子）の構造'!M$43</f>
        <v>3821</v>
      </c>
      <c r="O64" s="157"/>
      <c r="P64" s="157"/>
    </row>
    <row r="65" spans="1:16" x14ac:dyDescent="0.2">
      <c r="A65" s="157" t="s">
        <v>32</v>
      </c>
      <c r="B65" s="157">
        <f>'将来負担比率（分子）の構造'!I$42</f>
        <v>443</v>
      </c>
      <c r="C65" s="157"/>
      <c r="D65" s="157"/>
      <c r="E65" s="157">
        <f>'将来負担比率（分子）の構造'!J$42</f>
        <v>248</v>
      </c>
      <c r="F65" s="157"/>
      <c r="G65" s="157"/>
      <c r="H65" s="157">
        <f>'将来負担比率（分子）の構造'!K$42</f>
        <v>276</v>
      </c>
      <c r="I65" s="157"/>
      <c r="J65" s="157"/>
      <c r="K65" s="157">
        <f>'将来負担比率（分子）の構造'!L$42</f>
        <v>684</v>
      </c>
      <c r="L65" s="157"/>
      <c r="M65" s="157"/>
      <c r="N65" s="157">
        <f>'将来負担比率（分子）の構造'!M$42</f>
        <v>626</v>
      </c>
      <c r="O65" s="157"/>
      <c r="P65" s="157"/>
    </row>
    <row r="66" spans="1:16" x14ac:dyDescent="0.2">
      <c r="A66" s="157" t="s">
        <v>31</v>
      </c>
      <c r="B66" s="157">
        <f>'将来負担比率（分子）の構造'!I$41</f>
        <v>12430</v>
      </c>
      <c r="C66" s="157"/>
      <c r="D66" s="157"/>
      <c r="E66" s="157">
        <f>'将来負担比率（分子）の構造'!J$41</f>
        <v>11532</v>
      </c>
      <c r="F66" s="157"/>
      <c r="G66" s="157"/>
      <c r="H66" s="157">
        <f>'将来負担比率（分子）の構造'!K$41</f>
        <v>10985</v>
      </c>
      <c r="I66" s="157"/>
      <c r="J66" s="157"/>
      <c r="K66" s="157">
        <f>'将来負担比率（分子）の構造'!L$41</f>
        <v>11844</v>
      </c>
      <c r="L66" s="157"/>
      <c r="M66" s="157"/>
      <c r="N66" s="157">
        <f>'将来負担比率（分子）の構造'!M$41</f>
        <v>12028</v>
      </c>
      <c r="O66" s="157"/>
      <c r="P66" s="157"/>
    </row>
    <row r="67" spans="1:16" x14ac:dyDescent="0.2">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393</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2432</v>
      </c>
      <c r="C72" s="161">
        <f>基金残高に係る経年分析!G55</f>
        <v>2238</v>
      </c>
      <c r="D72" s="161">
        <f>基金残高に係る経年分析!H55</f>
        <v>1974</v>
      </c>
    </row>
    <row r="73" spans="1:16" x14ac:dyDescent="0.2">
      <c r="A73" s="160" t="s">
        <v>74</v>
      </c>
      <c r="B73" s="161" t="str">
        <f>基金残高に係る経年分析!F56</f>
        <v>-</v>
      </c>
      <c r="C73" s="161" t="str">
        <f>基金残高に係る経年分析!G56</f>
        <v>-</v>
      </c>
      <c r="D73" s="161" t="str">
        <f>基金残高に係る経年分析!H56</f>
        <v>-</v>
      </c>
    </row>
    <row r="74" spans="1:16" x14ac:dyDescent="0.2">
      <c r="A74" s="160" t="s">
        <v>75</v>
      </c>
      <c r="B74" s="161">
        <f>基金残高に係る経年分析!F57</f>
        <v>4545</v>
      </c>
      <c r="C74" s="161">
        <f>基金残高に係る経年分析!G57</f>
        <v>4983</v>
      </c>
      <c r="D74" s="161">
        <f>基金残高に係る経年分析!H57</f>
        <v>5024</v>
      </c>
    </row>
  </sheetData>
  <sheetProtection algorithmName="SHA-512" hashValue="9yk0nTgaEHRlKc8z4nANcFQgGPFx4E9dq/WF0lrbyB9o8076QLKSQ0IlnItjEiZ2s+SNcbYFlJBRAc11NDFkVA==" saltValue="b/MRmKI9u5r6tPnb6eKAo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640625" style="196" customWidth="1"/>
    <col min="2" max="2" width="2.33203125" style="196" customWidth="1"/>
    <col min="3" max="16" width="2.6640625" style="196" customWidth="1"/>
    <col min="17" max="17" width="2.33203125" style="196" customWidth="1"/>
    <col min="18" max="95" width="1.6640625" style="196" customWidth="1"/>
    <col min="96" max="133" width="1.6640625" style="208" customWidth="1"/>
    <col min="134" max="143" width="1.66406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216</v>
      </c>
      <c r="C5" s="597"/>
      <c r="D5" s="597"/>
      <c r="E5" s="597"/>
      <c r="F5" s="597"/>
      <c r="G5" s="597"/>
      <c r="H5" s="597"/>
      <c r="I5" s="597"/>
      <c r="J5" s="597"/>
      <c r="K5" s="597"/>
      <c r="L5" s="597"/>
      <c r="M5" s="597"/>
      <c r="N5" s="597"/>
      <c r="O5" s="597"/>
      <c r="P5" s="597"/>
      <c r="Q5" s="598"/>
      <c r="R5" s="599">
        <v>16120320</v>
      </c>
      <c r="S5" s="600"/>
      <c r="T5" s="600"/>
      <c r="U5" s="600"/>
      <c r="V5" s="600"/>
      <c r="W5" s="600"/>
      <c r="X5" s="600"/>
      <c r="Y5" s="601"/>
      <c r="Z5" s="602">
        <v>41.4</v>
      </c>
      <c r="AA5" s="602"/>
      <c r="AB5" s="602"/>
      <c r="AC5" s="602"/>
      <c r="AD5" s="603">
        <v>14800288</v>
      </c>
      <c r="AE5" s="603"/>
      <c r="AF5" s="603"/>
      <c r="AG5" s="603"/>
      <c r="AH5" s="603"/>
      <c r="AI5" s="603"/>
      <c r="AJ5" s="603"/>
      <c r="AK5" s="603"/>
      <c r="AL5" s="604">
        <v>80.3</v>
      </c>
      <c r="AM5" s="605"/>
      <c r="AN5" s="605"/>
      <c r="AO5" s="606"/>
      <c r="AP5" s="596" t="s">
        <v>217</v>
      </c>
      <c r="AQ5" s="597"/>
      <c r="AR5" s="597"/>
      <c r="AS5" s="597"/>
      <c r="AT5" s="597"/>
      <c r="AU5" s="597"/>
      <c r="AV5" s="597"/>
      <c r="AW5" s="597"/>
      <c r="AX5" s="597"/>
      <c r="AY5" s="597"/>
      <c r="AZ5" s="597"/>
      <c r="BA5" s="597"/>
      <c r="BB5" s="597"/>
      <c r="BC5" s="597"/>
      <c r="BD5" s="597"/>
      <c r="BE5" s="597"/>
      <c r="BF5" s="598"/>
      <c r="BG5" s="610">
        <v>14800288</v>
      </c>
      <c r="BH5" s="611"/>
      <c r="BI5" s="611"/>
      <c r="BJ5" s="611"/>
      <c r="BK5" s="611"/>
      <c r="BL5" s="611"/>
      <c r="BM5" s="611"/>
      <c r="BN5" s="612"/>
      <c r="BO5" s="613">
        <v>91.8</v>
      </c>
      <c r="BP5" s="613"/>
      <c r="BQ5" s="613"/>
      <c r="BR5" s="613"/>
      <c r="BS5" s="614">
        <v>78601</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2">
      <c r="B6" s="607" t="s">
        <v>221</v>
      </c>
      <c r="C6" s="608"/>
      <c r="D6" s="608"/>
      <c r="E6" s="608"/>
      <c r="F6" s="608"/>
      <c r="G6" s="608"/>
      <c r="H6" s="608"/>
      <c r="I6" s="608"/>
      <c r="J6" s="608"/>
      <c r="K6" s="608"/>
      <c r="L6" s="608"/>
      <c r="M6" s="608"/>
      <c r="N6" s="608"/>
      <c r="O6" s="608"/>
      <c r="P6" s="608"/>
      <c r="Q6" s="609"/>
      <c r="R6" s="610">
        <v>125416</v>
      </c>
      <c r="S6" s="611"/>
      <c r="T6" s="611"/>
      <c r="U6" s="611"/>
      <c r="V6" s="611"/>
      <c r="W6" s="611"/>
      <c r="X6" s="611"/>
      <c r="Y6" s="612"/>
      <c r="Z6" s="613">
        <v>0.3</v>
      </c>
      <c r="AA6" s="613"/>
      <c r="AB6" s="613"/>
      <c r="AC6" s="613"/>
      <c r="AD6" s="614">
        <v>125416</v>
      </c>
      <c r="AE6" s="614"/>
      <c r="AF6" s="614"/>
      <c r="AG6" s="614"/>
      <c r="AH6" s="614"/>
      <c r="AI6" s="614"/>
      <c r="AJ6" s="614"/>
      <c r="AK6" s="614"/>
      <c r="AL6" s="615">
        <v>0.7</v>
      </c>
      <c r="AM6" s="616"/>
      <c r="AN6" s="616"/>
      <c r="AO6" s="617"/>
      <c r="AP6" s="607" t="s">
        <v>222</v>
      </c>
      <c r="AQ6" s="608"/>
      <c r="AR6" s="608"/>
      <c r="AS6" s="608"/>
      <c r="AT6" s="608"/>
      <c r="AU6" s="608"/>
      <c r="AV6" s="608"/>
      <c r="AW6" s="608"/>
      <c r="AX6" s="608"/>
      <c r="AY6" s="608"/>
      <c r="AZ6" s="608"/>
      <c r="BA6" s="608"/>
      <c r="BB6" s="608"/>
      <c r="BC6" s="608"/>
      <c r="BD6" s="608"/>
      <c r="BE6" s="608"/>
      <c r="BF6" s="609"/>
      <c r="BG6" s="610">
        <v>14800288</v>
      </c>
      <c r="BH6" s="611"/>
      <c r="BI6" s="611"/>
      <c r="BJ6" s="611"/>
      <c r="BK6" s="611"/>
      <c r="BL6" s="611"/>
      <c r="BM6" s="611"/>
      <c r="BN6" s="612"/>
      <c r="BO6" s="613">
        <v>91.8</v>
      </c>
      <c r="BP6" s="613"/>
      <c r="BQ6" s="613"/>
      <c r="BR6" s="613"/>
      <c r="BS6" s="614">
        <v>78601</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314532</v>
      </c>
      <c r="CS6" s="611"/>
      <c r="CT6" s="611"/>
      <c r="CU6" s="611"/>
      <c r="CV6" s="611"/>
      <c r="CW6" s="611"/>
      <c r="CX6" s="611"/>
      <c r="CY6" s="612"/>
      <c r="CZ6" s="604">
        <v>0.8</v>
      </c>
      <c r="DA6" s="605"/>
      <c r="DB6" s="605"/>
      <c r="DC6" s="621"/>
      <c r="DD6" s="619" t="s">
        <v>122</v>
      </c>
      <c r="DE6" s="611"/>
      <c r="DF6" s="611"/>
      <c r="DG6" s="611"/>
      <c r="DH6" s="611"/>
      <c r="DI6" s="611"/>
      <c r="DJ6" s="611"/>
      <c r="DK6" s="611"/>
      <c r="DL6" s="611"/>
      <c r="DM6" s="611"/>
      <c r="DN6" s="611"/>
      <c r="DO6" s="611"/>
      <c r="DP6" s="612"/>
      <c r="DQ6" s="619">
        <v>314493</v>
      </c>
      <c r="DR6" s="611"/>
      <c r="DS6" s="611"/>
      <c r="DT6" s="611"/>
      <c r="DU6" s="611"/>
      <c r="DV6" s="611"/>
      <c r="DW6" s="611"/>
      <c r="DX6" s="611"/>
      <c r="DY6" s="611"/>
      <c r="DZ6" s="611"/>
      <c r="EA6" s="611"/>
      <c r="EB6" s="611"/>
      <c r="EC6" s="620"/>
    </row>
    <row r="7" spans="2:143" ht="11.25" customHeight="1" x14ac:dyDescent="0.2">
      <c r="B7" s="607" t="s">
        <v>224</v>
      </c>
      <c r="C7" s="608"/>
      <c r="D7" s="608"/>
      <c r="E7" s="608"/>
      <c r="F7" s="608"/>
      <c r="G7" s="608"/>
      <c r="H7" s="608"/>
      <c r="I7" s="608"/>
      <c r="J7" s="608"/>
      <c r="K7" s="608"/>
      <c r="L7" s="608"/>
      <c r="M7" s="608"/>
      <c r="N7" s="608"/>
      <c r="O7" s="608"/>
      <c r="P7" s="608"/>
      <c r="Q7" s="609"/>
      <c r="R7" s="610">
        <v>42338</v>
      </c>
      <c r="S7" s="611"/>
      <c r="T7" s="611"/>
      <c r="U7" s="611"/>
      <c r="V7" s="611"/>
      <c r="W7" s="611"/>
      <c r="X7" s="611"/>
      <c r="Y7" s="612"/>
      <c r="Z7" s="613">
        <v>0.1</v>
      </c>
      <c r="AA7" s="613"/>
      <c r="AB7" s="613"/>
      <c r="AC7" s="613"/>
      <c r="AD7" s="614">
        <v>42338</v>
      </c>
      <c r="AE7" s="614"/>
      <c r="AF7" s="614"/>
      <c r="AG7" s="614"/>
      <c r="AH7" s="614"/>
      <c r="AI7" s="614"/>
      <c r="AJ7" s="614"/>
      <c r="AK7" s="614"/>
      <c r="AL7" s="615">
        <v>0.2</v>
      </c>
      <c r="AM7" s="616"/>
      <c r="AN7" s="616"/>
      <c r="AO7" s="617"/>
      <c r="AP7" s="607" t="s">
        <v>225</v>
      </c>
      <c r="AQ7" s="608"/>
      <c r="AR7" s="608"/>
      <c r="AS7" s="608"/>
      <c r="AT7" s="608"/>
      <c r="AU7" s="608"/>
      <c r="AV7" s="608"/>
      <c r="AW7" s="608"/>
      <c r="AX7" s="608"/>
      <c r="AY7" s="608"/>
      <c r="AZ7" s="608"/>
      <c r="BA7" s="608"/>
      <c r="BB7" s="608"/>
      <c r="BC7" s="608"/>
      <c r="BD7" s="608"/>
      <c r="BE7" s="608"/>
      <c r="BF7" s="609"/>
      <c r="BG7" s="610">
        <v>8234467</v>
      </c>
      <c r="BH7" s="611"/>
      <c r="BI7" s="611"/>
      <c r="BJ7" s="611"/>
      <c r="BK7" s="611"/>
      <c r="BL7" s="611"/>
      <c r="BM7" s="611"/>
      <c r="BN7" s="612"/>
      <c r="BO7" s="613">
        <v>51.1</v>
      </c>
      <c r="BP7" s="613"/>
      <c r="BQ7" s="613"/>
      <c r="BR7" s="613"/>
      <c r="BS7" s="614">
        <v>78601</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3474376</v>
      </c>
      <c r="CS7" s="611"/>
      <c r="CT7" s="611"/>
      <c r="CU7" s="611"/>
      <c r="CV7" s="611"/>
      <c r="CW7" s="611"/>
      <c r="CX7" s="611"/>
      <c r="CY7" s="612"/>
      <c r="CZ7" s="613">
        <v>9</v>
      </c>
      <c r="DA7" s="613"/>
      <c r="DB7" s="613"/>
      <c r="DC7" s="613"/>
      <c r="DD7" s="619">
        <v>89642</v>
      </c>
      <c r="DE7" s="611"/>
      <c r="DF7" s="611"/>
      <c r="DG7" s="611"/>
      <c r="DH7" s="611"/>
      <c r="DI7" s="611"/>
      <c r="DJ7" s="611"/>
      <c r="DK7" s="611"/>
      <c r="DL7" s="611"/>
      <c r="DM7" s="611"/>
      <c r="DN7" s="611"/>
      <c r="DO7" s="611"/>
      <c r="DP7" s="612"/>
      <c r="DQ7" s="619">
        <v>2780536</v>
      </c>
      <c r="DR7" s="611"/>
      <c r="DS7" s="611"/>
      <c r="DT7" s="611"/>
      <c r="DU7" s="611"/>
      <c r="DV7" s="611"/>
      <c r="DW7" s="611"/>
      <c r="DX7" s="611"/>
      <c r="DY7" s="611"/>
      <c r="DZ7" s="611"/>
      <c r="EA7" s="611"/>
      <c r="EB7" s="611"/>
      <c r="EC7" s="620"/>
    </row>
    <row r="8" spans="2:143" ht="11.25" customHeight="1" x14ac:dyDescent="0.2">
      <c r="B8" s="607" t="s">
        <v>227</v>
      </c>
      <c r="C8" s="608"/>
      <c r="D8" s="608"/>
      <c r="E8" s="608"/>
      <c r="F8" s="608"/>
      <c r="G8" s="608"/>
      <c r="H8" s="608"/>
      <c r="I8" s="608"/>
      <c r="J8" s="608"/>
      <c r="K8" s="608"/>
      <c r="L8" s="608"/>
      <c r="M8" s="608"/>
      <c r="N8" s="608"/>
      <c r="O8" s="608"/>
      <c r="P8" s="608"/>
      <c r="Q8" s="609"/>
      <c r="R8" s="610">
        <v>217970</v>
      </c>
      <c r="S8" s="611"/>
      <c r="T8" s="611"/>
      <c r="U8" s="611"/>
      <c r="V8" s="611"/>
      <c r="W8" s="611"/>
      <c r="X8" s="611"/>
      <c r="Y8" s="612"/>
      <c r="Z8" s="613">
        <v>0.6</v>
      </c>
      <c r="AA8" s="613"/>
      <c r="AB8" s="613"/>
      <c r="AC8" s="613"/>
      <c r="AD8" s="614">
        <v>217970</v>
      </c>
      <c r="AE8" s="614"/>
      <c r="AF8" s="614"/>
      <c r="AG8" s="614"/>
      <c r="AH8" s="614"/>
      <c r="AI8" s="614"/>
      <c r="AJ8" s="614"/>
      <c r="AK8" s="614"/>
      <c r="AL8" s="615">
        <v>1.2</v>
      </c>
      <c r="AM8" s="616"/>
      <c r="AN8" s="616"/>
      <c r="AO8" s="617"/>
      <c r="AP8" s="607" t="s">
        <v>228</v>
      </c>
      <c r="AQ8" s="608"/>
      <c r="AR8" s="608"/>
      <c r="AS8" s="608"/>
      <c r="AT8" s="608"/>
      <c r="AU8" s="608"/>
      <c r="AV8" s="608"/>
      <c r="AW8" s="608"/>
      <c r="AX8" s="608"/>
      <c r="AY8" s="608"/>
      <c r="AZ8" s="608"/>
      <c r="BA8" s="608"/>
      <c r="BB8" s="608"/>
      <c r="BC8" s="608"/>
      <c r="BD8" s="608"/>
      <c r="BE8" s="608"/>
      <c r="BF8" s="609"/>
      <c r="BG8" s="610">
        <v>127695</v>
      </c>
      <c r="BH8" s="611"/>
      <c r="BI8" s="611"/>
      <c r="BJ8" s="611"/>
      <c r="BK8" s="611"/>
      <c r="BL8" s="611"/>
      <c r="BM8" s="611"/>
      <c r="BN8" s="612"/>
      <c r="BO8" s="613">
        <v>0.8</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20084077</v>
      </c>
      <c r="CS8" s="611"/>
      <c r="CT8" s="611"/>
      <c r="CU8" s="611"/>
      <c r="CV8" s="611"/>
      <c r="CW8" s="611"/>
      <c r="CX8" s="611"/>
      <c r="CY8" s="612"/>
      <c r="CZ8" s="613">
        <v>52.2</v>
      </c>
      <c r="DA8" s="613"/>
      <c r="DB8" s="613"/>
      <c r="DC8" s="613"/>
      <c r="DD8" s="619">
        <v>402583</v>
      </c>
      <c r="DE8" s="611"/>
      <c r="DF8" s="611"/>
      <c r="DG8" s="611"/>
      <c r="DH8" s="611"/>
      <c r="DI8" s="611"/>
      <c r="DJ8" s="611"/>
      <c r="DK8" s="611"/>
      <c r="DL8" s="611"/>
      <c r="DM8" s="611"/>
      <c r="DN8" s="611"/>
      <c r="DO8" s="611"/>
      <c r="DP8" s="612"/>
      <c r="DQ8" s="619">
        <v>9908287</v>
      </c>
      <c r="DR8" s="611"/>
      <c r="DS8" s="611"/>
      <c r="DT8" s="611"/>
      <c r="DU8" s="611"/>
      <c r="DV8" s="611"/>
      <c r="DW8" s="611"/>
      <c r="DX8" s="611"/>
      <c r="DY8" s="611"/>
      <c r="DZ8" s="611"/>
      <c r="EA8" s="611"/>
      <c r="EB8" s="611"/>
      <c r="EC8" s="620"/>
    </row>
    <row r="9" spans="2:143" ht="11.25" customHeight="1" x14ac:dyDescent="0.2">
      <c r="B9" s="607" t="s">
        <v>230</v>
      </c>
      <c r="C9" s="608"/>
      <c r="D9" s="608"/>
      <c r="E9" s="608"/>
      <c r="F9" s="608"/>
      <c r="G9" s="608"/>
      <c r="H9" s="608"/>
      <c r="I9" s="608"/>
      <c r="J9" s="608"/>
      <c r="K9" s="608"/>
      <c r="L9" s="608"/>
      <c r="M9" s="608"/>
      <c r="N9" s="608"/>
      <c r="O9" s="608"/>
      <c r="P9" s="608"/>
      <c r="Q9" s="609"/>
      <c r="R9" s="610">
        <v>317930</v>
      </c>
      <c r="S9" s="611"/>
      <c r="T9" s="611"/>
      <c r="U9" s="611"/>
      <c r="V9" s="611"/>
      <c r="W9" s="611"/>
      <c r="X9" s="611"/>
      <c r="Y9" s="612"/>
      <c r="Z9" s="613">
        <v>0.8</v>
      </c>
      <c r="AA9" s="613"/>
      <c r="AB9" s="613"/>
      <c r="AC9" s="613"/>
      <c r="AD9" s="614">
        <v>317930</v>
      </c>
      <c r="AE9" s="614"/>
      <c r="AF9" s="614"/>
      <c r="AG9" s="614"/>
      <c r="AH9" s="614"/>
      <c r="AI9" s="614"/>
      <c r="AJ9" s="614"/>
      <c r="AK9" s="614"/>
      <c r="AL9" s="615">
        <v>1.7</v>
      </c>
      <c r="AM9" s="616"/>
      <c r="AN9" s="616"/>
      <c r="AO9" s="617"/>
      <c r="AP9" s="607" t="s">
        <v>231</v>
      </c>
      <c r="AQ9" s="608"/>
      <c r="AR9" s="608"/>
      <c r="AS9" s="608"/>
      <c r="AT9" s="608"/>
      <c r="AU9" s="608"/>
      <c r="AV9" s="608"/>
      <c r="AW9" s="608"/>
      <c r="AX9" s="608"/>
      <c r="AY9" s="608"/>
      <c r="AZ9" s="608"/>
      <c r="BA9" s="608"/>
      <c r="BB9" s="608"/>
      <c r="BC9" s="608"/>
      <c r="BD9" s="608"/>
      <c r="BE9" s="608"/>
      <c r="BF9" s="609"/>
      <c r="BG9" s="610">
        <v>7375706</v>
      </c>
      <c r="BH9" s="611"/>
      <c r="BI9" s="611"/>
      <c r="BJ9" s="611"/>
      <c r="BK9" s="611"/>
      <c r="BL9" s="611"/>
      <c r="BM9" s="611"/>
      <c r="BN9" s="612"/>
      <c r="BO9" s="613">
        <v>45.8</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2356761</v>
      </c>
      <c r="CS9" s="611"/>
      <c r="CT9" s="611"/>
      <c r="CU9" s="611"/>
      <c r="CV9" s="611"/>
      <c r="CW9" s="611"/>
      <c r="CX9" s="611"/>
      <c r="CY9" s="612"/>
      <c r="CZ9" s="613">
        <v>6.1</v>
      </c>
      <c r="DA9" s="613"/>
      <c r="DB9" s="613"/>
      <c r="DC9" s="613"/>
      <c r="DD9" s="619">
        <v>1646</v>
      </c>
      <c r="DE9" s="611"/>
      <c r="DF9" s="611"/>
      <c r="DG9" s="611"/>
      <c r="DH9" s="611"/>
      <c r="DI9" s="611"/>
      <c r="DJ9" s="611"/>
      <c r="DK9" s="611"/>
      <c r="DL9" s="611"/>
      <c r="DM9" s="611"/>
      <c r="DN9" s="611"/>
      <c r="DO9" s="611"/>
      <c r="DP9" s="612"/>
      <c r="DQ9" s="619">
        <v>1566642</v>
      </c>
      <c r="DR9" s="611"/>
      <c r="DS9" s="611"/>
      <c r="DT9" s="611"/>
      <c r="DU9" s="611"/>
      <c r="DV9" s="611"/>
      <c r="DW9" s="611"/>
      <c r="DX9" s="611"/>
      <c r="DY9" s="611"/>
      <c r="DZ9" s="611"/>
      <c r="EA9" s="611"/>
      <c r="EB9" s="611"/>
      <c r="EC9" s="620"/>
    </row>
    <row r="10" spans="2:143" ht="11.25" customHeight="1" x14ac:dyDescent="0.2">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251952</v>
      </c>
      <c r="BH10" s="611"/>
      <c r="BI10" s="611"/>
      <c r="BJ10" s="611"/>
      <c r="BK10" s="611"/>
      <c r="BL10" s="611"/>
      <c r="BM10" s="611"/>
      <c r="BN10" s="612"/>
      <c r="BO10" s="613">
        <v>1.6</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v>174043</v>
      </c>
      <c r="CS10" s="611"/>
      <c r="CT10" s="611"/>
      <c r="CU10" s="611"/>
      <c r="CV10" s="611"/>
      <c r="CW10" s="611"/>
      <c r="CX10" s="611"/>
      <c r="CY10" s="612"/>
      <c r="CZ10" s="613">
        <v>0.5</v>
      </c>
      <c r="DA10" s="613"/>
      <c r="DB10" s="613"/>
      <c r="DC10" s="613"/>
      <c r="DD10" s="619" t="s">
        <v>122</v>
      </c>
      <c r="DE10" s="611"/>
      <c r="DF10" s="611"/>
      <c r="DG10" s="611"/>
      <c r="DH10" s="611"/>
      <c r="DI10" s="611"/>
      <c r="DJ10" s="611"/>
      <c r="DK10" s="611"/>
      <c r="DL10" s="611"/>
      <c r="DM10" s="611"/>
      <c r="DN10" s="611"/>
      <c r="DO10" s="611"/>
      <c r="DP10" s="612"/>
      <c r="DQ10" s="619">
        <v>114981</v>
      </c>
      <c r="DR10" s="611"/>
      <c r="DS10" s="611"/>
      <c r="DT10" s="611"/>
      <c r="DU10" s="611"/>
      <c r="DV10" s="611"/>
      <c r="DW10" s="611"/>
      <c r="DX10" s="611"/>
      <c r="DY10" s="611"/>
      <c r="DZ10" s="611"/>
      <c r="EA10" s="611"/>
      <c r="EB10" s="611"/>
      <c r="EC10" s="620"/>
    </row>
    <row r="11" spans="2:143" ht="11.25" customHeight="1" x14ac:dyDescent="0.2">
      <c r="B11" s="607" t="s">
        <v>236</v>
      </c>
      <c r="C11" s="608"/>
      <c r="D11" s="608"/>
      <c r="E11" s="608"/>
      <c r="F11" s="608"/>
      <c r="G11" s="608"/>
      <c r="H11" s="608"/>
      <c r="I11" s="608"/>
      <c r="J11" s="608"/>
      <c r="K11" s="608"/>
      <c r="L11" s="608"/>
      <c r="M11" s="608"/>
      <c r="N11" s="608"/>
      <c r="O11" s="608"/>
      <c r="P11" s="608"/>
      <c r="Q11" s="609"/>
      <c r="R11" s="610">
        <v>1909968</v>
      </c>
      <c r="S11" s="611"/>
      <c r="T11" s="611"/>
      <c r="U11" s="611"/>
      <c r="V11" s="611"/>
      <c r="W11" s="611"/>
      <c r="X11" s="611"/>
      <c r="Y11" s="612"/>
      <c r="Z11" s="615">
        <v>4.9000000000000004</v>
      </c>
      <c r="AA11" s="616"/>
      <c r="AB11" s="616"/>
      <c r="AC11" s="622"/>
      <c r="AD11" s="619">
        <v>1909968</v>
      </c>
      <c r="AE11" s="611"/>
      <c r="AF11" s="611"/>
      <c r="AG11" s="611"/>
      <c r="AH11" s="611"/>
      <c r="AI11" s="611"/>
      <c r="AJ11" s="611"/>
      <c r="AK11" s="612"/>
      <c r="AL11" s="615">
        <v>10.4</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479114</v>
      </c>
      <c r="BH11" s="611"/>
      <c r="BI11" s="611"/>
      <c r="BJ11" s="611"/>
      <c r="BK11" s="611"/>
      <c r="BL11" s="611"/>
      <c r="BM11" s="611"/>
      <c r="BN11" s="612"/>
      <c r="BO11" s="613">
        <v>3</v>
      </c>
      <c r="BP11" s="613"/>
      <c r="BQ11" s="613"/>
      <c r="BR11" s="613"/>
      <c r="BS11" s="614">
        <v>78601</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77756</v>
      </c>
      <c r="CS11" s="611"/>
      <c r="CT11" s="611"/>
      <c r="CU11" s="611"/>
      <c r="CV11" s="611"/>
      <c r="CW11" s="611"/>
      <c r="CX11" s="611"/>
      <c r="CY11" s="612"/>
      <c r="CZ11" s="613">
        <v>0.2</v>
      </c>
      <c r="DA11" s="613"/>
      <c r="DB11" s="613"/>
      <c r="DC11" s="613"/>
      <c r="DD11" s="619" t="s">
        <v>122</v>
      </c>
      <c r="DE11" s="611"/>
      <c r="DF11" s="611"/>
      <c r="DG11" s="611"/>
      <c r="DH11" s="611"/>
      <c r="DI11" s="611"/>
      <c r="DJ11" s="611"/>
      <c r="DK11" s="611"/>
      <c r="DL11" s="611"/>
      <c r="DM11" s="611"/>
      <c r="DN11" s="611"/>
      <c r="DO11" s="611"/>
      <c r="DP11" s="612"/>
      <c r="DQ11" s="619">
        <v>72905</v>
      </c>
      <c r="DR11" s="611"/>
      <c r="DS11" s="611"/>
      <c r="DT11" s="611"/>
      <c r="DU11" s="611"/>
      <c r="DV11" s="611"/>
      <c r="DW11" s="611"/>
      <c r="DX11" s="611"/>
      <c r="DY11" s="611"/>
      <c r="DZ11" s="611"/>
      <c r="EA11" s="611"/>
      <c r="EB11" s="611"/>
      <c r="EC11" s="620"/>
    </row>
    <row r="12" spans="2:143" ht="11.25" customHeight="1" x14ac:dyDescent="0.2">
      <c r="B12" s="607" t="s">
        <v>239</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6087843</v>
      </c>
      <c r="BH12" s="611"/>
      <c r="BI12" s="611"/>
      <c r="BJ12" s="611"/>
      <c r="BK12" s="611"/>
      <c r="BL12" s="611"/>
      <c r="BM12" s="611"/>
      <c r="BN12" s="612"/>
      <c r="BO12" s="613">
        <v>37.799999999999997</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228383</v>
      </c>
      <c r="CS12" s="611"/>
      <c r="CT12" s="611"/>
      <c r="CU12" s="611"/>
      <c r="CV12" s="611"/>
      <c r="CW12" s="611"/>
      <c r="CX12" s="611"/>
      <c r="CY12" s="612"/>
      <c r="CZ12" s="613">
        <v>0.6</v>
      </c>
      <c r="DA12" s="613"/>
      <c r="DB12" s="613"/>
      <c r="DC12" s="613"/>
      <c r="DD12" s="619" t="s">
        <v>122</v>
      </c>
      <c r="DE12" s="611"/>
      <c r="DF12" s="611"/>
      <c r="DG12" s="611"/>
      <c r="DH12" s="611"/>
      <c r="DI12" s="611"/>
      <c r="DJ12" s="611"/>
      <c r="DK12" s="611"/>
      <c r="DL12" s="611"/>
      <c r="DM12" s="611"/>
      <c r="DN12" s="611"/>
      <c r="DO12" s="611"/>
      <c r="DP12" s="612"/>
      <c r="DQ12" s="619">
        <v>153767</v>
      </c>
      <c r="DR12" s="611"/>
      <c r="DS12" s="611"/>
      <c r="DT12" s="611"/>
      <c r="DU12" s="611"/>
      <c r="DV12" s="611"/>
      <c r="DW12" s="611"/>
      <c r="DX12" s="611"/>
      <c r="DY12" s="611"/>
      <c r="DZ12" s="611"/>
      <c r="EA12" s="611"/>
      <c r="EB12" s="611"/>
      <c r="EC12" s="620"/>
    </row>
    <row r="13" spans="2:143" ht="11.25" customHeight="1" x14ac:dyDescent="0.2">
      <c r="B13" s="607" t="s">
        <v>242</v>
      </c>
      <c r="C13" s="608"/>
      <c r="D13" s="608"/>
      <c r="E13" s="608"/>
      <c r="F13" s="608"/>
      <c r="G13" s="608"/>
      <c r="H13" s="608"/>
      <c r="I13" s="608"/>
      <c r="J13" s="608"/>
      <c r="K13" s="608"/>
      <c r="L13" s="608"/>
      <c r="M13" s="608"/>
      <c r="N13" s="608"/>
      <c r="O13" s="608"/>
      <c r="P13" s="608"/>
      <c r="Q13" s="609"/>
      <c r="R13" s="610">
        <v>431</v>
      </c>
      <c r="S13" s="611"/>
      <c r="T13" s="611"/>
      <c r="U13" s="611"/>
      <c r="V13" s="611"/>
      <c r="W13" s="611"/>
      <c r="X13" s="611"/>
      <c r="Y13" s="612"/>
      <c r="Z13" s="613">
        <v>0</v>
      </c>
      <c r="AA13" s="613"/>
      <c r="AB13" s="613"/>
      <c r="AC13" s="613"/>
      <c r="AD13" s="614">
        <v>431</v>
      </c>
      <c r="AE13" s="614"/>
      <c r="AF13" s="614"/>
      <c r="AG13" s="614"/>
      <c r="AH13" s="614"/>
      <c r="AI13" s="614"/>
      <c r="AJ13" s="614"/>
      <c r="AK13" s="614"/>
      <c r="AL13" s="615">
        <v>0</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5903672</v>
      </c>
      <c r="BH13" s="611"/>
      <c r="BI13" s="611"/>
      <c r="BJ13" s="611"/>
      <c r="BK13" s="611"/>
      <c r="BL13" s="611"/>
      <c r="BM13" s="611"/>
      <c r="BN13" s="612"/>
      <c r="BO13" s="613">
        <v>36.6</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2910557</v>
      </c>
      <c r="CS13" s="611"/>
      <c r="CT13" s="611"/>
      <c r="CU13" s="611"/>
      <c r="CV13" s="611"/>
      <c r="CW13" s="611"/>
      <c r="CX13" s="611"/>
      <c r="CY13" s="612"/>
      <c r="CZ13" s="613">
        <v>7.6</v>
      </c>
      <c r="DA13" s="613"/>
      <c r="DB13" s="613"/>
      <c r="DC13" s="613"/>
      <c r="DD13" s="619">
        <v>720441</v>
      </c>
      <c r="DE13" s="611"/>
      <c r="DF13" s="611"/>
      <c r="DG13" s="611"/>
      <c r="DH13" s="611"/>
      <c r="DI13" s="611"/>
      <c r="DJ13" s="611"/>
      <c r="DK13" s="611"/>
      <c r="DL13" s="611"/>
      <c r="DM13" s="611"/>
      <c r="DN13" s="611"/>
      <c r="DO13" s="611"/>
      <c r="DP13" s="612"/>
      <c r="DQ13" s="619">
        <v>1965226</v>
      </c>
      <c r="DR13" s="611"/>
      <c r="DS13" s="611"/>
      <c r="DT13" s="611"/>
      <c r="DU13" s="611"/>
      <c r="DV13" s="611"/>
      <c r="DW13" s="611"/>
      <c r="DX13" s="611"/>
      <c r="DY13" s="611"/>
      <c r="DZ13" s="611"/>
      <c r="EA13" s="611"/>
      <c r="EB13" s="611"/>
      <c r="EC13" s="620"/>
    </row>
    <row r="14" spans="2:143" ht="11.25" customHeight="1" x14ac:dyDescent="0.2">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59462</v>
      </c>
      <c r="BH14" s="611"/>
      <c r="BI14" s="611"/>
      <c r="BJ14" s="611"/>
      <c r="BK14" s="611"/>
      <c r="BL14" s="611"/>
      <c r="BM14" s="611"/>
      <c r="BN14" s="612"/>
      <c r="BO14" s="613">
        <v>0.4</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1113913</v>
      </c>
      <c r="CS14" s="611"/>
      <c r="CT14" s="611"/>
      <c r="CU14" s="611"/>
      <c r="CV14" s="611"/>
      <c r="CW14" s="611"/>
      <c r="CX14" s="611"/>
      <c r="CY14" s="612"/>
      <c r="CZ14" s="613">
        <v>2.9</v>
      </c>
      <c r="DA14" s="613"/>
      <c r="DB14" s="613"/>
      <c r="DC14" s="613"/>
      <c r="DD14" s="619" t="s">
        <v>122</v>
      </c>
      <c r="DE14" s="611"/>
      <c r="DF14" s="611"/>
      <c r="DG14" s="611"/>
      <c r="DH14" s="611"/>
      <c r="DI14" s="611"/>
      <c r="DJ14" s="611"/>
      <c r="DK14" s="611"/>
      <c r="DL14" s="611"/>
      <c r="DM14" s="611"/>
      <c r="DN14" s="611"/>
      <c r="DO14" s="611"/>
      <c r="DP14" s="612"/>
      <c r="DQ14" s="619">
        <v>636727</v>
      </c>
      <c r="DR14" s="611"/>
      <c r="DS14" s="611"/>
      <c r="DT14" s="611"/>
      <c r="DU14" s="611"/>
      <c r="DV14" s="611"/>
      <c r="DW14" s="611"/>
      <c r="DX14" s="611"/>
      <c r="DY14" s="611"/>
      <c r="DZ14" s="611"/>
      <c r="EA14" s="611"/>
      <c r="EB14" s="611"/>
      <c r="EC14" s="620"/>
    </row>
    <row r="15" spans="2:143" ht="11.25" customHeight="1" x14ac:dyDescent="0.2">
      <c r="B15" s="607" t="s">
        <v>248</v>
      </c>
      <c r="C15" s="608"/>
      <c r="D15" s="608"/>
      <c r="E15" s="608"/>
      <c r="F15" s="608"/>
      <c r="G15" s="608"/>
      <c r="H15" s="608"/>
      <c r="I15" s="608"/>
      <c r="J15" s="608"/>
      <c r="K15" s="608"/>
      <c r="L15" s="608"/>
      <c r="M15" s="608"/>
      <c r="N15" s="608"/>
      <c r="O15" s="608"/>
      <c r="P15" s="608"/>
      <c r="Q15" s="609"/>
      <c r="R15" s="610">
        <v>46520</v>
      </c>
      <c r="S15" s="611"/>
      <c r="T15" s="611"/>
      <c r="U15" s="611"/>
      <c r="V15" s="611"/>
      <c r="W15" s="611"/>
      <c r="X15" s="611"/>
      <c r="Y15" s="612"/>
      <c r="Z15" s="613">
        <v>0.1</v>
      </c>
      <c r="AA15" s="613"/>
      <c r="AB15" s="613"/>
      <c r="AC15" s="613"/>
      <c r="AD15" s="614">
        <v>46520</v>
      </c>
      <c r="AE15" s="614"/>
      <c r="AF15" s="614"/>
      <c r="AG15" s="614"/>
      <c r="AH15" s="614"/>
      <c r="AI15" s="614"/>
      <c r="AJ15" s="614"/>
      <c r="AK15" s="614"/>
      <c r="AL15" s="615">
        <v>0.3</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418516</v>
      </c>
      <c r="BH15" s="611"/>
      <c r="BI15" s="611"/>
      <c r="BJ15" s="611"/>
      <c r="BK15" s="611"/>
      <c r="BL15" s="611"/>
      <c r="BM15" s="611"/>
      <c r="BN15" s="612"/>
      <c r="BO15" s="613">
        <v>2.6</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5935382</v>
      </c>
      <c r="CS15" s="611"/>
      <c r="CT15" s="611"/>
      <c r="CU15" s="611"/>
      <c r="CV15" s="611"/>
      <c r="CW15" s="611"/>
      <c r="CX15" s="611"/>
      <c r="CY15" s="612"/>
      <c r="CZ15" s="613">
        <v>15.4</v>
      </c>
      <c r="DA15" s="613"/>
      <c r="DB15" s="613"/>
      <c r="DC15" s="613"/>
      <c r="DD15" s="619">
        <v>2394742</v>
      </c>
      <c r="DE15" s="611"/>
      <c r="DF15" s="611"/>
      <c r="DG15" s="611"/>
      <c r="DH15" s="611"/>
      <c r="DI15" s="611"/>
      <c r="DJ15" s="611"/>
      <c r="DK15" s="611"/>
      <c r="DL15" s="611"/>
      <c r="DM15" s="611"/>
      <c r="DN15" s="611"/>
      <c r="DO15" s="611"/>
      <c r="DP15" s="612"/>
      <c r="DQ15" s="619">
        <v>2756379</v>
      </c>
      <c r="DR15" s="611"/>
      <c r="DS15" s="611"/>
      <c r="DT15" s="611"/>
      <c r="DU15" s="611"/>
      <c r="DV15" s="611"/>
      <c r="DW15" s="611"/>
      <c r="DX15" s="611"/>
      <c r="DY15" s="611"/>
      <c r="DZ15" s="611"/>
      <c r="EA15" s="611"/>
      <c r="EB15" s="611"/>
      <c r="EC15" s="620"/>
    </row>
    <row r="16" spans="2:143" ht="11.25" customHeight="1" x14ac:dyDescent="0.2">
      <c r="B16" s="607" t="s">
        <v>251</v>
      </c>
      <c r="C16" s="608"/>
      <c r="D16" s="608"/>
      <c r="E16" s="608"/>
      <c r="F16" s="608"/>
      <c r="G16" s="608"/>
      <c r="H16" s="608"/>
      <c r="I16" s="608"/>
      <c r="J16" s="608"/>
      <c r="K16" s="608"/>
      <c r="L16" s="608"/>
      <c r="M16" s="608"/>
      <c r="N16" s="608"/>
      <c r="O16" s="608"/>
      <c r="P16" s="608"/>
      <c r="Q16" s="609"/>
      <c r="R16" s="610">
        <v>325573</v>
      </c>
      <c r="S16" s="611"/>
      <c r="T16" s="611"/>
      <c r="U16" s="611"/>
      <c r="V16" s="611"/>
      <c r="W16" s="611"/>
      <c r="X16" s="611"/>
      <c r="Y16" s="612"/>
      <c r="Z16" s="613">
        <v>0.8</v>
      </c>
      <c r="AA16" s="613"/>
      <c r="AB16" s="613"/>
      <c r="AC16" s="613"/>
      <c r="AD16" s="614">
        <v>325573</v>
      </c>
      <c r="AE16" s="614"/>
      <c r="AF16" s="614"/>
      <c r="AG16" s="614"/>
      <c r="AH16" s="614"/>
      <c r="AI16" s="614"/>
      <c r="AJ16" s="614"/>
      <c r="AK16" s="614"/>
      <c r="AL16" s="615">
        <v>1.8</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2">
      <c r="B17" s="607" t="s">
        <v>254</v>
      </c>
      <c r="C17" s="608"/>
      <c r="D17" s="608"/>
      <c r="E17" s="608"/>
      <c r="F17" s="608"/>
      <c r="G17" s="608"/>
      <c r="H17" s="608"/>
      <c r="I17" s="608"/>
      <c r="J17" s="608"/>
      <c r="K17" s="608"/>
      <c r="L17" s="608"/>
      <c r="M17" s="608"/>
      <c r="N17" s="608"/>
      <c r="O17" s="608"/>
      <c r="P17" s="608"/>
      <c r="Q17" s="609"/>
      <c r="R17" s="610">
        <v>399443</v>
      </c>
      <c r="S17" s="611"/>
      <c r="T17" s="611"/>
      <c r="U17" s="611"/>
      <c r="V17" s="611"/>
      <c r="W17" s="611"/>
      <c r="X17" s="611"/>
      <c r="Y17" s="612"/>
      <c r="Z17" s="613">
        <v>1</v>
      </c>
      <c r="AA17" s="613"/>
      <c r="AB17" s="613"/>
      <c r="AC17" s="613"/>
      <c r="AD17" s="614">
        <v>399443</v>
      </c>
      <c r="AE17" s="614"/>
      <c r="AF17" s="614"/>
      <c r="AG17" s="614"/>
      <c r="AH17" s="614"/>
      <c r="AI17" s="614"/>
      <c r="AJ17" s="614"/>
      <c r="AK17" s="614"/>
      <c r="AL17" s="615">
        <v>2.2000000000000002</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1777230</v>
      </c>
      <c r="CS17" s="611"/>
      <c r="CT17" s="611"/>
      <c r="CU17" s="611"/>
      <c r="CV17" s="611"/>
      <c r="CW17" s="611"/>
      <c r="CX17" s="611"/>
      <c r="CY17" s="612"/>
      <c r="CZ17" s="613">
        <v>4.5999999999999996</v>
      </c>
      <c r="DA17" s="613"/>
      <c r="DB17" s="613"/>
      <c r="DC17" s="613"/>
      <c r="DD17" s="619" t="s">
        <v>122</v>
      </c>
      <c r="DE17" s="611"/>
      <c r="DF17" s="611"/>
      <c r="DG17" s="611"/>
      <c r="DH17" s="611"/>
      <c r="DI17" s="611"/>
      <c r="DJ17" s="611"/>
      <c r="DK17" s="611"/>
      <c r="DL17" s="611"/>
      <c r="DM17" s="611"/>
      <c r="DN17" s="611"/>
      <c r="DO17" s="611"/>
      <c r="DP17" s="612"/>
      <c r="DQ17" s="619">
        <v>1777230</v>
      </c>
      <c r="DR17" s="611"/>
      <c r="DS17" s="611"/>
      <c r="DT17" s="611"/>
      <c r="DU17" s="611"/>
      <c r="DV17" s="611"/>
      <c r="DW17" s="611"/>
      <c r="DX17" s="611"/>
      <c r="DY17" s="611"/>
      <c r="DZ17" s="611"/>
      <c r="EA17" s="611"/>
      <c r="EB17" s="611"/>
      <c r="EC17" s="620"/>
    </row>
    <row r="18" spans="2:133" ht="11.25" customHeight="1" x14ac:dyDescent="0.2">
      <c r="B18" s="607" t="s">
        <v>257</v>
      </c>
      <c r="C18" s="608"/>
      <c r="D18" s="608"/>
      <c r="E18" s="608"/>
      <c r="F18" s="608"/>
      <c r="G18" s="608"/>
      <c r="H18" s="608"/>
      <c r="I18" s="608"/>
      <c r="J18" s="608"/>
      <c r="K18" s="608"/>
      <c r="L18" s="608"/>
      <c r="M18" s="608"/>
      <c r="N18" s="608"/>
      <c r="O18" s="608"/>
      <c r="P18" s="608"/>
      <c r="Q18" s="609"/>
      <c r="R18" s="610">
        <v>50469</v>
      </c>
      <c r="S18" s="611"/>
      <c r="T18" s="611"/>
      <c r="U18" s="611"/>
      <c r="V18" s="611"/>
      <c r="W18" s="611"/>
      <c r="X18" s="611"/>
      <c r="Y18" s="612"/>
      <c r="Z18" s="613">
        <v>0.1</v>
      </c>
      <c r="AA18" s="613"/>
      <c r="AB18" s="613"/>
      <c r="AC18" s="613"/>
      <c r="AD18" s="614">
        <v>50469</v>
      </c>
      <c r="AE18" s="614"/>
      <c r="AF18" s="614"/>
      <c r="AG18" s="614"/>
      <c r="AH18" s="614"/>
      <c r="AI18" s="614"/>
      <c r="AJ18" s="614"/>
      <c r="AK18" s="614"/>
      <c r="AL18" s="615">
        <v>0.3</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260</v>
      </c>
      <c r="C19" s="608"/>
      <c r="D19" s="608"/>
      <c r="E19" s="608"/>
      <c r="F19" s="608"/>
      <c r="G19" s="608"/>
      <c r="H19" s="608"/>
      <c r="I19" s="608"/>
      <c r="J19" s="608"/>
      <c r="K19" s="608"/>
      <c r="L19" s="608"/>
      <c r="M19" s="608"/>
      <c r="N19" s="608"/>
      <c r="O19" s="608"/>
      <c r="P19" s="608"/>
      <c r="Q19" s="609"/>
      <c r="R19" s="610">
        <v>348606</v>
      </c>
      <c r="S19" s="611"/>
      <c r="T19" s="611"/>
      <c r="U19" s="611"/>
      <c r="V19" s="611"/>
      <c r="W19" s="611"/>
      <c r="X19" s="611"/>
      <c r="Y19" s="612"/>
      <c r="Z19" s="613">
        <v>0.9</v>
      </c>
      <c r="AA19" s="613"/>
      <c r="AB19" s="613"/>
      <c r="AC19" s="613"/>
      <c r="AD19" s="614">
        <v>348606</v>
      </c>
      <c r="AE19" s="614"/>
      <c r="AF19" s="614"/>
      <c r="AG19" s="614"/>
      <c r="AH19" s="614"/>
      <c r="AI19" s="614"/>
      <c r="AJ19" s="614"/>
      <c r="AK19" s="614"/>
      <c r="AL19" s="615">
        <v>1.9</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v>1320032</v>
      </c>
      <c r="BH19" s="611"/>
      <c r="BI19" s="611"/>
      <c r="BJ19" s="611"/>
      <c r="BK19" s="611"/>
      <c r="BL19" s="611"/>
      <c r="BM19" s="611"/>
      <c r="BN19" s="612"/>
      <c r="BO19" s="613">
        <v>8.1999999999999993</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263</v>
      </c>
      <c r="C20" s="624"/>
      <c r="D20" s="624"/>
      <c r="E20" s="624"/>
      <c r="F20" s="624"/>
      <c r="G20" s="624"/>
      <c r="H20" s="624"/>
      <c r="I20" s="624"/>
      <c r="J20" s="624"/>
      <c r="K20" s="624"/>
      <c r="L20" s="624"/>
      <c r="M20" s="624"/>
      <c r="N20" s="624"/>
      <c r="O20" s="624"/>
      <c r="P20" s="624"/>
      <c r="Q20" s="625"/>
      <c r="R20" s="610">
        <v>368</v>
      </c>
      <c r="S20" s="611"/>
      <c r="T20" s="611"/>
      <c r="U20" s="611"/>
      <c r="V20" s="611"/>
      <c r="W20" s="611"/>
      <c r="X20" s="611"/>
      <c r="Y20" s="612"/>
      <c r="Z20" s="613">
        <v>0</v>
      </c>
      <c r="AA20" s="613"/>
      <c r="AB20" s="613"/>
      <c r="AC20" s="613"/>
      <c r="AD20" s="614">
        <v>368</v>
      </c>
      <c r="AE20" s="614"/>
      <c r="AF20" s="614"/>
      <c r="AG20" s="614"/>
      <c r="AH20" s="614"/>
      <c r="AI20" s="614"/>
      <c r="AJ20" s="614"/>
      <c r="AK20" s="614"/>
      <c r="AL20" s="615">
        <v>0</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v>1320032</v>
      </c>
      <c r="BH20" s="611"/>
      <c r="BI20" s="611"/>
      <c r="BJ20" s="611"/>
      <c r="BK20" s="611"/>
      <c r="BL20" s="611"/>
      <c r="BM20" s="611"/>
      <c r="BN20" s="612"/>
      <c r="BO20" s="613">
        <v>8.1999999999999993</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38447010</v>
      </c>
      <c r="CS20" s="611"/>
      <c r="CT20" s="611"/>
      <c r="CU20" s="611"/>
      <c r="CV20" s="611"/>
      <c r="CW20" s="611"/>
      <c r="CX20" s="611"/>
      <c r="CY20" s="612"/>
      <c r="CZ20" s="613">
        <v>100</v>
      </c>
      <c r="DA20" s="613"/>
      <c r="DB20" s="613"/>
      <c r="DC20" s="613"/>
      <c r="DD20" s="619">
        <v>3609054</v>
      </c>
      <c r="DE20" s="611"/>
      <c r="DF20" s="611"/>
      <c r="DG20" s="611"/>
      <c r="DH20" s="611"/>
      <c r="DI20" s="611"/>
      <c r="DJ20" s="611"/>
      <c r="DK20" s="611"/>
      <c r="DL20" s="611"/>
      <c r="DM20" s="611"/>
      <c r="DN20" s="611"/>
      <c r="DO20" s="611"/>
      <c r="DP20" s="612"/>
      <c r="DQ20" s="619">
        <v>22047173</v>
      </c>
      <c r="DR20" s="611"/>
      <c r="DS20" s="611"/>
      <c r="DT20" s="611"/>
      <c r="DU20" s="611"/>
      <c r="DV20" s="611"/>
      <c r="DW20" s="611"/>
      <c r="DX20" s="611"/>
      <c r="DY20" s="611"/>
      <c r="DZ20" s="611"/>
      <c r="EA20" s="611"/>
      <c r="EB20" s="611"/>
      <c r="EC20" s="620"/>
    </row>
    <row r="21" spans="2:133" ht="11.25" customHeight="1" x14ac:dyDescent="0.2">
      <c r="B21" s="607" t="s">
        <v>266</v>
      </c>
      <c r="C21" s="608"/>
      <c r="D21" s="608"/>
      <c r="E21" s="608"/>
      <c r="F21" s="608"/>
      <c r="G21" s="608"/>
      <c r="H21" s="608"/>
      <c r="I21" s="608"/>
      <c r="J21" s="608"/>
      <c r="K21" s="608"/>
      <c r="L21" s="608"/>
      <c r="M21" s="608"/>
      <c r="N21" s="608"/>
      <c r="O21" s="608"/>
      <c r="P21" s="608"/>
      <c r="Q21" s="609"/>
      <c r="R21" s="610">
        <v>57142</v>
      </c>
      <c r="S21" s="611"/>
      <c r="T21" s="611"/>
      <c r="U21" s="611"/>
      <c r="V21" s="611"/>
      <c r="W21" s="611"/>
      <c r="X21" s="611"/>
      <c r="Y21" s="612"/>
      <c r="Z21" s="613">
        <v>0.1</v>
      </c>
      <c r="AA21" s="613"/>
      <c r="AB21" s="613"/>
      <c r="AC21" s="613"/>
      <c r="AD21" s="614" t="s">
        <v>122</v>
      </c>
      <c r="AE21" s="614"/>
      <c r="AF21" s="614"/>
      <c r="AG21" s="614"/>
      <c r="AH21" s="614"/>
      <c r="AI21" s="614"/>
      <c r="AJ21" s="614"/>
      <c r="AK21" s="614"/>
      <c r="AL21" s="615" t="s">
        <v>122</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268</v>
      </c>
      <c r="C22" s="608"/>
      <c r="D22" s="608"/>
      <c r="E22" s="608"/>
      <c r="F22" s="608"/>
      <c r="G22" s="608"/>
      <c r="H22" s="608"/>
      <c r="I22" s="608"/>
      <c r="J22" s="608"/>
      <c r="K22" s="608"/>
      <c r="L22" s="608"/>
      <c r="M22" s="608"/>
      <c r="N22" s="608"/>
      <c r="O22" s="608"/>
      <c r="P22" s="608"/>
      <c r="Q22" s="609"/>
      <c r="R22" s="610" t="s">
        <v>122</v>
      </c>
      <c r="S22" s="611"/>
      <c r="T22" s="611"/>
      <c r="U22" s="611"/>
      <c r="V22" s="611"/>
      <c r="W22" s="611"/>
      <c r="X22" s="611"/>
      <c r="Y22" s="612"/>
      <c r="Z22" s="613" t="s">
        <v>122</v>
      </c>
      <c r="AA22" s="613"/>
      <c r="AB22" s="613"/>
      <c r="AC22" s="613"/>
      <c r="AD22" s="614" t="s">
        <v>122</v>
      </c>
      <c r="AE22" s="614"/>
      <c r="AF22" s="614"/>
      <c r="AG22" s="614"/>
      <c r="AH22" s="614"/>
      <c r="AI22" s="614"/>
      <c r="AJ22" s="614"/>
      <c r="AK22" s="614"/>
      <c r="AL22" s="615" t="s">
        <v>122</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271</v>
      </c>
      <c r="C23" s="608"/>
      <c r="D23" s="608"/>
      <c r="E23" s="608"/>
      <c r="F23" s="608"/>
      <c r="G23" s="608"/>
      <c r="H23" s="608"/>
      <c r="I23" s="608"/>
      <c r="J23" s="608"/>
      <c r="K23" s="608"/>
      <c r="L23" s="608"/>
      <c r="M23" s="608"/>
      <c r="N23" s="608"/>
      <c r="O23" s="608"/>
      <c r="P23" s="608"/>
      <c r="Q23" s="609"/>
      <c r="R23" s="610">
        <v>57142</v>
      </c>
      <c r="S23" s="611"/>
      <c r="T23" s="611"/>
      <c r="U23" s="611"/>
      <c r="V23" s="611"/>
      <c r="W23" s="611"/>
      <c r="X23" s="611"/>
      <c r="Y23" s="612"/>
      <c r="Z23" s="613">
        <v>0.1</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v>1320032</v>
      </c>
      <c r="BH23" s="611"/>
      <c r="BI23" s="611"/>
      <c r="BJ23" s="611"/>
      <c r="BK23" s="611"/>
      <c r="BL23" s="611"/>
      <c r="BM23" s="611"/>
      <c r="BN23" s="612"/>
      <c r="BO23" s="613">
        <v>8.1999999999999993</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2">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21028581</v>
      </c>
      <c r="CS24" s="600"/>
      <c r="CT24" s="600"/>
      <c r="CU24" s="600"/>
      <c r="CV24" s="600"/>
      <c r="CW24" s="600"/>
      <c r="CX24" s="600"/>
      <c r="CY24" s="601"/>
      <c r="CZ24" s="604">
        <v>54.7</v>
      </c>
      <c r="DA24" s="605"/>
      <c r="DB24" s="605"/>
      <c r="DC24" s="621"/>
      <c r="DD24" s="640">
        <v>11556954</v>
      </c>
      <c r="DE24" s="600"/>
      <c r="DF24" s="600"/>
      <c r="DG24" s="600"/>
      <c r="DH24" s="600"/>
      <c r="DI24" s="600"/>
      <c r="DJ24" s="600"/>
      <c r="DK24" s="601"/>
      <c r="DL24" s="640">
        <v>10603800</v>
      </c>
      <c r="DM24" s="600"/>
      <c r="DN24" s="600"/>
      <c r="DO24" s="600"/>
      <c r="DP24" s="600"/>
      <c r="DQ24" s="600"/>
      <c r="DR24" s="600"/>
      <c r="DS24" s="600"/>
      <c r="DT24" s="600"/>
      <c r="DU24" s="600"/>
      <c r="DV24" s="601"/>
      <c r="DW24" s="604">
        <v>57.5</v>
      </c>
      <c r="DX24" s="605"/>
      <c r="DY24" s="605"/>
      <c r="DZ24" s="605"/>
      <c r="EA24" s="605"/>
      <c r="EB24" s="605"/>
      <c r="EC24" s="606"/>
    </row>
    <row r="25" spans="2:133" ht="11.25" customHeight="1" x14ac:dyDescent="0.2">
      <c r="B25" s="607" t="s">
        <v>281</v>
      </c>
      <c r="C25" s="608"/>
      <c r="D25" s="608"/>
      <c r="E25" s="608"/>
      <c r="F25" s="608"/>
      <c r="G25" s="608"/>
      <c r="H25" s="608"/>
      <c r="I25" s="608"/>
      <c r="J25" s="608"/>
      <c r="K25" s="608"/>
      <c r="L25" s="608"/>
      <c r="M25" s="608"/>
      <c r="N25" s="608"/>
      <c r="O25" s="608"/>
      <c r="P25" s="608"/>
      <c r="Q25" s="609"/>
      <c r="R25" s="610">
        <v>19563051</v>
      </c>
      <c r="S25" s="611"/>
      <c r="T25" s="611"/>
      <c r="U25" s="611"/>
      <c r="V25" s="611"/>
      <c r="W25" s="611"/>
      <c r="X25" s="611"/>
      <c r="Y25" s="612"/>
      <c r="Z25" s="613">
        <v>50.2</v>
      </c>
      <c r="AA25" s="613"/>
      <c r="AB25" s="613"/>
      <c r="AC25" s="613"/>
      <c r="AD25" s="614">
        <v>18185877</v>
      </c>
      <c r="AE25" s="614"/>
      <c r="AF25" s="614"/>
      <c r="AG25" s="614"/>
      <c r="AH25" s="614"/>
      <c r="AI25" s="614"/>
      <c r="AJ25" s="614"/>
      <c r="AK25" s="614"/>
      <c r="AL25" s="615">
        <v>98.6</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6461021</v>
      </c>
      <c r="CS25" s="643"/>
      <c r="CT25" s="643"/>
      <c r="CU25" s="643"/>
      <c r="CV25" s="643"/>
      <c r="CW25" s="643"/>
      <c r="CX25" s="643"/>
      <c r="CY25" s="644"/>
      <c r="CZ25" s="615">
        <v>16.8</v>
      </c>
      <c r="DA25" s="641"/>
      <c r="DB25" s="641"/>
      <c r="DC25" s="645"/>
      <c r="DD25" s="619">
        <v>5557438</v>
      </c>
      <c r="DE25" s="643"/>
      <c r="DF25" s="643"/>
      <c r="DG25" s="643"/>
      <c r="DH25" s="643"/>
      <c r="DI25" s="643"/>
      <c r="DJ25" s="643"/>
      <c r="DK25" s="644"/>
      <c r="DL25" s="619">
        <v>5391946</v>
      </c>
      <c r="DM25" s="643"/>
      <c r="DN25" s="643"/>
      <c r="DO25" s="643"/>
      <c r="DP25" s="643"/>
      <c r="DQ25" s="643"/>
      <c r="DR25" s="643"/>
      <c r="DS25" s="643"/>
      <c r="DT25" s="643"/>
      <c r="DU25" s="643"/>
      <c r="DV25" s="644"/>
      <c r="DW25" s="615">
        <v>29.2</v>
      </c>
      <c r="DX25" s="641"/>
      <c r="DY25" s="641"/>
      <c r="DZ25" s="641"/>
      <c r="EA25" s="641"/>
      <c r="EB25" s="641"/>
      <c r="EC25" s="642"/>
    </row>
    <row r="26" spans="2:133" ht="11.25" customHeight="1" x14ac:dyDescent="0.2">
      <c r="B26" s="607" t="s">
        <v>284</v>
      </c>
      <c r="C26" s="608"/>
      <c r="D26" s="608"/>
      <c r="E26" s="608"/>
      <c r="F26" s="608"/>
      <c r="G26" s="608"/>
      <c r="H26" s="608"/>
      <c r="I26" s="608"/>
      <c r="J26" s="608"/>
      <c r="K26" s="608"/>
      <c r="L26" s="608"/>
      <c r="M26" s="608"/>
      <c r="N26" s="608"/>
      <c r="O26" s="608"/>
      <c r="P26" s="608"/>
      <c r="Q26" s="609"/>
      <c r="R26" s="610">
        <v>7900</v>
      </c>
      <c r="S26" s="611"/>
      <c r="T26" s="611"/>
      <c r="U26" s="611"/>
      <c r="V26" s="611"/>
      <c r="W26" s="611"/>
      <c r="X26" s="611"/>
      <c r="Y26" s="612"/>
      <c r="Z26" s="613">
        <v>0</v>
      </c>
      <c r="AA26" s="613"/>
      <c r="AB26" s="613"/>
      <c r="AC26" s="613"/>
      <c r="AD26" s="614">
        <v>7900</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3080213</v>
      </c>
      <c r="CS26" s="611"/>
      <c r="CT26" s="611"/>
      <c r="CU26" s="611"/>
      <c r="CV26" s="611"/>
      <c r="CW26" s="611"/>
      <c r="CX26" s="611"/>
      <c r="CY26" s="612"/>
      <c r="CZ26" s="615">
        <v>8</v>
      </c>
      <c r="DA26" s="641"/>
      <c r="DB26" s="641"/>
      <c r="DC26" s="645"/>
      <c r="DD26" s="619">
        <v>2671578</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1"/>
      <c r="DY26" s="641"/>
      <c r="DZ26" s="641"/>
      <c r="EA26" s="641"/>
      <c r="EB26" s="641"/>
      <c r="EC26" s="642"/>
    </row>
    <row r="27" spans="2:133" ht="11.25" customHeight="1" x14ac:dyDescent="0.2">
      <c r="B27" s="607" t="s">
        <v>287</v>
      </c>
      <c r="C27" s="608"/>
      <c r="D27" s="608"/>
      <c r="E27" s="608"/>
      <c r="F27" s="608"/>
      <c r="G27" s="608"/>
      <c r="H27" s="608"/>
      <c r="I27" s="608"/>
      <c r="J27" s="608"/>
      <c r="K27" s="608"/>
      <c r="L27" s="608"/>
      <c r="M27" s="608"/>
      <c r="N27" s="608"/>
      <c r="O27" s="608"/>
      <c r="P27" s="608"/>
      <c r="Q27" s="609"/>
      <c r="R27" s="610">
        <v>176910</v>
      </c>
      <c r="S27" s="611"/>
      <c r="T27" s="611"/>
      <c r="U27" s="611"/>
      <c r="V27" s="611"/>
      <c r="W27" s="611"/>
      <c r="X27" s="611"/>
      <c r="Y27" s="612"/>
      <c r="Z27" s="613">
        <v>0.5</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16120320</v>
      </c>
      <c r="BH27" s="611"/>
      <c r="BI27" s="611"/>
      <c r="BJ27" s="611"/>
      <c r="BK27" s="611"/>
      <c r="BL27" s="611"/>
      <c r="BM27" s="611"/>
      <c r="BN27" s="612"/>
      <c r="BO27" s="613">
        <v>100</v>
      </c>
      <c r="BP27" s="613"/>
      <c r="BQ27" s="613"/>
      <c r="BR27" s="613"/>
      <c r="BS27" s="614">
        <v>78601</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12790330</v>
      </c>
      <c r="CS27" s="643"/>
      <c r="CT27" s="643"/>
      <c r="CU27" s="643"/>
      <c r="CV27" s="643"/>
      <c r="CW27" s="643"/>
      <c r="CX27" s="643"/>
      <c r="CY27" s="644"/>
      <c r="CZ27" s="615">
        <v>33.299999999999997</v>
      </c>
      <c r="DA27" s="641"/>
      <c r="DB27" s="641"/>
      <c r="DC27" s="645"/>
      <c r="DD27" s="619">
        <v>4222286</v>
      </c>
      <c r="DE27" s="643"/>
      <c r="DF27" s="643"/>
      <c r="DG27" s="643"/>
      <c r="DH27" s="643"/>
      <c r="DI27" s="643"/>
      <c r="DJ27" s="643"/>
      <c r="DK27" s="644"/>
      <c r="DL27" s="619">
        <v>3434624</v>
      </c>
      <c r="DM27" s="643"/>
      <c r="DN27" s="643"/>
      <c r="DO27" s="643"/>
      <c r="DP27" s="643"/>
      <c r="DQ27" s="643"/>
      <c r="DR27" s="643"/>
      <c r="DS27" s="643"/>
      <c r="DT27" s="643"/>
      <c r="DU27" s="643"/>
      <c r="DV27" s="644"/>
      <c r="DW27" s="615">
        <v>18.600000000000001</v>
      </c>
      <c r="DX27" s="641"/>
      <c r="DY27" s="641"/>
      <c r="DZ27" s="641"/>
      <c r="EA27" s="641"/>
      <c r="EB27" s="641"/>
      <c r="EC27" s="642"/>
    </row>
    <row r="28" spans="2:133" ht="11.25" customHeight="1" x14ac:dyDescent="0.2">
      <c r="B28" s="607" t="s">
        <v>290</v>
      </c>
      <c r="C28" s="608"/>
      <c r="D28" s="608"/>
      <c r="E28" s="608"/>
      <c r="F28" s="608"/>
      <c r="G28" s="608"/>
      <c r="H28" s="608"/>
      <c r="I28" s="608"/>
      <c r="J28" s="608"/>
      <c r="K28" s="608"/>
      <c r="L28" s="608"/>
      <c r="M28" s="608"/>
      <c r="N28" s="608"/>
      <c r="O28" s="608"/>
      <c r="P28" s="608"/>
      <c r="Q28" s="609"/>
      <c r="R28" s="610">
        <v>298498</v>
      </c>
      <c r="S28" s="611"/>
      <c r="T28" s="611"/>
      <c r="U28" s="611"/>
      <c r="V28" s="611"/>
      <c r="W28" s="611"/>
      <c r="X28" s="611"/>
      <c r="Y28" s="612"/>
      <c r="Z28" s="613">
        <v>0.8</v>
      </c>
      <c r="AA28" s="613"/>
      <c r="AB28" s="613"/>
      <c r="AC28" s="613"/>
      <c r="AD28" s="614">
        <v>140017</v>
      </c>
      <c r="AE28" s="614"/>
      <c r="AF28" s="614"/>
      <c r="AG28" s="614"/>
      <c r="AH28" s="614"/>
      <c r="AI28" s="614"/>
      <c r="AJ28" s="614"/>
      <c r="AK28" s="614"/>
      <c r="AL28" s="615">
        <v>0.8</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1777230</v>
      </c>
      <c r="CS28" s="611"/>
      <c r="CT28" s="611"/>
      <c r="CU28" s="611"/>
      <c r="CV28" s="611"/>
      <c r="CW28" s="611"/>
      <c r="CX28" s="611"/>
      <c r="CY28" s="612"/>
      <c r="CZ28" s="615">
        <v>4.5999999999999996</v>
      </c>
      <c r="DA28" s="641"/>
      <c r="DB28" s="641"/>
      <c r="DC28" s="645"/>
      <c r="DD28" s="619">
        <v>1777230</v>
      </c>
      <c r="DE28" s="611"/>
      <c r="DF28" s="611"/>
      <c r="DG28" s="611"/>
      <c r="DH28" s="611"/>
      <c r="DI28" s="611"/>
      <c r="DJ28" s="611"/>
      <c r="DK28" s="612"/>
      <c r="DL28" s="619">
        <v>1777230</v>
      </c>
      <c r="DM28" s="611"/>
      <c r="DN28" s="611"/>
      <c r="DO28" s="611"/>
      <c r="DP28" s="611"/>
      <c r="DQ28" s="611"/>
      <c r="DR28" s="611"/>
      <c r="DS28" s="611"/>
      <c r="DT28" s="611"/>
      <c r="DU28" s="611"/>
      <c r="DV28" s="612"/>
      <c r="DW28" s="615">
        <v>9.6</v>
      </c>
      <c r="DX28" s="641"/>
      <c r="DY28" s="641"/>
      <c r="DZ28" s="641"/>
      <c r="EA28" s="641"/>
      <c r="EB28" s="641"/>
      <c r="EC28" s="642"/>
    </row>
    <row r="29" spans="2:133" ht="11.25" customHeight="1" x14ac:dyDescent="0.2">
      <c r="B29" s="607" t="s">
        <v>292</v>
      </c>
      <c r="C29" s="608"/>
      <c r="D29" s="608"/>
      <c r="E29" s="608"/>
      <c r="F29" s="608"/>
      <c r="G29" s="608"/>
      <c r="H29" s="608"/>
      <c r="I29" s="608"/>
      <c r="J29" s="608"/>
      <c r="K29" s="608"/>
      <c r="L29" s="608"/>
      <c r="M29" s="608"/>
      <c r="N29" s="608"/>
      <c r="O29" s="608"/>
      <c r="P29" s="608"/>
      <c r="Q29" s="609"/>
      <c r="R29" s="610">
        <v>399894</v>
      </c>
      <c r="S29" s="611"/>
      <c r="T29" s="611"/>
      <c r="U29" s="611"/>
      <c r="V29" s="611"/>
      <c r="W29" s="611"/>
      <c r="X29" s="611"/>
      <c r="Y29" s="612"/>
      <c r="Z29" s="613">
        <v>1</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293</v>
      </c>
      <c r="CE29" s="647"/>
      <c r="CF29" s="607" t="s">
        <v>66</v>
      </c>
      <c r="CG29" s="608"/>
      <c r="CH29" s="608"/>
      <c r="CI29" s="608"/>
      <c r="CJ29" s="608"/>
      <c r="CK29" s="608"/>
      <c r="CL29" s="608"/>
      <c r="CM29" s="608"/>
      <c r="CN29" s="608"/>
      <c r="CO29" s="608"/>
      <c r="CP29" s="608"/>
      <c r="CQ29" s="609"/>
      <c r="CR29" s="610">
        <v>1776999</v>
      </c>
      <c r="CS29" s="643"/>
      <c r="CT29" s="643"/>
      <c r="CU29" s="643"/>
      <c r="CV29" s="643"/>
      <c r="CW29" s="643"/>
      <c r="CX29" s="643"/>
      <c r="CY29" s="644"/>
      <c r="CZ29" s="615">
        <v>4.5999999999999996</v>
      </c>
      <c r="DA29" s="641"/>
      <c r="DB29" s="641"/>
      <c r="DC29" s="645"/>
      <c r="DD29" s="619">
        <v>1776999</v>
      </c>
      <c r="DE29" s="643"/>
      <c r="DF29" s="643"/>
      <c r="DG29" s="643"/>
      <c r="DH29" s="643"/>
      <c r="DI29" s="643"/>
      <c r="DJ29" s="643"/>
      <c r="DK29" s="644"/>
      <c r="DL29" s="619">
        <v>1776999</v>
      </c>
      <c r="DM29" s="643"/>
      <c r="DN29" s="643"/>
      <c r="DO29" s="643"/>
      <c r="DP29" s="643"/>
      <c r="DQ29" s="643"/>
      <c r="DR29" s="643"/>
      <c r="DS29" s="643"/>
      <c r="DT29" s="643"/>
      <c r="DU29" s="643"/>
      <c r="DV29" s="644"/>
      <c r="DW29" s="615">
        <v>9.6</v>
      </c>
      <c r="DX29" s="641"/>
      <c r="DY29" s="641"/>
      <c r="DZ29" s="641"/>
      <c r="EA29" s="641"/>
      <c r="EB29" s="641"/>
      <c r="EC29" s="642"/>
    </row>
    <row r="30" spans="2:133" ht="11.25" customHeight="1" x14ac:dyDescent="0.2">
      <c r="B30" s="607" t="s">
        <v>294</v>
      </c>
      <c r="C30" s="608"/>
      <c r="D30" s="608"/>
      <c r="E30" s="608"/>
      <c r="F30" s="608"/>
      <c r="G30" s="608"/>
      <c r="H30" s="608"/>
      <c r="I30" s="608"/>
      <c r="J30" s="608"/>
      <c r="K30" s="608"/>
      <c r="L30" s="608"/>
      <c r="M30" s="608"/>
      <c r="N30" s="608"/>
      <c r="O30" s="608"/>
      <c r="P30" s="608"/>
      <c r="Q30" s="609"/>
      <c r="R30" s="610">
        <v>7451655</v>
      </c>
      <c r="S30" s="611"/>
      <c r="T30" s="611"/>
      <c r="U30" s="611"/>
      <c r="V30" s="611"/>
      <c r="W30" s="611"/>
      <c r="X30" s="611"/>
      <c r="Y30" s="612"/>
      <c r="Z30" s="613">
        <v>19.100000000000001</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52"/>
      <c r="BI30" s="652"/>
      <c r="BJ30" s="652"/>
      <c r="BK30" s="652"/>
      <c r="BL30" s="652"/>
      <c r="BM30" s="652"/>
      <c r="BN30" s="652"/>
      <c r="BO30" s="652"/>
      <c r="BP30" s="652"/>
      <c r="BQ30" s="653"/>
      <c r="BR30" s="592" t="s">
        <v>296</v>
      </c>
      <c r="BS30" s="652"/>
      <c r="BT30" s="652"/>
      <c r="BU30" s="652"/>
      <c r="BV30" s="652"/>
      <c r="BW30" s="652"/>
      <c r="BX30" s="652"/>
      <c r="BY30" s="652"/>
      <c r="BZ30" s="652"/>
      <c r="CA30" s="652"/>
      <c r="CB30" s="653"/>
      <c r="CD30" s="648"/>
      <c r="CE30" s="649"/>
      <c r="CF30" s="607" t="s">
        <v>297</v>
      </c>
      <c r="CG30" s="608"/>
      <c r="CH30" s="608"/>
      <c r="CI30" s="608"/>
      <c r="CJ30" s="608"/>
      <c r="CK30" s="608"/>
      <c r="CL30" s="608"/>
      <c r="CM30" s="608"/>
      <c r="CN30" s="608"/>
      <c r="CO30" s="608"/>
      <c r="CP30" s="608"/>
      <c r="CQ30" s="609"/>
      <c r="CR30" s="610">
        <v>1726132</v>
      </c>
      <c r="CS30" s="611"/>
      <c r="CT30" s="611"/>
      <c r="CU30" s="611"/>
      <c r="CV30" s="611"/>
      <c r="CW30" s="611"/>
      <c r="CX30" s="611"/>
      <c r="CY30" s="612"/>
      <c r="CZ30" s="615">
        <v>4.5</v>
      </c>
      <c r="DA30" s="641"/>
      <c r="DB30" s="641"/>
      <c r="DC30" s="645"/>
      <c r="DD30" s="619">
        <v>1726132</v>
      </c>
      <c r="DE30" s="611"/>
      <c r="DF30" s="611"/>
      <c r="DG30" s="611"/>
      <c r="DH30" s="611"/>
      <c r="DI30" s="611"/>
      <c r="DJ30" s="611"/>
      <c r="DK30" s="612"/>
      <c r="DL30" s="619">
        <v>1726132</v>
      </c>
      <c r="DM30" s="611"/>
      <c r="DN30" s="611"/>
      <c r="DO30" s="611"/>
      <c r="DP30" s="611"/>
      <c r="DQ30" s="611"/>
      <c r="DR30" s="611"/>
      <c r="DS30" s="611"/>
      <c r="DT30" s="611"/>
      <c r="DU30" s="611"/>
      <c r="DV30" s="612"/>
      <c r="DW30" s="615">
        <v>9.4</v>
      </c>
      <c r="DX30" s="641"/>
      <c r="DY30" s="641"/>
      <c r="DZ30" s="641"/>
      <c r="EA30" s="641"/>
      <c r="EB30" s="641"/>
      <c r="EC30" s="642"/>
    </row>
    <row r="31" spans="2:133" ht="11.25" customHeight="1" x14ac:dyDescent="0.2">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299</v>
      </c>
      <c r="AQ31" s="657"/>
      <c r="AR31" s="657"/>
      <c r="AS31" s="657"/>
      <c r="AT31" s="662" t="s">
        <v>300</v>
      </c>
      <c r="AU31" s="200"/>
      <c r="AV31" s="200"/>
      <c r="AW31" s="200"/>
      <c r="AX31" s="596" t="s">
        <v>178</v>
      </c>
      <c r="AY31" s="597"/>
      <c r="AZ31" s="597"/>
      <c r="BA31" s="597"/>
      <c r="BB31" s="597"/>
      <c r="BC31" s="597"/>
      <c r="BD31" s="597"/>
      <c r="BE31" s="597"/>
      <c r="BF31" s="598"/>
      <c r="BG31" s="666">
        <v>99.7</v>
      </c>
      <c r="BH31" s="654"/>
      <c r="BI31" s="654"/>
      <c r="BJ31" s="654"/>
      <c r="BK31" s="654"/>
      <c r="BL31" s="654"/>
      <c r="BM31" s="605">
        <v>99.5</v>
      </c>
      <c r="BN31" s="654"/>
      <c r="BO31" s="654"/>
      <c r="BP31" s="654"/>
      <c r="BQ31" s="655"/>
      <c r="BR31" s="666">
        <v>99.7</v>
      </c>
      <c r="BS31" s="654"/>
      <c r="BT31" s="654"/>
      <c r="BU31" s="654"/>
      <c r="BV31" s="654"/>
      <c r="BW31" s="654"/>
      <c r="BX31" s="605">
        <v>99.5</v>
      </c>
      <c r="BY31" s="654"/>
      <c r="BZ31" s="654"/>
      <c r="CA31" s="654"/>
      <c r="CB31" s="655"/>
      <c r="CD31" s="648"/>
      <c r="CE31" s="649"/>
      <c r="CF31" s="607" t="s">
        <v>301</v>
      </c>
      <c r="CG31" s="608"/>
      <c r="CH31" s="608"/>
      <c r="CI31" s="608"/>
      <c r="CJ31" s="608"/>
      <c r="CK31" s="608"/>
      <c r="CL31" s="608"/>
      <c r="CM31" s="608"/>
      <c r="CN31" s="608"/>
      <c r="CO31" s="608"/>
      <c r="CP31" s="608"/>
      <c r="CQ31" s="609"/>
      <c r="CR31" s="610">
        <v>50867</v>
      </c>
      <c r="CS31" s="643"/>
      <c r="CT31" s="643"/>
      <c r="CU31" s="643"/>
      <c r="CV31" s="643"/>
      <c r="CW31" s="643"/>
      <c r="CX31" s="643"/>
      <c r="CY31" s="644"/>
      <c r="CZ31" s="615">
        <v>0.1</v>
      </c>
      <c r="DA31" s="641"/>
      <c r="DB31" s="641"/>
      <c r="DC31" s="645"/>
      <c r="DD31" s="619">
        <v>50867</v>
      </c>
      <c r="DE31" s="643"/>
      <c r="DF31" s="643"/>
      <c r="DG31" s="643"/>
      <c r="DH31" s="643"/>
      <c r="DI31" s="643"/>
      <c r="DJ31" s="643"/>
      <c r="DK31" s="644"/>
      <c r="DL31" s="619">
        <v>50867</v>
      </c>
      <c r="DM31" s="643"/>
      <c r="DN31" s="643"/>
      <c r="DO31" s="643"/>
      <c r="DP31" s="643"/>
      <c r="DQ31" s="643"/>
      <c r="DR31" s="643"/>
      <c r="DS31" s="643"/>
      <c r="DT31" s="643"/>
      <c r="DU31" s="643"/>
      <c r="DV31" s="644"/>
      <c r="DW31" s="615">
        <v>0.3</v>
      </c>
      <c r="DX31" s="641"/>
      <c r="DY31" s="641"/>
      <c r="DZ31" s="641"/>
      <c r="EA31" s="641"/>
      <c r="EB31" s="641"/>
      <c r="EC31" s="642"/>
    </row>
    <row r="32" spans="2:133" ht="11.25" customHeight="1" x14ac:dyDescent="0.2">
      <c r="B32" s="607" t="s">
        <v>302</v>
      </c>
      <c r="C32" s="608"/>
      <c r="D32" s="608"/>
      <c r="E32" s="608"/>
      <c r="F32" s="608"/>
      <c r="G32" s="608"/>
      <c r="H32" s="608"/>
      <c r="I32" s="608"/>
      <c r="J32" s="608"/>
      <c r="K32" s="608"/>
      <c r="L32" s="608"/>
      <c r="M32" s="608"/>
      <c r="N32" s="608"/>
      <c r="O32" s="608"/>
      <c r="P32" s="608"/>
      <c r="Q32" s="609"/>
      <c r="R32" s="610">
        <v>6278187</v>
      </c>
      <c r="S32" s="611"/>
      <c r="T32" s="611"/>
      <c r="U32" s="611"/>
      <c r="V32" s="611"/>
      <c r="W32" s="611"/>
      <c r="X32" s="611"/>
      <c r="Y32" s="612"/>
      <c r="Z32" s="613">
        <v>16.100000000000001</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303</v>
      </c>
      <c r="AX32" s="607" t="s">
        <v>304</v>
      </c>
      <c r="AY32" s="608"/>
      <c r="AZ32" s="608"/>
      <c r="BA32" s="608"/>
      <c r="BB32" s="608"/>
      <c r="BC32" s="608"/>
      <c r="BD32" s="608"/>
      <c r="BE32" s="608"/>
      <c r="BF32" s="609"/>
      <c r="BG32" s="667">
        <v>99.6</v>
      </c>
      <c r="BH32" s="643"/>
      <c r="BI32" s="643"/>
      <c r="BJ32" s="643"/>
      <c r="BK32" s="643"/>
      <c r="BL32" s="643"/>
      <c r="BM32" s="616">
        <v>99.3</v>
      </c>
      <c r="BN32" s="643"/>
      <c r="BO32" s="643"/>
      <c r="BP32" s="643"/>
      <c r="BQ32" s="665"/>
      <c r="BR32" s="667">
        <v>99.6</v>
      </c>
      <c r="BS32" s="643"/>
      <c r="BT32" s="643"/>
      <c r="BU32" s="643"/>
      <c r="BV32" s="643"/>
      <c r="BW32" s="643"/>
      <c r="BX32" s="616">
        <v>99.3</v>
      </c>
      <c r="BY32" s="643"/>
      <c r="BZ32" s="643"/>
      <c r="CA32" s="643"/>
      <c r="CB32" s="665"/>
      <c r="CD32" s="650"/>
      <c r="CE32" s="651"/>
      <c r="CF32" s="607" t="s">
        <v>305</v>
      </c>
      <c r="CG32" s="608"/>
      <c r="CH32" s="608"/>
      <c r="CI32" s="608"/>
      <c r="CJ32" s="608"/>
      <c r="CK32" s="608"/>
      <c r="CL32" s="608"/>
      <c r="CM32" s="608"/>
      <c r="CN32" s="608"/>
      <c r="CO32" s="608"/>
      <c r="CP32" s="608"/>
      <c r="CQ32" s="609"/>
      <c r="CR32" s="610">
        <v>231</v>
      </c>
      <c r="CS32" s="611"/>
      <c r="CT32" s="611"/>
      <c r="CU32" s="611"/>
      <c r="CV32" s="611"/>
      <c r="CW32" s="611"/>
      <c r="CX32" s="611"/>
      <c r="CY32" s="612"/>
      <c r="CZ32" s="615">
        <v>0</v>
      </c>
      <c r="DA32" s="641"/>
      <c r="DB32" s="641"/>
      <c r="DC32" s="645"/>
      <c r="DD32" s="619">
        <v>231</v>
      </c>
      <c r="DE32" s="611"/>
      <c r="DF32" s="611"/>
      <c r="DG32" s="611"/>
      <c r="DH32" s="611"/>
      <c r="DI32" s="611"/>
      <c r="DJ32" s="611"/>
      <c r="DK32" s="612"/>
      <c r="DL32" s="619">
        <v>231</v>
      </c>
      <c r="DM32" s="611"/>
      <c r="DN32" s="611"/>
      <c r="DO32" s="611"/>
      <c r="DP32" s="611"/>
      <c r="DQ32" s="611"/>
      <c r="DR32" s="611"/>
      <c r="DS32" s="611"/>
      <c r="DT32" s="611"/>
      <c r="DU32" s="611"/>
      <c r="DV32" s="612"/>
      <c r="DW32" s="615">
        <v>0</v>
      </c>
      <c r="DX32" s="641"/>
      <c r="DY32" s="641"/>
      <c r="DZ32" s="641"/>
      <c r="EA32" s="641"/>
      <c r="EB32" s="641"/>
      <c r="EC32" s="642"/>
    </row>
    <row r="33" spans="2:133" ht="11.25" customHeight="1" x14ac:dyDescent="0.2">
      <c r="B33" s="607" t="s">
        <v>306</v>
      </c>
      <c r="C33" s="608"/>
      <c r="D33" s="608"/>
      <c r="E33" s="608"/>
      <c r="F33" s="608"/>
      <c r="G33" s="608"/>
      <c r="H33" s="608"/>
      <c r="I33" s="608"/>
      <c r="J33" s="608"/>
      <c r="K33" s="608"/>
      <c r="L33" s="608"/>
      <c r="M33" s="608"/>
      <c r="N33" s="608"/>
      <c r="O33" s="608"/>
      <c r="P33" s="608"/>
      <c r="Q33" s="609"/>
      <c r="R33" s="610">
        <v>148979</v>
      </c>
      <c r="S33" s="611"/>
      <c r="T33" s="611"/>
      <c r="U33" s="611"/>
      <c r="V33" s="611"/>
      <c r="W33" s="611"/>
      <c r="X33" s="611"/>
      <c r="Y33" s="612"/>
      <c r="Z33" s="613">
        <v>0.4</v>
      </c>
      <c r="AA33" s="613"/>
      <c r="AB33" s="613"/>
      <c r="AC33" s="613"/>
      <c r="AD33" s="614">
        <v>104908</v>
      </c>
      <c r="AE33" s="614"/>
      <c r="AF33" s="614"/>
      <c r="AG33" s="614"/>
      <c r="AH33" s="614"/>
      <c r="AI33" s="614"/>
      <c r="AJ33" s="614"/>
      <c r="AK33" s="614"/>
      <c r="AL33" s="615">
        <v>0.6</v>
      </c>
      <c r="AM33" s="616"/>
      <c r="AN33" s="616"/>
      <c r="AO33" s="617"/>
      <c r="AP33" s="660"/>
      <c r="AQ33" s="661"/>
      <c r="AR33" s="661"/>
      <c r="AS33" s="661"/>
      <c r="AT33" s="664"/>
      <c r="AU33" s="201"/>
      <c r="AV33" s="201"/>
      <c r="AW33" s="201"/>
      <c r="AX33" s="631" t="s">
        <v>307</v>
      </c>
      <c r="AY33" s="632"/>
      <c r="AZ33" s="632"/>
      <c r="BA33" s="632"/>
      <c r="BB33" s="632"/>
      <c r="BC33" s="632"/>
      <c r="BD33" s="632"/>
      <c r="BE33" s="632"/>
      <c r="BF33" s="633"/>
      <c r="BG33" s="668">
        <v>99.8</v>
      </c>
      <c r="BH33" s="669"/>
      <c r="BI33" s="669"/>
      <c r="BJ33" s="669"/>
      <c r="BK33" s="669"/>
      <c r="BL33" s="669"/>
      <c r="BM33" s="670">
        <v>99.7</v>
      </c>
      <c r="BN33" s="669"/>
      <c r="BO33" s="669"/>
      <c r="BP33" s="669"/>
      <c r="BQ33" s="671"/>
      <c r="BR33" s="668">
        <v>99.8</v>
      </c>
      <c r="BS33" s="669"/>
      <c r="BT33" s="669"/>
      <c r="BU33" s="669"/>
      <c r="BV33" s="669"/>
      <c r="BW33" s="669"/>
      <c r="BX33" s="670">
        <v>99.7</v>
      </c>
      <c r="BY33" s="669"/>
      <c r="BZ33" s="669"/>
      <c r="CA33" s="669"/>
      <c r="CB33" s="671"/>
      <c r="CD33" s="607" t="s">
        <v>308</v>
      </c>
      <c r="CE33" s="608"/>
      <c r="CF33" s="608"/>
      <c r="CG33" s="608"/>
      <c r="CH33" s="608"/>
      <c r="CI33" s="608"/>
      <c r="CJ33" s="608"/>
      <c r="CK33" s="608"/>
      <c r="CL33" s="608"/>
      <c r="CM33" s="608"/>
      <c r="CN33" s="608"/>
      <c r="CO33" s="608"/>
      <c r="CP33" s="608"/>
      <c r="CQ33" s="609"/>
      <c r="CR33" s="610">
        <v>13809375</v>
      </c>
      <c r="CS33" s="643"/>
      <c r="CT33" s="643"/>
      <c r="CU33" s="643"/>
      <c r="CV33" s="643"/>
      <c r="CW33" s="643"/>
      <c r="CX33" s="643"/>
      <c r="CY33" s="644"/>
      <c r="CZ33" s="615">
        <v>35.9</v>
      </c>
      <c r="DA33" s="641"/>
      <c r="DB33" s="641"/>
      <c r="DC33" s="645"/>
      <c r="DD33" s="619">
        <v>10352920</v>
      </c>
      <c r="DE33" s="643"/>
      <c r="DF33" s="643"/>
      <c r="DG33" s="643"/>
      <c r="DH33" s="643"/>
      <c r="DI33" s="643"/>
      <c r="DJ33" s="643"/>
      <c r="DK33" s="644"/>
      <c r="DL33" s="619">
        <v>7654719</v>
      </c>
      <c r="DM33" s="643"/>
      <c r="DN33" s="643"/>
      <c r="DO33" s="643"/>
      <c r="DP33" s="643"/>
      <c r="DQ33" s="643"/>
      <c r="DR33" s="643"/>
      <c r="DS33" s="643"/>
      <c r="DT33" s="643"/>
      <c r="DU33" s="643"/>
      <c r="DV33" s="644"/>
      <c r="DW33" s="615">
        <v>41.5</v>
      </c>
      <c r="DX33" s="641"/>
      <c r="DY33" s="641"/>
      <c r="DZ33" s="641"/>
      <c r="EA33" s="641"/>
      <c r="EB33" s="641"/>
      <c r="EC33" s="642"/>
    </row>
    <row r="34" spans="2:133" ht="11.25" customHeight="1" x14ac:dyDescent="0.2">
      <c r="B34" s="607" t="s">
        <v>309</v>
      </c>
      <c r="C34" s="608"/>
      <c r="D34" s="608"/>
      <c r="E34" s="608"/>
      <c r="F34" s="608"/>
      <c r="G34" s="608"/>
      <c r="H34" s="608"/>
      <c r="I34" s="608"/>
      <c r="J34" s="608"/>
      <c r="K34" s="608"/>
      <c r="L34" s="608"/>
      <c r="M34" s="608"/>
      <c r="N34" s="608"/>
      <c r="O34" s="608"/>
      <c r="P34" s="608"/>
      <c r="Q34" s="609"/>
      <c r="R34" s="610">
        <v>110550</v>
      </c>
      <c r="S34" s="611"/>
      <c r="T34" s="611"/>
      <c r="U34" s="611"/>
      <c r="V34" s="611"/>
      <c r="W34" s="611"/>
      <c r="X34" s="611"/>
      <c r="Y34" s="612"/>
      <c r="Z34" s="613">
        <v>0.3</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310</v>
      </c>
      <c r="CE34" s="608"/>
      <c r="CF34" s="608"/>
      <c r="CG34" s="608"/>
      <c r="CH34" s="608"/>
      <c r="CI34" s="608"/>
      <c r="CJ34" s="608"/>
      <c r="CK34" s="608"/>
      <c r="CL34" s="608"/>
      <c r="CM34" s="608"/>
      <c r="CN34" s="608"/>
      <c r="CO34" s="608"/>
      <c r="CP34" s="608"/>
      <c r="CQ34" s="609"/>
      <c r="CR34" s="610">
        <v>5406018</v>
      </c>
      <c r="CS34" s="611"/>
      <c r="CT34" s="611"/>
      <c r="CU34" s="611"/>
      <c r="CV34" s="611"/>
      <c r="CW34" s="611"/>
      <c r="CX34" s="611"/>
      <c r="CY34" s="612"/>
      <c r="CZ34" s="615">
        <v>14.1</v>
      </c>
      <c r="DA34" s="641"/>
      <c r="DB34" s="641"/>
      <c r="DC34" s="645"/>
      <c r="DD34" s="619">
        <v>3547385</v>
      </c>
      <c r="DE34" s="611"/>
      <c r="DF34" s="611"/>
      <c r="DG34" s="611"/>
      <c r="DH34" s="611"/>
      <c r="DI34" s="611"/>
      <c r="DJ34" s="611"/>
      <c r="DK34" s="612"/>
      <c r="DL34" s="619">
        <v>3384894</v>
      </c>
      <c r="DM34" s="611"/>
      <c r="DN34" s="611"/>
      <c r="DO34" s="611"/>
      <c r="DP34" s="611"/>
      <c r="DQ34" s="611"/>
      <c r="DR34" s="611"/>
      <c r="DS34" s="611"/>
      <c r="DT34" s="611"/>
      <c r="DU34" s="611"/>
      <c r="DV34" s="612"/>
      <c r="DW34" s="615">
        <v>18.399999999999999</v>
      </c>
      <c r="DX34" s="641"/>
      <c r="DY34" s="641"/>
      <c r="DZ34" s="641"/>
      <c r="EA34" s="641"/>
      <c r="EB34" s="641"/>
      <c r="EC34" s="642"/>
    </row>
    <row r="35" spans="2:133" ht="11.25" customHeight="1" x14ac:dyDescent="0.2">
      <c r="B35" s="607" t="s">
        <v>311</v>
      </c>
      <c r="C35" s="608"/>
      <c r="D35" s="608"/>
      <c r="E35" s="608"/>
      <c r="F35" s="608"/>
      <c r="G35" s="608"/>
      <c r="H35" s="608"/>
      <c r="I35" s="608"/>
      <c r="J35" s="608"/>
      <c r="K35" s="608"/>
      <c r="L35" s="608"/>
      <c r="M35" s="608"/>
      <c r="N35" s="608"/>
      <c r="O35" s="608"/>
      <c r="P35" s="608"/>
      <c r="Q35" s="609"/>
      <c r="R35" s="610">
        <v>1394815</v>
      </c>
      <c r="S35" s="611"/>
      <c r="T35" s="611"/>
      <c r="U35" s="611"/>
      <c r="V35" s="611"/>
      <c r="W35" s="611"/>
      <c r="X35" s="611"/>
      <c r="Y35" s="612"/>
      <c r="Z35" s="613">
        <v>3.6</v>
      </c>
      <c r="AA35" s="613"/>
      <c r="AB35" s="613"/>
      <c r="AC35" s="613"/>
      <c r="AD35" s="614" t="s">
        <v>122</v>
      </c>
      <c r="AE35" s="614"/>
      <c r="AF35" s="614"/>
      <c r="AG35" s="614"/>
      <c r="AH35" s="614"/>
      <c r="AI35" s="614"/>
      <c r="AJ35" s="614"/>
      <c r="AK35" s="614"/>
      <c r="AL35" s="615" t="s">
        <v>122</v>
      </c>
      <c r="AM35" s="616"/>
      <c r="AN35" s="616"/>
      <c r="AO35" s="617"/>
      <c r="AP35" s="204"/>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118629</v>
      </c>
      <c r="CS35" s="643"/>
      <c r="CT35" s="643"/>
      <c r="CU35" s="643"/>
      <c r="CV35" s="643"/>
      <c r="CW35" s="643"/>
      <c r="CX35" s="643"/>
      <c r="CY35" s="644"/>
      <c r="CZ35" s="615">
        <v>0.3</v>
      </c>
      <c r="DA35" s="641"/>
      <c r="DB35" s="641"/>
      <c r="DC35" s="645"/>
      <c r="DD35" s="619">
        <v>51033</v>
      </c>
      <c r="DE35" s="643"/>
      <c r="DF35" s="643"/>
      <c r="DG35" s="643"/>
      <c r="DH35" s="643"/>
      <c r="DI35" s="643"/>
      <c r="DJ35" s="643"/>
      <c r="DK35" s="644"/>
      <c r="DL35" s="619">
        <v>51033</v>
      </c>
      <c r="DM35" s="643"/>
      <c r="DN35" s="643"/>
      <c r="DO35" s="643"/>
      <c r="DP35" s="643"/>
      <c r="DQ35" s="643"/>
      <c r="DR35" s="643"/>
      <c r="DS35" s="643"/>
      <c r="DT35" s="643"/>
      <c r="DU35" s="643"/>
      <c r="DV35" s="644"/>
      <c r="DW35" s="615">
        <v>0.3</v>
      </c>
      <c r="DX35" s="641"/>
      <c r="DY35" s="641"/>
      <c r="DZ35" s="641"/>
      <c r="EA35" s="641"/>
      <c r="EB35" s="641"/>
      <c r="EC35" s="642"/>
    </row>
    <row r="36" spans="2:133" ht="11.25" customHeight="1" x14ac:dyDescent="0.2">
      <c r="B36" s="607" t="s">
        <v>315</v>
      </c>
      <c r="C36" s="608"/>
      <c r="D36" s="608"/>
      <c r="E36" s="608"/>
      <c r="F36" s="608"/>
      <c r="G36" s="608"/>
      <c r="H36" s="608"/>
      <c r="I36" s="608"/>
      <c r="J36" s="608"/>
      <c r="K36" s="608"/>
      <c r="L36" s="608"/>
      <c r="M36" s="608"/>
      <c r="N36" s="608"/>
      <c r="O36" s="608"/>
      <c r="P36" s="608"/>
      <c r="Q36" s="609"/>
      <c r="R36" s="610">
        <v>684676</v>
      </c>
      <c r="S36" s="611"/>
      <c r="T36" s="611"/>
      <c r="U36" s="611"/>
      <c r="V36" s="611"/>
      <c r="W36" s="611"/>
      <c r="X36" s="611"/>
      <c r="Y36" s="612"/>
      <c r="Z36" s="613">
        <v>1.8</v>
      </c>
      <c r="AA36" s="613"/>
      <c r="AB36" s="613"/>
      <c r="AC36" s="613"/>
      <c r="AD36" s="614" t="s">
        <v>122</v>
      </c>
      <c r="AE36" s="614"/>
      <c r="AF36" s="614"/>
      <c r="AG36" s="614"/>
      <c r="AH36" s="614"/>
      <c r="AI36" s="614"/>
      <c r="AJ36" s="614"/>
      <c r="AK36" s="614"/>
      <c r="AL36" s="615" t="s">
        <v>122</v>
      </c>
      <c r="AM36" s="616"/>
      <c r="AN36" s="616"/>
      <c r="AO36" s="617"/>
      <c r="AP36" s="204"/>
      <c r="AQ36" s="676" t="s">
        <v>316</v>
      </c>
      <c r="AR36" s="677"/>
      <c r="AS36" s="677"/>
      <c r="AT36" s="677"/>
      <c r="AU36" s="677"/>
      <c r="AV36" s="677"/>
      <c r="AW36" s="677"/>
      <c r="AX36" s="677"/>
      <c r="AY36" s="678"/>
      <c r="AZ36" s="599">
        <v>3891430</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83659</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3971896</v>
      </c>
      <c r="CS36" s="611"/>
      <c r="CT36" s="611"/>
      <c r="CU36" s="611"/>
      <c r="CV36" s="611"/>
      <c r="CW36" s="611"/>
      <c r="CX36" s="611"/>
      <c r="CY36" s="612"/>
      <c r="CZ36" s="615">
        <v>10.3</v>
      </c>
      <c r="DA36" s="641"/>
      <c r="DB36" s="641"/>
      <c r="DC36" s="645"/>
      <c r="DD36" s="619">
        <v>2891612</v>
      </c>
      <c r="DE36" s="611"/>
      <c r="DF36" s="611"/>
      <c r="DG36" s="611"/>
      <c r="DH36" s="611"/>
      <c r="DI36" s="611"/>
      <c r="DJ36" s="611"/>
      <c r="DK36" s="612"/>
      <c r="DL36" s="619">
        <v>2133222</v>
      </c>
      <c r="DM36" s="611"/>
      <c r="DN36" s="611"/>
      <c r="DO36" s="611"/>
      <c r="DP36" s="611"/>
      <c r="DQ36" s="611"/>
      <c r="DR36" s="611"/>
      <c r="DS36" s="611"/>
      <c r="DT36" s="611"/>
      <c r="DU36" s="611"/>
      <c r="DV36" s="612"/>
      <c r="DW36" s="615">
        <v>11.6</v>
      </c>
      <c r="DX36" s="641"/>
      <c r="DY36" s="641"/>
      <c r="DZ36" s="641"/>
      <c r="EA36" s="641"/>
      <c r="EB36" s="641"/>
      <c r="EC36" s="642"/>
    </row>
    <row r="37" spans="2:133" ht="11.25" customHeight="1" x14ac:dyDescent="0.2">
      <c r="B37" s="607" t="s">
        <v>319</v>
      </c>
      <c r="C37" s="608"/>
      <c r="D37" s="608"/>
      <c r="E37" s="608"/>
      <c r="F37" s="608"/>
      <c r="G37" s="608"/>
      <c r="H37" s="608"/>
      <c r="I37" s="608"/>
      <c r="J37" s="608"/>
      <c r="K37" s="608"/>
      <c r="L37" s="608"/>
      <c r="M37" s="608"/>
      <c r="N37" s="608"/>
      <c r="O37" s="608"/>
      <c r="P37" s="608"/>
      <c r="Q37" s="609"/>
      <c r="R37" s="610">
        <v>538481</v>
      </c>
      <c r="S37" s="611"/>
      <c r="T37" s="611"/>
      <c r="U37" s="611"/>
      <c r="V37" s="611"/>
      <c r="W37" s="611"/>
      <c r="X37" s="611"/>
      <c r="Y37" s="612"/>
      <c r="Z37" s="613">
        <v>1.4</v>
      </c>
      <c r="AA37" s="613"/>
      <c r="AB37" s="613"/>
      <c r="AC37" s="613"/>
      <c r="AD37" s="614">
        <v>3898</v>
      </c>
      <c r="AE37" s="614"/>
      <c r="AF37" s="614"/>
      <c r="AG37" s="614"/>
      <c r="AH37" s="614"/>
      <c r="AI37" s="614"/>
      <c r="AJ37" s="614"/>
      <c r="AK37" s="614"/>
      <c r="AL37" s="615">
        <v>0</v>
      </c>
      <c r="AM37" s="616"/>
      <c r="AN37" s="616"/>
      <c r="AO37" s="617"/>
      <c r="AQ37" s="673" t="s">
        <v>320</v>
      </c>
      <c r="AR37" s="674"/>
      <c r="AS37" s="674"/>
      <c r="AT37" s="674"/>
      <c r="AU37" s="674"/>
      <c r="AV37" s="674"/>
      <c r="AW37" s="674"/>
      <c r="AX37" s="674"/>
      <c r="AY37" s="675"/>
      <c r="AZ37" s="610">
        <v>657736</v>
      </c>
      <c r="BA37" s="611"/>
      <c r="BB37" s="611"/>
      <c r="BC37" s="611"/>
      <c r="BD37" s="643"/>
      <c r="BE37" s="643"/>
      <c r="BF37" s="665"/>
      <c r="BG37" s="607" t="s">
        <v>321</v>
      </c>
      <c r="BH37" s="608"/>
      <c r="BI37" s="608"/>
      <c r="BJ37" s="608"/>
      <c r="BK37" s="608"/>
      <c r="BL37" s="608"/>
      <c r="BM37" s="608"/>
      <c r="BN37" s="608"/>
      <c r="BO37" s="608"/>
      <c r="BP37" s="608"/>
      <c r="BQ37" s="608"/>
      <c r="BR37" s="608"/>
      <c r="BS37" s="608"/>
      <c r="BT37" s="608"/>
      <c r="BU37" s="609"/>
      <c r="BV37" s="610">
        <v>-621808</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534246</v>
      </c>
      <c r="CS37" s="643"/>
      <c r="CT37" s="643"/>
      <c r="CU37" s="643"/>
      <c r="CV37" s="643"/>
      <c r="CW37" s="643"/>
      <c r="CX37" s="643"/>
      <c r="CY37" s="644"/>
      <c r="CZ37" s="615">
        <v>1.4</v>
      </c>
      <c r="DA37" s="641"/>
      <c r="DB37" s="641"/>
      <c r="DC37" s="645"/>
      <c r="DD37" s="619">
        <v>432246</v>
      </c>
      <c r="DE37" s="643"/>
      <c r="DF37" s="643"/>
      <c r="DG37" s="643"/>
      <c r="DH37" s="643"/>
      <c r="DI37" s="643"/>
      <c r="DJ37" s="643"/>
      <c r="DK37" s="644"/>
      <c r="DL37" s="619">
        <v>368759</v>
      </c>
      <c r="DM37" s="643"/>
      <c r="DN37" s="643"/>
      <c r="DO37" s="643"/>
      <c r="DP37" s="643"/>
      <c r="DQ37" s="643"/>
      <c r="DR37" s="643"/>
      <c r="DS37" s="643"/>
      <c r="DT37" s="643"/>
      <c r="DU37" s="643"/>
      <c r="DV37" s="644"/>
      <c r="DW37" s="615">
        <v>2</v>
      </c>
      <c r="DX37" s="641"/>
      <c r="DY37" s="641"/>
      <c r="DZ37" s="641"/>
      <c r="EA37" s="641"/>
      <c r="EB37" s="641"/>
      <c r="EC37" s="642"/>
    </row>
    <row r="38" spans="2:133" ht="11.25" customHeight="1" x14ac:dyDescent="0.2">
      <c r="B38" s="607" t="s">
        <v>323</v>
      </c>
      <c r="C38" s="608"/>
      <c r="D38" s="608"/>
      <c r="E38" s="608"/>
      <c r="F38" s="608"/>
      <c r="G38" s="608"/>
      <c r="H38" s="608"/>
      <c r="I38" s="608"/>
      <c r="J38" s="608"/>
      <c r="K38" s="608"/>
      <c r="L38" s="608"/>
      <c r="M38" s="608"/>
      <c r="N38" s="608"/>
      <c r="O38" s="608"/>
      <c r="P38" s="608"/>
      <c r="Q38" s="609"/>
      <c r="R38" s="610">
        <v>1909800</v>
      </c>
      <c r="S38" s="611"/>
      <c r="T38" s="611"/>
      <c r="U38" s="611"/>
      <c r="V38" s="611"/>
      <c r="W38" s="611"/>
      <c r="X38" s="611"/>
      <c r="Y38" s="612"/>
      <c r="Z38" s="613">
        <v>4.9000000000000004</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t="s">
        <v>122</v>
      </c>
      <c r="BA38" s="611"/>
      <c r="BB38" s="611"/>
      <c r="BC38" s="611"/>
      <c r="BD38" s="643"/>
      <c r="BE38" s="643"/>
      <c r="BF38" s="665"/>
      <c r="BG38" s="607" t="s">
        <v>325</v>
      </c>
      <c r="BH38" s="608"/>
      <c r="BI38" s="608"/>
      <c r="BJ38" s="608"/>
      <c r="BK38" s="608"/>
      <c r="BL38" s="608"/>
      <c r="BM38" s="608"/>
      <c r="BN38" s="608"/>
      <c r="BO38" s="608"/>
      <c r="BP38" s="608"/>
      <c r="BQ38" s="608"/>
      <c r="BR38" s="608"/>
      <c r="BS38" s="608"/>
      <c r="BT38" s="608"/>
      <c r="BU38" s="609"/>
      <c r="BV38" s="610">
        <v>9972</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3233694</v>
      </c>
      <c r="CS38" s="611"/>
      <c r="CT38" s="611"/>
      <c r="CU38" s="611"/>
      <c r="CV38" s="611"/>
      <c r="CW38" s="611"/>
      <c r="CX38" s="611"/>
      <c r="CY38" s="612"/>
      <c r="CZ38" s="615">
        <v>8.4</v>
      </c>
      <c r="DA38" s="641"/>
      <c r="DB38" s="641"/>
      <c r="DC38" s="645"/>
      <c r="DD38" s="619">
        <v>2862938</v>
      </c>
      <c r="DE38" s="611"/>
      <c r="DF38" s="611"/>
      <c r="DG38" s="611"/>
      <c r="DH38" s="611"/>
      <c r="DI38" s="611"/>
      <c r="DJ38" s="611"/>
      <c r="DK38" s="612"/>
      <c r="DL38" s="619">
        <v>2085570</v>
      </c>
      <c r="DM38" s="611"/>
      <c r="DN38" s="611"/>
      <c r="DO38" s="611"/>
      <c r="DP38" s="611"/>
      <c r="DQ38" s="611"/>
      <c r="DR38" s="611"/>
      <c r="DS38" s="611"/>
      <c r="DT38" s="611"/>
      <c r="DU38" s="611"/>
      <c r="DV38" s="612"/>
      <c r="DW38" s="615">
        <v>11.3</v>
      </c>
      <c r="DX38" s="641"/>
      <c r="DY38" s="641"/>
      <c r="DZ38" s="641"/>
      <c r="EA38" s="641"/>
      <c r="EB38" s="641"/>
      <c r="EC38" s="642"/>
    </row>
    <row r="39" spans="2:133" ht="11.25" customHeight="1" x14ac:dyDescent="0.2">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t="s">
        <v>122</v>
      </c>
      <c r="BA39" s="611"/>
      <c r="BB39" s="611"/>
      <c r="BC39" s="611"/>
      <c r="BD39" s="643"/>
      <c r="BE39" s="643"/>
      <c r="BF39" s="665"/>
      <c r="BG39" s="607" t="s">
        <v>329</v>
      </c>
      <c r="BH39" s="608"/>
      <c r="BI39" s="608"/>
      <c r="BJ39" s="608"/>
      <c r="BK39" s="608"/>
      <c r="BL39" s="608"/>
      <c r="BM39" s="608"/>
      <c r="BN39" s="608"/>
      <c r="BO39" s="608"/>
      <c r="BP39" s="608"/>
      <c r="BQ39" s="608"/>
      <c r="BR39" s="608"/>
      <c r="BS39" s="608"/>
      <c r="BT39" s="608"/>
      <c r="BU39" s="609"/>
      <c r="BV39" s="610">
        <v>13838</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1079138</v>
      </c>
      <c r="CS39" s="643"/>
      <c r="CT39" s="643"/>
      <c r="CU39" s="643"/>
      <c r="CV39" s="643"/>
      <c r="CW39" s="643"/>
      <c r="CX39" s="643"/>
      <c r="CY39" s="644"/>
      <c r="CZ39" s="615">
        <v>2.8</v>
      </c>
      <c r="DA39" s="641"/>
      <c r="DB39" s="641"/>
      <c r="DC39" s="645"/>
      <c r="DD39" s="619">
        <v>999952</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1"/>
      <c r="DY39" s="641"/>
      <c r="DZ39" s="641"/>
      <c r="EA39" s="641"/>
      <c r="EB39" s="641"/>
      <c r="EC39" s="642"/>
    </row>
    <row r="40" spans="2:133" ht="11.25" customHeight="1" x14ac:dyDescent="0.2">
      <c r="B40" s="607" t="s">
        <v>331</v>
      </c>
      <c r="C40" s="608"/>
      <c r="D40" s="608"/>
      <c r="E40" s="608"/>
      <c r="F40" s="608"/>
      <c r="G40" s="608"/>
      <c r="H40" s="608"/>
      <c r="I40" s="608"/>
      <c r="J40" s="608"/>
      <c r="K40" s="608"/>
      <c r="L40" s="608"/>
      <c r="M40" s="608"/>
      <c r="N40" s="608"/>
      <c r="O40" s="608"/>
      <c r="P40" s="608"/>
      <c r="Q40" s="609"/>
      <c r="R40" s="610" t="s">
        <v>122</v>
      </c>
      <c r="S40" s="611"/>
      <c r="T40" s="611"/>
      <c r="U40" s="611"/>
      <c r="V40" s="611"/>
      <c r="W40" s="611"/>
      <c r="X40" s="611"/>
      <c r="Y40" s="612"/>
      <c r="Z40" s="613" t="s">
        <v>122</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43"/>
      <c r="BE40" s="643"/>
      <c r="BF40" s="665"/>
      <c r="BG40" s="658" t="s">
        <v>333</v>
      </c>
      <c r="BH40" s="659"/>
      <c r="BI40" s="659"/>
      <c r="BJ40" s="659"/>
      <c r="BK40" s="659"/>
      <c r="BL40" s="205"/>
      <c r="BM40" s="608" t="s">
        <v>334</v>
      </c>
      <c r="BN40" s="608"/>
      <c r="BO40" s="608"/>
      <c r="BP40" s="608"/>
      <c r="BQ40" s="608"/>
      <c r="BR40" s="608"/>
      <c r="BS40" s="608"/>
      <c r="BT40" s="608"/>
      <c r="BU40" s="609"/>
      <c r="BV40" s="610">
        <v>101</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t="s">
        <v>122</v>
      </c>
      <c r="CS40" s="611"/>
      <c r="CT40" s="611"/>
      <c r="CU40" s="611"/>
      <c r="CV40" s="611"/>
      <c r="CW40" s="611"/>
      <c r="CX40" s="611"/>
      <c r="CY40" s="612"/>
      <c r="CZ40" s="615" t="s">
        <v>122</v>
      </c>
      <c r="DA40" s="641"/>
      <c r="DB40" s="641"/>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1"/>
      <c r="DY40" s="641"/>
      <c r="DZ40" s="641"/>
      <c r="EA40" s="641"/>
      <c r="EB40" s="641"/>
      <c r="EC40" s="642"/>
    </row>
    <row r="41" spans="2:133" ht="11.25" customHeight="1" x14ac:dyDescent="0.2">
      <c r="B41" s="631" t="s">
        <v>336</v>
      </c>
      <c r="C41" s="632"/>
      <c r="D41" s="632"/>
      <c r="E41" s="632"/>
      <c r="F41" s="632"/>
      <c r="G41" s="632"/>
      <c r="H41" s="632"/>
      <c r="I41" s="632"/>
      <c r="J41" s="632"/>
      <c r="K41" s="632"/>
      <c r="L41" s="632"/>
      <c r="M41" s="632"/>
      <c r="N41" s="632"/>
      <c r="O41" s="632"/>
      <c r="P41" s="632"/>
      <c r="Q41" s="633"/>
      <c r="R41" s="682">
        <v>38963396</v>
      </c>
      <c r="S41" s="683"/>
      <c r="T41" s="683"/>
      <c r="U41" s="683"/>
      <c r="V41" s="683"/>
      <c r="W41" s="683"/>
      <c r="X41" s="683"/>
      <c r="Y41" s="687"/>
      <c r="Z41" s="688">
        <v>100</v>
      </c>
      <c r="AA41" s="688"/>
      <c r="AB41" s="688"/>
      <c r="AC41" s="688"/>
      <c r="AD41" s="689">
        <v>18442600</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1079546</v>
      </c>
      <c r="BA41" s="611"/>
      <c r="BB41" s="611"/>
      <c r="BC41" s="611"/>
      <c r="BD41" s="643"/>
      <c r="BE41" s="643"/>
      <c r="BF41" s="665"/>
      <c r="BG41" s="658"/>
      <c r="BH41" s="659"/>
      <c r="BI41" s="659"/>
      <c r="BJ41" s="659"/>
      <c r="BK41" s="659"/>
      <c r="BL41" s="205"/>
      <c r="BM41" s="608" t="s">
        <v>338</v>
      </c>
      <c r="BN41" s="608"/>
      <c r="BO41" s="608"/>
      <c r="BP41" s="608"/>
      <c r="BQ41" s="608"/>
      <c r="BR41" s="608"/>
      <c r="BS41" s="608"/>
      <c r="BT41" s="608"/>
      <c r="BU41" s="609"/>
      <c r="BV41" s="610" t="s">
        <v>122</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1"/>
      <c r="DB41" s="641"/>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340</v>
      </c>
      <c r="AR42" s="680"/>
      <c r="AS42" s="680"/>
      <c r="AT42" s="680"/>
      <c r="AU42" s="680"/>
      <c r="AV42" s="680"/>
      <c r="AW42" s="680"/>
      <c r="AX42" s="680"/>
      <c r="AY42" s="681"/>
      <c r="AZ42" s="682">
        <v>2154148</v>
      </c>
      <c r="BA42" s="683"/>
      <c r="BB42" s="683"/>
      <c r="BC42" s="683"/>
      <c r="BD42" s="669"/>
      <c r="BE42" s="669"/>
      <c r="BF42" s="671"/>
      <c r="BG42" s="660"/>
      <c r="BH42" s="661"/>
      <c r="BI42" s="661"/>
      <c r="BJ42" s="661"/>
      <c r="BK42" s="661"/>
      <c r="BL42" s="206"/>
      <c r="BM42" s="632" t="s">
        <v>341</v>
      </c>
      <c r="BN42" s="632"/>
      <c r="BO42" s="632"/>
      <c r="BP42" s="632"/>
      <c r="BQ42" s="632"/>
      <c r="BR42" s="632"/>
      <c r="BS42" s="632"/>
      <c r="BT42" s="632"/>
      <c r="BU42" s="633"/>
      <c r="BV42" s="682">
        <v>316</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3609054</v>
      </c>
      <c r="CS42" s="643"/>
      <c r="CT42" s="643"/>
      <c r="CU42" s="643"/>
      <c r="CV42" s="643"/>
      <c r="CW42" s="643"/>
      <c r="CX42" s="643"/>
      <c r="CY42" s="644"/>
      <c r="CZ42" s="615">
        <v>9.4</v>
      </c>
      <c r="DA42" s="641"/>
      <c r="DB42" s="641"/>
      <c r="DC42" s="645"/>
      <c r="DD42" s="619">
        <v>137299</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343</v>
      </c>
      <c r="CD43" s="607" t="s">
        <v>344</v>
      </c>
      <c r="CE43" s="608"/>
      <c r="CF43" s="608"/>
      <c r="CG43" s="608"/>
      <c r="CH43" s="608"/>
      <c r="CI43" s="608"/>
      <c r="CJ43" s="608"/>
      <c r="CK43" s="608"/>
      <c r="CL43" s="608"/>
      <c r="CM43" s="608"/>
      <c r="CN43" s="608"/>
      <c r="CO43" s="608"/>
      <c r="CP43" s="608"/>
      <c r="CQ43" s="609"/>
      <c r="CR43" s="610">
        <v>113599</v>
      </c>
      <c r="CS43" s="643"/>
      <c r="CT43" s="643"/>
      <c r="CU43" s="643"/>
      <c r="CV43" s="643"/>
      <c r="CW43" s="643"/>
      <c r="CX43" s="643"/>
      <c r="CY43" s="644"/>
      <c r="CZ43" s="615">
        <v>0.3</v>
      </c>
      <c r="DA43" s="641"/>
      <c r="DB43" s="641"/>
      <c r="DC43" s="645"/>
      <c r="DD43" s="619">
        <v>113599</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293</v>
      </c>
      <c r="CE44" s="647"/>
      <c r="CF44" s="607" t="s">
        <v>346</v>
      </c>
      <c r="CG44" s="608"/>
      <c r="CH44" s="608"/>
      <c r="CI44" s="608"/>
      <c r="CJ44" s="608"/>
      <c r="CK44" s="608"/>
      <c r="CL44" s="608"/>
      <c r="CM44" s="608"/>
      <c r="CN44" s="608"/>
      <c r="CO44" s="608"/>
      <c r="CP44" s="608"/>
      <c r="CQ44" s="609"/>
      <c r="CR44" s="610">
        <v>3609054</v>
      </c>
      <c r="CS44" s="611"/>
      <c r="CT44" s="611"/>
      <c r="CU44" s="611"/>
      <c r="CV44" s="611"/>
      <c r="CW44" s="611"/>
      <c r="CX44" s="611"/>
      <c r="CY44" s="612"/>
      <c r="CZ44" s="615">
        <v>9.4</v>
      </c>
      <c r="DA44" s="616"/>
      <c r="DB44" s="616"/>
      <c r="DC44" s="622"/>
      <c r="DD44" s="619">
        <v>137299</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348</v>
      </c>
      <c r="CG45" s="608"/>
      <c r="CH45" s="608"/>
      <c r="CI45" s="608"/>
      <c r="CJ45" s="608"/>
      <c r="CK45" s="608"/>
      <c r="CL45" s="608"/>
      <c r="CM45" s="608"/>
      <c r="CN45" s="608"/>
      <c r="CO45" s="608"/>
      <c r="CP45" s="608"/>
      <c r="CQ45" s="609"/>
      <c r="CR45" s="610">
        <v>1528548</v>
      </c>
      <c r="CS45" s="643"/>
      <c r="CT45" s="643"/>
      <c r="CU45" s="643"/>
      <c r="CV45" s="643"/>
      <c r="CW45" s="643"/>
      <c r="CX45" s="643"/>
      <c r="CY45" s="644"/>
      <c r="CZ45" s="615">
        <v>4</v>
      </c>
      <c r="DA45" s="641"/>
      <c r="DB45" s="641"/>
      <c r="DC45" s="645"/>
      <c r="DD45" s="619">
        <v>47453</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349</v>
      </c>
      <c r="CG46" s="608"/>
      <c r="CH46" s="608"/>
      <c r="CI46" s="608"/>
      <c r="CJ46" s="608"/>
      <c r="CK46" s="608"/>
      <c r="CL46" s="608"/>
      <c r="CM46" s="608"/>
      <c r="CN46" s="608"/>
      <c r="CO46" s="608"/>
      <c r="CP46" s="608"/>
      <c r="CQ46" s="609"/>
      <c r="CR46" s="610">
        <v>2080506</v>
      </c>
      <c r="CS46" s="611"/>
      <c r="CT46" s="611"/>
      <c r="CU46" s="611"/>
      <c r="CV46" s="611"/>
      <c r="CW46" s="611"/>
      <c r="CX46" s="611"/>
      <c r="CY46" s="612"/>
      <c r="CZ46" s="615">
        <v>5.4</v>
      </c>
      <c r="DA46" s="616"/>
      <c r="DB46" s="616"/>
      <c r="DC46" s="622"/>
      <c r="DD46" s="619">
        <v>89846</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350</v>
      </c>
      <c r="CG47" s="608"/>
      <c r="CH47" s="608"/>
      <c r="CI47" s="608"/>
      <c r="CJ47" s="608"/>
      <c r="CK47" s="608"/>
      <c r="CL47" s="608"/>
      <c r="CM47" s="608"/>
      <c r="CN47" s="608"/>
      <c r="CO47" s="608"/>
      <c r="CP47" s="608"/>
      <c r="CQ47" s="609"/>
      <c r="CR47" s="610" t="s">
        <v>122</v>
      </c>
      <c r="CS47" s="643"/>
      <c r="CT47" s="643"/>
      <c r="CU47" s="643"/>
      <c r="CV47" s="643"/>
      <c r="CW47" s="643"/>
      <c r="CX47" s="643"/>
      <c r="CY47" s="644"/>
      <c r="CZ47" s="615" t="s">
        <v>122</v>
      </c>
      <c r="DA47" s="641"/>
      <c r="DB47" s="641"/>
      <c r="DC47" s="645"/>
      <c r="DD47" s="619" t="s">
        <v>122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0.8" x14ac:dyDescent="0.2">
      <c r="B48" s="207"/>
      <c r="CD48" s="650"/>
      <c r="CE48" s="651"/>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352</v>
      </c>
      <c r="CE49" s="632"/>
      <c r="CF49" s="632"/>
      <c r="CG49" s="632"/>
      <c r="CH49" s="632"/>
      <c r="CI49" s="632"/>
      <c r="CJ49" s="632"/>
      <c r="CK49" s="632"/>
      <c r="CL49" s="632"/>
      <c r="CM49" s="632"/>
      <c r="CN49" s="632"/>
      <c r="CO49" s="632"/>
      <c r="CP49" s="632"/>
      <c r="CQ49" s="633"/>
      <c r="CR49" s="682">
        <v>38447010</v>
      </c>
      <c r="CS49" s="669"/>
      <c r="CT49" s="669"/>
      <c r="CU49" s="669"/>
      <c r="CV49" s="669"/>
      <c r="CW49" s="669"/>
      <c r="CX49" s="669"/>
      <c r="CY49" s="698"/>
      <c r="CZ49" s="690">
        <v>100</v>
      </c>
      <c r="DA49" s="699"/>
      <c r="DB49" s="699"/>
      <c r="DC49" s="700"/>
      <c r="DD49" s="701">
        <v>22047173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LOXZ/Ma2vfZNUjjh08PPKA6x8JYGXDraNZX9tmuobnNHYWWhcNTY2LxkjuIzDIotdb3Iy1Iuvj96pmu107YSuA==" saltValue="gy4FEI1f5lwoKLE6Yzey0Q=="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2" zeroHeight="1" x14ac:dyDescent="0.2"/>
  <cols>
    <col min="1" max="130" width="2.77734375" style="213" customWidth="1"/>
    <col min="131" max="131" width="1.66406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375</v>
      </c>
      <c r="C7" s="737"/>
      <c r="D7" s="737"/>
      <c r="E7" s="737"/>
      <c r="F7" s="737"/>
      <c r="G7" s="737"/>
      <c r="H7" s="737"/>
      <c r="I7" s="737"/>
      <c r="J7" s="737"/>
      <c r="K7" s="737"/>
      <c r="L7" s="737"/>
      <c r="M7" s="737"/>
      <c r="N7" s="737"/>
      <c r="O7" s="737"/>
      <c r="P7" s="738"/>
      <c r="Q7" s="739">
        <v>38995</v>
      </c>
      <c r="R7" s="740"/>
      <c r="S7" s="740"/>
      <c r="T7" s="740"/>
      <c r="U7" s="740"/>
      <c r="V7" s="740">
        <v>38478</v>
      </c>
      <c r="W7" s="740"/>
      <c r="X7" s="740"/>
      <c r="Y7" s="740"/>
      <c r="Z7" s="740"/>
      <c r="AA7" s="740">
        <f>ROUND([1]印刷用!$F$16,-3)/1000</f>
        <v>516</v>
      </c>
      <c r="AB7" s="740"/>
      <c r="AC7" s="740"/>
      <c r="AD7" s="740"/>
      <c r="AE7" s="741"/>
      <c r="AF7" s="742">
        <v>474</v>
      </c>
      <c r="AG7" s="743"/>
      <c r="AH7" s="743"/>
      <c r="AI7" s="743"/>
      <c r="AJ7" s="744"/>
      <c r="AK7" s="745">
        <f>ROUND([1]入力用!$AE$89,-3)/1000</f>
        <v>1395</v>
      </c>
      <c r="AL7" s="746"/>
      <c r="AM7" s="746"/>
      <c r="AN7" s="746"/>
      <c r="AO7" s="746"/>
      <c r="AP7" s="746">
        <f>ROUND([1]印刷用!V13,-3)/1000</f>
        <v>12028</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t="s">
        <v>554</v>
      </c>
      <c r="BS7" s="733" t="s">
        <v>555</v>
      </c>
      <c r="BT7" s="734"/>
      <c r="BU7" s="734"/>
      <c r="BV7" s="734"/>
      <c r="BW7" s="734"/>
      <c r="BX7" s="734"/>
      <c r="BY7" s="734"/>
      <c r="BZ7" s="734"/>
      <c r="CA7" s="734"/>
      <c r="CB7" s="734"/>
      <c r="CC7" s="734"/>
      <c r="CD7" s="734"/>
      <c r="CE7" s="734"/>
      <c r="CF7" s="734"/>
      <c r="CG7" s="749"/>
      <c r="CH7" s="730" t="s">
        <v>544</v>
      </c>
      <c r="CI7" s="731"/>
      <c r="CJ7" s="731"/>
      <c r="CK7" s="731"/>
      <c r="CL7" s="732"/>
      <c r="CM7" s="730">
        <v>21</v>
      </c>
      <c r="CN7" s="731"/>
      <c r="CO7" s="731"/>
      <c r="CP7" s="731"/>
      <c r="CQ7" s="732"/>
      <c r="CR7" s="730">
        <v>8</v>
      </c>
      <c r="CS7" s="731"/>
      <c r="CT7" s="731"/>
      <c r="CU7" s="731"/>
      <c r="CV7" s="732"/>
      <c r="CW7" s="730" t="s">
        <v>544</v>
      </c>
      <c r="CX7" s="731"/>
      <c r="CY7" s="731"/>
      <c r="CZ7" s="731"/>
      <c r="DA7" s="732"/>
      <c r="DB7" s="730">
        <v>217</v>
      </c>
      <c r="DC7" s="731"/>
      <c r="DD7" s="731"/>
      <c r="DE7" s="731"/>
      <c r="DF7" s="732"/>
      <c r="DG7" s="730" t="s">
        <v>544</v>
      </c>
      <c r="DH7" s="731"/>
      <c r="DI7" s="731"/>
      <c r="DJ7" s="731"/>
      <c r="DK7" s="732"/>
      <c r="DL7" s="730" t="s">
        <v>544</v>
      </c>
      <c r="DM7" s="731"/>
      <c r="DN7" s="731"/>
      <c r="DO7" s="731"/>
      <c r="DP7" s="732"/>
      <c r="DQ7" s="730" t="s">
        <v>544</v>
      </c>
      <c r="DR7" s="731"/>
      <c r="DS7" s="731"/>
      <c r="DT7" s="731"/>
      <c r="DU7" s="732"/>
      <c r="DV7" s="733"/>
      <c r="DW7" s="734"/>
      <c r="DX7" s="734"/>
      <c r="DY7" s="734"/>
      <c r="DZ7" s="735"/>
      <c r="EA7" s="216"/>
    </row>
    <row r="8" spans="1:131" s="217" customFormat="1" ht="26.25" customHeight="1" x14ac:dyDescent="0.2">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556</v>
      </c>
      <c r="BT8" s="761"/>
      <c r="BU8" s="761"/>
      <c r="BV8" s="761"/>
      <c r="BW8" s="761"/>
      <c r="BX8" s="761"/>
      <c r="BY8" s="761"/>
      <c r="BZ8" s="761"/>
      <c r="CA8" s="761"/>
      <c r="CB8" s="761"/>
      <c r="CC8" s="761"/>
      <c r="CD8" s="761"/>
      <c r="CE8" s="761"/>
      <c r="CF8" s="761"/>
      <c r="CG8" s="762"/>
      <c r="CH8" s="763" t="s">
        <v>544</v>
      </c>
      <c r="CI8" s="764"/>
      <c r="CJ8" s="764"/>
      <c r="CK8" s="764"/>
      <c r="CL8" s="765"/>
      <c r="CM8" s="763">
        <v>324</v>
      </c>
      <c r="CN8" s="764"/>
      <c r="CO8" s="764"/>
      <c r="CP8" s="764"/>
      <c r="CQ8" s="765"/>
      <c r="CR8" s="763">
        <v>300</v>
      </c>
      <c r="CS8" s="764"/>
      <c r="CT8" s="764"/>
      <c r="CU8" s="764"/>
      <c r="CV8" s="765"/>
      <c r="CW8" s="763">
        <v>68</v>
      </c>
      <c r="CX8" s="764"/>
      <c r="CY8" s="764"/>
      <c r="CZ8" s="764"/>
      <c r="DA8" s="765"/>
      <c r="DB8" s="763" t="s">
        <v>544</v>
      </c>
      <c r="DC8" s="764"/>
      <c r="DD8" s="764"/>
      <c r="DE8" s="764"/>
      <c r="DF8" s="765"/>
      <c r="DG8" s="763" t="s">
        <v>544</v>
      </c>
      <c r="DH8" s="764"/>
      <c r="DI8" s="764"/>
      <c r="DJ8" s="764"/>
      <c r="DK8" s="765"/>
      <c r="DL8" s="763" t="s">
        <v>544</v>
      </c>
      <c r="DM8" s="764"/>
      <c r="DN8" s="764"/>
      <c r="DO8" s="764"/>
      <c r="DP8" s="765"/>
      <c r="DQ8" s="763" t="s">
        <v>544</v>
      </c>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377</v>
      </c>
      <c r="B23" s="776" t="s">
        <v>378</v>
      </c>
      <c r="C23" s="777"/>
      <c r="D23" s="777"/>
      <c r="E23" s="777"/>
      <c r="F23" s="777"/>
      <c r="G23" s="777"/>
      <c r="H23" s="777"/>
      <c r="I23" s="777"/>
      <c r="J23" s="777"/>
      <c r="K23" s="777"/>
      <c r="L23" s="777"/>
      <c r="M23" s="777"/>
      <c r="N23" s="777"/>
      <c r="O23" s="777"/>
      <c r="P23" s="778"/>
      <c r="Q23" s="779">
        <f>Q7</f>
        <v>38995</v>
      </c>
      <c r="R23" s="780"/>
      <c r="S23" s="780"/>
      <c r="T23" s="780"/>
      <c r="U23" s="780"/>
      <c r="V23" s="780">
        <f>V7</f>
        <v>38478</v>
      </c>
      <c r="W23" s="780"/>
      <c r="X23" s="780"/>
      <c r="Y23" s="780"/>
      <c r="Z23" s="780"/>
      <c r="AA23" s="780">
        <f>AA7</f>
        <v>516</v>
      </c>
      <c r="AB23" s="780"/>
      <c r="AC23" s="780"/>
      <c r="AD23" s="780"/>
      <c r="AE23" s="781"/>
      <c r="AF23" s="782">
        <v>474</v>
      </c>
      <c r="AG23" s="780"/>
      <c r="AH23" s="780"/>
      <c r="AI23" s="780"/>
      <c r="AJ23" s="783"/>
      <c r="AK23" s="784"/>
      <c r="AL23" s="785"/>
      <c r="AM23" s="785"/>
      <c r="AN23" s="785"/>
      <c r="AO23" s="785"/>
      <c r="AP23" s="780">
        <f>AP7</f>
        <v>12028</v>
      </c>
      <c r="AQ23" s="780"/>
      <c r="AR23" s="780"/>
      <c r="AS23" s="780"/>
      <c r="AT23" s="780"/>
      <c r="AU23" s="796">
        <f>AU7</f>
        <v>0</v>
      </c>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389</v>
      </c>
      <c r="C28" s="737"/>
      <c r="D28" s="737"/>
      <c r="E28" s="737"/>
      <c r="F28" s="737"/>
      <c r="G28" s="737"/>
      <c r="H28" s="737"/>
      <c r="I28" s="737"/>
      <c r="J28" s="737"/>
      <c r="K28" s="737"/>
      <c r="L28" s="737"/>
      <c r="M28" s="737"/>
      <c r="N28" s="737"/>
      <c r="O28" s="737"/>
      <c r="P28" s="738"/>
      <c r="Q28" s="809">
        <v>7147</v>
      </c>
      <c r="R28" s="810"/>
      <c r="S28" s="810"/>
      <c r="T28" s="810"/>
      <c r="U28" s="810"/>
      <c r="V28" s="810">
        <v>7064</v>
      </c>
      <c r="W28" s="810"/>
      <c r="X28" s="810"/>
      <c r="Y28" s="810"/>
      <c r="Z28" s="810"/>
      <c r="AA28" s="810">
        <v>84</v>
      </c>
      <c r="AB28" s="810"/>
      <c r="AC28" s="810"/>
      <c r="AD28" s="810"/>
      <c r="AE28" s="811"/>
      <c r="AF28" s="812">
        <v>84</v>
      </c>
      <c r="AG28" s="810"/>
      <c r="AH28" s="810"/>
      <c r="AI28" s="810"/>
      <c r="AJ28" s="813"/>
      <c r="AK28" s="814">
        <v>1080</v>
      </c>
      <c r="AL28" s="815"/>
      <c r="AM28" s="815"/>
      <c r="AN28" s="815"/>
      <c r="AO28" s="815"/>
      <c r="AP28" s="815" t="s">
        <v>544</v>
      </c>
      <c r="AQ28" s="815"/>
      <c r="AR28" s="815"/>
      <c r="AS28" s="815"/>
      <c r="AT28" s="815"/>
      <c r="AU28" s="815" t="s">
        <v>544</v>
      </c>
      <c r="AV28" s="815"/>
      <c r="AW28" s="815"/>
      <c r="AX28" s="815"/>
      <c r="AY28" s="815"/>
      <c r="AZ28" s="816"/>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390</v>
      </c>
      <c r="C29" s="768"/>
      <c r="D29" s="768"/>
      <c r="E29" s="768"/>
      <c r="F29" s="768"/>
      <c r="G29" s="768"/>
      <c r="H29" s="768"/>
      <c r="I29" s="768"/>
      <c r="J29" s="768"/>
      <c r="K29" s="768"/>
      <c r="L29" s="768"/>
      <c r="M29" s="768"/>
      <c r="N29" s="768"/>
      <c r="O29" s="768"/>
      <c r="P29" s="769"/>
      <c r="Q29" s="770">
        <v>6732</v>
      </c>
      <c r="R29" s="771"/>
      <c r="S29" s="771"/>
      <c r="T29" s="771"/>
      <c r="U29" s="771"/>
      <c r="V29" s="771">
        <v>6651</v>
      </c>
      <c r="W29" s="771"/>
      <c r="X29" s="771"/>
      <c r="Y29" s="771"/>
      <c r="Z29" s="771"/>
      <c r="AA29" s="771">
        <v>80</v>
      </c>
      <c r="AB29" s="771"/>
      <c r="AC29" s="771"/>
      <c r="AD29" s="771"/>
      <c r="AE29" s="772"/>
      <c r="AF29" s="773">
        <v>80</v>
      </c>
      <c r="AG29" s="774"/>
      <c r="AH29" s="774"/>
      <c r="AI29" s="774"/>
      <c r="AJ29" s="775"/>
      <c r="AK29" s="821">
        <v>1189</v>
      </c>
      <c r="AL29" s="817"/>
      <c r="AM29" s="817"/>
      <c r="AN29" s="817"/>
      <c r="AO29" s="817"/>
      <c r="AP29" s="817" t="s">
        <v>544</v>
      </c>
      <c r="AQ29" s="817"/>
      <c r="AR29" s="817"/>
      <c r="AS29" s="817"/>
      <c r="AT29" s="817"/>
      <c r="AU29" s="817" t="s">
        <v>544</v>
      </c>
      <c r="AV29" s="817"/>
      <c r="AW29" s="817"/>
      <c r="AX29" s="817"/>
      <c r="AY29" s="817"/>
      <c r="AZ29" s="818"/>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391</v>
      </c>
      <c r="C30" s="768"/>
      <c r="D30" s="768"/>
      <c r="E30" s="768"/>
      <c r="F30" s="768"/>
      <c r="G30" s="768"/>
      <c r="H30" s="768"/>
      <c r="I30" s="768"/>
      <c r="J30" s="768"/>
      <c r="K30" s="768"/>
      <c r="L30" s="768"/>
      <c r="M30" s="768"/>
      <c r="N30" s="768"/>
      <c r="O30" s="768"/>
      <c r="P30" s="769"/>
      <c r="Q30" s="770">
        <v>2252</v>
      </c>
      <c r="R30" s="771"/>
      <c r="S30" s="771"/>
      <c r="T30" s="771"/>
      <c r="U30" s="771"/>
      <c r="V30" s="771">
        <v>2237</v>
      </c>
      <c r="W30" s="771"/>
      <c r="X30" s="771"/>
      <c r="Y30" s="771"/>
      <c r="Z30" s="771"/>
      <c r="AA30" s="771">
        <f>Q30-V30</f>
        <v>15</v>
      </c>
      <c r="AB30" s="771"/>
      <c r="AC30" s="771"/>
      <c r="AD30" s="771"/>
      <c r="AE30" s="772"/>
      <c r="AF30" s="773">
        <v>15</v>
      </c>
      <c r="AG30" s="774"/>
      <c r="AH30" s="774"/>
      <c r="AI30" s="774"/>
      <c r="AJ30" s="775"/>
      <c r="AK30" s="821">
        <v>972</v>
      </c>
      <c r="AL30" s="817"/>
      <c r="AM30" s="817"/>
      <c r="AN30" s="817"/>
      <c r="AO30" s="817"/>
      <c r="AP30" s="817" t="s">
        <v>544</v>
      </c>
      <c r="AQ30" s="817"/>
      <c r="AR30" s="817"/>
      <c r="AS30" s="817"/>
      <c r="AT30" s="817"/>
      <c r="AU30" s="817" t="s">
        <v>544</v>
      </c>
      <c r="AV30" s="817"/>
      <c r="AW30" s="817"/>
      <c r="AX30" s="817"/>
      <c r="AY30" s="817"/>
      <c r="AZ30" s="818"/>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t="s">
        <v>392</v>
      </c>
      <c r="C31" s="768"/>
      <c r="D31" s="768"/>
      <c r="E31" s="768"/>
      <c r="F31" s="768"/>
      <c r="G31" s="768"/>
      <c r="H31" s="768"/>
      <c r="I31" s="768"/>
      <c r="J31" s="768"/>
      <c r="K31" s="768"/>
      <c r="L31" s="768"/>
      <c r="M31" s="768"/>
      <c r="N31" s="768"/>
      <c r="O31" s="768"/>
      <c r="P31" s="769"/>
      <c r="Q31" s="770">
        <v>1828</v>
      </c>
      <c r="R31" s="771"/>
      <c r="S31" s="771"/>
      <c r="T31" s="771"/>
      <c r="U31" s="771"/>
      <c r="V31" s="771">
        <v>1685</v>
      </c>
      <c r="W31" s="771"/>
      <c r="X31" s="771"/>
      <c r="Y31" s="771"/>
      <c r="Z31" s="771"/>
      <c r="AA31" s="771">
        <v>142</v>
      </c>
      <c r="AB31" s="771"/>
      <c r="AC31" s="771"/>
      <c r="AD31" s="771"/>
      <c r="AE31" s="772"/>
      <c r="AF31" s="773">
        <v>372</v>
      </c>
      <c r="AG31" s="774"/>
      <c r="AH31" s="774"/>
      <c r="AI31" s="774"/>
      <c r="AJ31" s="775"/>
      <c r="AK31" s="821">
        <v>494</v>
      </c>
      <c r="AL31" s="817"/>
      <c r="AM31" s="817"/>
      <c r="AN31" s="817"/>
      <c r="AO31" s="817"/>
      <c r="AP31" s="817">
        <v>5482</v>
      </c>
      <c r="AQ31" s="817"/>
      <c r="AR31" s="817"/>
      <c r="AS31" s="817"/>
      <c r="AT31" s="817"/>
      <c r="AU31" s="817">
        <v>3821</v>
      </c>
      <c r="AV31" s="817"/>
      <c r="AW31" s="817"/>
      <c r="AX31" s="817"/>
      <c r="AY31" s="817"/>
      <c r="AZ31" s="818" t="s">
        <v>544</v>
      </c>
      <c r="BA31" s="818"/>
      <c r="BB31" s="818"/>
      <c r="BC31" s="818"/>
      <c r="BD31" s="818"/>
      <c r="BE31" s="819" t="s">
        <v>393</v>
      </c>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394</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377</v>
      </c>
      <c r="B63" s="776" t="s">
        <v>395</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551</v>
      </c>
      <c r="AG63" s="831"/>
      <c r="AH63" s="831"/>
      <c r="AI63" s="831"/>
      <c r="AJ63" s="832"/>
      <c r="AK63" s="833"/>
      <c r="AL63" s="828"/>
      <c r="AM63" s="828"/>
      <c r="AN63" s="828"/>
      <c r="AO63" s="828"/>
      <c r="AP63" s="831">
        <v>5482</v>
      </c>
      <c r="AQ63" s="831"/>
      <c r="AR63" s="831"/>
      <c r="AS63" s="831"/>
      <c r="AT63" s="831"/>
      <c r="AU63" s="831">
        <v>3821</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397</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398</v>
      </c>
      <c r="AV66" s="721"/>
      <c r="AW66" s="721"/>
      <c r="AX66" s="721"/>
      <c r="AY66" s="722"/>
      <c r="AZ66" s="720" t="s">
        <v>365</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8">
        <v>1</v>
      </c>
      <c r="B68" s="856" t="s">
        <v>545</v>
      </c>
      <c r="C68" s="857"/>
      <c r="D68" s="857"/>
      <c r="E68" s="857"/>
      <c r="F68" s="857"/>
      <c r="G68" s="857"/>
      <c r="H68" s="857"/>
      <c r="I68" s="857"/>
      <c r="J68" s="857"/>
      <c r="K68" s="857"/>
      <c r="L68" s="857"/>
      <c r="M68" s="857"/>
      <c r="N68" s="857"/>
      <c r="O68" s="857"/>
      <c r="P68" s="858"/>
      <c r="Q68" s="859">
        <v>1238</v>
      </c>
      <c r="R68" s="853"/>
      <c r="S68" s="853"/>
      <c r="T68" s="853"/>
      <c r="U68" s="853"/>
      <c r="V68" s="853">
        <v>1207</v>
      </c>
      <c r="W68" s="853"/>
      <c r="X68" s="853"/>
      <c r="Y68" s="853"/>
      <c r="Z68" s="853"/>
      <c r="AA68" s="853">
        <f>Q68-V68</f>
        <v>31</v>
      </c>
      <c r="AB68" s="853"/>
      <c r="AC68" s="853"/>
      <c r="AD68" s="853"/>
      <c r="AE68" s="853"/>
      <c r="AF68" s="853">
        <f>AA68</f>
        <v>31</v>
      </c>
      <c r="AG68" s="853"/>
      <c r="AH68" s="853"/>
      <c r="AI68" s="853"/>
      <c r="AJ68" s="853"/>
      <c r="AK68" s="853">
        <v>76</v>
      </c>
      <c r="AL68" s="853"/>
      <c r="AM68" s="853"/>
      <c r="AN68" s="853"/>
      <c r="AO68" s="853"/>
      <c r="AP68" s="853" t="s">
        <v>546</v>
      </c>
      <c r="AQ68" s="853"/>
      <c r="AR68" s="853"/>
      <c r="AS68" s="853"/>
      <c r="AT68" s="853"/>
      <c r="AU68" s="853" t="s">
        <v>546</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0">
        <v>2</v>
      </c>
      <c r="B69" s="860" t="s">
        <v>547</v>
      </c>
      <c r="C69" s="861"/>
      <c r="D69" s="861"/>
      <c r="E69" s="861"/>
      <c r="F69" s="861"/>
      <c r="G69" s="861"/>
      <c r="H69" s="861"/>
      <c r="I69" s="861"/>
      <c r="J69" s="861"/>
      <c r="K69" s="861"/>
      <c r="L69" s="861"/>
      <c r="M69" s="861"/>
      <c r="N69" s="861"/>
      <c r="O69" s="861"/>
      <c r="P69" s="862"/>
      <c r="Q69" s="863">
        <v>271</v>
      </c>
      <c r="R69" s="817"/>
      <c r="S69" s="817"/>
      <c r="T69" s="817"/>
      <c r="U69" s="817"/>
      <c r="V69" s="817">
        <v>194</v>
      </c>
      <c r="W69" s="817"/>
      <c r="X69" s="817"/>
      <c r="Y69" s="817"/>
      <c r="Z69" s="817"/>
      <c r="AA69" s="817">
        <v>76</v>
      </c>
      <c r="AB69" s="817"/>
      <c r="AC69" s="817"/>
      <c r="AD69" s="817"/>
      <c r="AE69" s="817"/>
      <c r="AF69" s="817">
        <f>AA69</f>
        <v>76</v>
      </c>
      <c r="AG69" s="817"/>
      <c r="AH69" s="817"/>
      <c r="AI69" s="817"/>
      <c r="AJ69" s="817"/>
      <c r="AK69" s="817" t="s">
        <v>544</v>
      </c>
      <c r="AL69" s="817"/>
      <c r="AM69" s="817"/>
      <c r="AN69" s="817"/>
      <c r="AO69" s="817"/>
      <c r="AP69" s="817" t="s">
        <v>546</v>
      </c>
      <c r="AQ69" s="817"/>
      <c r="AR69" s="817"/>
      <c r="AS69" s="817"/>
      <c r="AT69" s="817"/>
      <c r="AU69" s="817" t="s">
        <v>546</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0">
        <v>3</v>
      </c>
      <c r="B70" s="860" t="s">
        <v>551</v>
      </c>
      <c r="C70" s="861"/>
      <c r="D70" s="861"/>
      <c r="E70" s="861"/>
      <c r="F70" s="861"/>
      <c r="G70" s="861"/>
      <c r="H70" s="861"/>
      <c r="I70" s="861"/>
      <c r="J70" s="861"/>
      <c r="K70" s="861"/>
      <c r="L70" s="861"/>
      <c r="M70" s="861"/>
      <c r="N70" s="861"/>
      <c r="O70" s="861"/>
      <c r="P70" s="862"/>
      <c r="Q70" s="863">
        <v>9388</v>
      </c>
      <c r="R70" s="817"/>
      <c r="S70" s="817"/>
      <c r="T70" s="817"/>
      <c r="U70" s="817"/>
      <c r="V70" s="817">
        <v>9097</v>
      </c>
      <c r="W70" s="817"/>
      <c r="X70" s="817"/>
      <c r="Y70" s="817"/>
      <c r="Z70" s="817"/>
      <c r="AA70" s="817">
        <f>Q70-V70</f>
        <v>291</v>
      </c>
      <c r="AB70" s="817"/>
      <c r="AC70" s="817"/>
      <c r="AD70" s="817"/>
      <c r="AE70" s="817"/>
      <c r="AF70" s="817">
        <f>AA70</f>
        <v>291</v>
      </c>
      <c r="AG70" s="817"/>
      <c r="AH70" s="817"/>
      <c r="AI70" s="817"/>
      <c r="AJ70" s="817"/>
      <c r="AK70" s="817" t="s">
        <v>546</v>
      </c>
      <c r="AL70" s="817"/>
      <c r="AM70" s="817"/>
      <c r="AN70" s="817"/>
      <c r="AO70" s="817"/>
      <c r="AP70" s="817">
        <v>125</v>
      </c>
      <c r="AQ70" s="817"/>
      <c r="AR70" s="817"/>
      <c r="AS70" s="817"/>
      <c r="AT70" s="817"/>
      <c r="AU70" s="817">
        <v>3</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0">
        <v>4</v>
      </c>
      <c r="B71" s="860" t="s">
        <v>552</v>
      </c>
      <c r="C71" s="861"/>
      <c r="D71" s="861"/>
      <c r="E71" s="861"/>
      <c r="F71" s="861"/>
      <c r="G71" s="861"/>
      <c r="H71" s="861"/>
      <c r="I71" s="861"/>
      <c r="J71" s="861"/>
      <c r="K71" s="861"/>
      <c r="L71" s="861"/>
      <c r="M71" s="861"/>
      <c r="N71" s="861"/>
      <c r="O71" s="861"/>
      <c r="P71" s="862"/>
      <c r="Q71" s="863">
        <v>2850</v>
      </c>
      <c r="R71" s="817"/>
      <c r="S71" s="817"/>
      <c r="T71" s="817"/>
      <c r="U71" s="817"/>
      <c r="V71" s="817">
        <v>2728</v>
      </c>
      <c r="W71" s="817"/>
      <c r="X71" s="817"/>
      <c r="Y71" s="817"/>
      <c r="Z71" s="817"/>
      <c r="AA71" s="817">
        <f>Q71-V71</f>
        <v>122</v>
      </c>
      <c r="AB71" s="817"/>
      <c r="AC71" s="817"/>
      <c r="AD71" s="817"/>
      <c r="AE71" s="817"/>
      <c r="AF71" s="817">
        <f>AA71</f>
        <v>122</v>
      </c>
      <c r="AG71" s="817"/>
      <c r="AH71" s="817"/>
      <c r="AI71" s="817"/>
      <c r="AJ71" s="817"/>
      <c r="AK71" s="817">
        <v>249</v>
      </c>
      <c r="AL71" s="817"/>
      <c r="AM71" s="817"/>
      <c r="AN71" s="817"/>
      <c r="AO71" s="817"/>
      <c r="AP71" s="817">
        <v>553</v>
      </c>
      <c r="AQ71" s="817"/>
      <c r="AR71" s="817"/>
      <c r="AS71" s="817"/>
      <c r="AT71" s="817"/>
      <c r="AU71" s="817">
        <v>84</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0">
        <v>5</v>
      </c>
      <c r="B72" s="860" t="s">
        <v>553</v>
      </c>
      <c r="C72" s="861"/>
      <c r="D72" s="861"/>
      <c r="E72" s="861"/>
      <c r="F72" s="861"/>
      <c r="G72" s="861"/>
      <c r="H72" s="861"/>
      <c r="I72" s="861"/>
      <c r="J72" s="861"/>
      <c r="K72" s="861"/>
      <c r="L72" s="861"/>
      <c r="M72" s="861"/>
      <c r="N72" s="861"/>
      <c r="O72" s="861"/>
      <c r="P72" s="862"/>
      <c r="Q72" s="863">
        <v>279</v>
      </c>
      <c r="R72" s="817"/>
      <c r="S72" s="817"/>
      <c r="T72" s="817"/>
      <c r="U72" s="817"/>
      <c r="V72" s="817">
        <v>251</v>
      </c>
      <c r="W72" s="817"/>
      <c r="X72" s="817"/>
      <c r="Y72" s="817"/>
      <c r="Z72" s="817"/>
      <c r="AA72" s="817">
        <v>27</v>
      </c>
      <c r="AB72" s="817"/>
      <c r="AC72" s="817"/>
      <c r="AD72" s="817"/>
      <c r="AE72" s="817"/>
      <c r="AF72" s="817">
        <f>AA72</f>
        <v>27</v>
      </c>
      <c r="AG72" s="817"/>
      <c r="AH72" s="817"/>
      <c r="AI72" s="817"/>
      <c r="AJ72" s="817"/>
      <c r="AK72" s="817" t="s">
        <v>544</v>
      </c>
      <c r="AL72" s="817"/>
      <c r="AM72" s="817"/>
      <c r="AN72" s="817"/>
      <c r="AO72" s="817"/>
      <c r="AP72" s="817" t="s">
        <v>544</v>
      </c>
      <c r="AQ72" s="817"/>
      <c r="AR72" s="817"/>
      <c r="AS72" s="817"/>
      <c r="AT72" s="817"/>
      <c r="AU72" s="817" t="s">
        <v>544</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0">
        <v>6</v>
      </c>
      <c r="B73" s="860" t="s">
        <v>548</v>
      </c>
      <c r="C73" s="861"/>
      <c r="D73" s="861"/>
      <c r="E73" s="861"/>
      <c r="F73" s="861"/>
      <c r="G73" s="861"/>
      <c r="H73" s="861"/>
      <c r="I73" s="861"/>
      <c r="J73" s="861"/>
      <c r="K73" s="861"/>
      <c r="L73" s="861"/>
      <c r="M73" s="861"/>
      <c r="N73" s="861"/>
      <c r="O73" s="861"/>
      <c r="P73" s="862"/>
      <c r="Q73" s="863">
        <v>11048</v>
      </c>
      <c r="R73" s="817">
        <v>6933</v>
      </c>
      <c r="S73" s="817">
        <v>6933</v>
      </c>
      <c r="T73" s="817">
        <v>6933</v>
      </c>
      <c r="U73" s="817">
        <v>6933</v>
      </c>
      <c r="V73" s="817">
        <v>10962</v>
      </c>
      <c r="W73" s="817">
        <v>6850</v>
      </c>
      <c r="X73" s="817">
        <v>6850</v>
      </c>
      <c r="Y73" s="817">
        <v>6850</v>
      </c>
      <c r="Z73" s="817">
        <v>6850</v>
      </c>
      <c r="AA73" s="817">
        <v>86</v>
      </c>
      <c r="AB73" s="817">
        <v>82</v>
      </c>
      <c r="AC73" s="817">
        <v>82</v>
      </c>
      <c r="AD73" s="817">
        <v>82</v>
      </c>
      <c r="AE73" s="817">
        <v>82</v>
      </c>
      <c r="AF73" s="817">
        <v>86</v>
      </c>
      <c r="AG73" s="817">
        <v>82</v>
      </c>
      <c r="AH73" s="817">
        <v>82</v>
      </c>
      <c r="AI73" s="817">
        <v>82</v>
      </c>
      <c r="AJ73" s="817">
        <v>82</v>
      </c>
      <c r="AK73" s="817">
        <v>4624</v>
      </c>
      <c r="AL73" s="817">
        <v>2485</v>
      </c>
      <c r="AM73" s="817">
        <v>2485</v>
      </c>
      <c r="AN73" s="817">
        <v>2485</v>
      </c>
      <c r="AO73" s="817">
        <v>2485</v>
      </c>
      <c r="AP73" s="817" t="s">
        <v>550</v>
      </c>
      <c r="AQ73" s="817"/>
      <c r="AR73" s="817"/>
      <c r="AS73" s="817"/>
      <c r="AT73" s="817"/>
      <c r="AU73" s="817" t="s">
        <v>550</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0">
        <v>7</v>
      </c>
      <c r="B74" s="860" t="s">
        <v>549</v>
      </c>
      <c r="C74" s="861"/>
      <c r="D74" s="861"/>
      <c r="E74" s="861"/>
      <c r="F74" s="861"/>
      <c r="G74" s="861"/>
      <c r="H74" s="861"/>
      <c r="I74" s="861"/>
      <c r="J74" s="861"/>
      <c r="K74" s="861"/>
      <c r="L74" s="861"/>
      <c r="M74" s="861"/>
      <c r="N74" s="861"/>
      <c r="O74" s="861"/>
      <c r="P74" s="862"/>
      <c r="Q74" s="863">
        <v>1656633</v>
      </c>
      <c r="R74" s="817">
        <v>1385861</v>
      </c>
      <c r="S74" s="817">
        <v>1385861</v>
      </c>
      <c r="T74" s="817">
        <v>1385861</v>
      </c>
      <c r="U74" s="817">
        <v>1385861</v>
      </c>
      <c r="V74" s="817">
        <v>1631442</v>
      </c>
      <c r="W74" s="817">
        <v>1346246</v>
      </c>
      <c r="X74" s="817">
        <v>1346246</v>
      </c>
      <c r="Y74" s="817">
        <v>1346246</v>
      </c>
      <c r="Z74" s="817">
        <v>1346246</v>
      </c>
      <c r="AA74" s="817">
        <v>25191</v>
      </c>
      <c r="AB74" s="817">
        <v>39615</v>
      </c>
      <c r="AC74" s="817">
        <v>39615</v>
      </c>
      <c r="AD74" s="817">
        <v>39615</v>
      </c>
      <c r="AE74" s="817">
        <v>39615</v>
      </c>
      <c r="AF74" s="817">
        <v>25191</v>
      </c>
      <c r="AG74" s="817">
        <v>39615</v>
      </c>
      <c r="AH74" s="817">
        <v>39615</v>
      </c>
      <c r="AI74" s="817">
        <v>39615</v>
      </c>
      <c r="AJ74" s="817">
        <v>39615</v>
      </c>
      <c r="AK74" s="817">
        <v>23240</v>
      </c>
      <c r="AL74" s="817"/>
      <c r="AM74" s="817"/>
      <c r="AN74" s="817"/>
      <c r="AO74" s="817"/>
      <c r="AP74" s="817" t="s">
        <v>550</v>
      </c>
      <c r="AQ74" s="817"/>
      <c r="AR74" s="817"/>
      <c r="AS74" s="817"/>
      <c r="AT74" s="817"/>
      <c r="AU74" s="817" t="s">
        <v>550</v>
      </c>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2" t="s">
        <v>377</v>
      </c>
      <c r="B88" s="776" t="s">
        <v>399</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26152</v>
      </c>
      <c r="AG88" s="831"/>
      <c r="AH88" s="831"/>
      <c r="AI88" s="831"/>
      <c r="AJ88" s="831"/>
      <c r="AK88" s="828"/>
      <c r="AL88" s="828"/>
      <c r="AM88" s="828"/>
      <c r="AN88" s="828"/>
      <c r="AO88" s="828"/>
      <c r="AP88" s="831">
        <v>678</v>
      </c>
      <c r="AQ88" s="831"/>
      <c r="AR88" s="831"/>
      <c r="AS88" s="831"/>
      <c r="AT88" s="831"/>
      <c r="AU88" s="831">
        <v>87</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6" t="s">
        <v>400</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308</v>
      </c>
      <c r="CS102" s="839"/>
      <c r="CT102" s="839"/>
      <c r="CU102" s="839"/>
      <c r="CV102" s="878"/>
      <c r="CW102" s="877">
        <v>68</v>
      </c>
      <c r="CX102" s="839"/>
      <c r="CY102" s="839"/>
      <c r="CZ102" s="839"/>
      <c r="DA102" s="878"/>
      <c r="DB102" s="877">
        <v>217</v>
      </c>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295</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295</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295</v>
      </c>
      <c r="DR109" s="880"/>
      <c r="DS109" s="880"/>
      <c r="DT109" s="880"/>
      <c r="DU109" s="881"/>
      <c r="DV109" s="879" t="s">
        <v>410</v>
      </c>
      <c r="DW109" s="880"/>
      <c r="DX109" s="880"/>
      <c r="DY109" s="880"/>
      <c r="DZ109" s="882"/>
    </row>
    <row r="110" spans="1:131" s="212" customFormat="1" ht="26.25" customHeight="1" x14ac:dyDescent="0.2">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1757677</v>
      </c>
      <c r="AB110" s="887"/>
      <c r="AC110" s="887"/>
      <c r="AD110" s="887"/>
      <c r="AE110" s="888"/>
      <c r="AF110" s="889">
        <v>1723445</v>
      </c>
      <c r="AG110" s="887"/>
      <c r="AH110" s="887"/>
      <c r="AI110" s="887"/>
      <c r="AJ110" s="888"/>
      <c r="AK110" s="889">
        <v>1777230</v>
      </c>
      <c r="AL110" s="887"/>
      <c r="AM110" s="887"/>
      <c r="AN110" s="887"/>
      <c r="AO110" s="888"/>
      <c r="AP110" s="890">
        <v>10.6</v>
      </c>
      <c r="AQ110" s="891"/>
      <c r="AR110" s="891"/>
      <c r="AS110" s="891"/>
      <c r="AT110" s="892"/>
      <c r="AU110" s="893" t="s">
        <v>69</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10984707</v>
      </c>
      <c r="BR110" s="918"/>
      <c r="BS110" s="918"/>
      <c r="BT110" s="918"/>
      <c r="BU110" s="918"/>
      <c r="BV110" s="918">
        <v>11844275</v>
      </c>
      <c r="BW110" s="918"/>
      <c r="BX110" s="918"/>
      <c r="BY110" s="918"/>
      <c r="BZ110" s="918"/>
      <c r="CA110" s="918">
        <v>12027943</v>
      </c>
      <c r="CB110" s="918"/>
      <c r="CC110" s="918"/>
      <c r="CD110" s="918"/>
      <c r="CE110" s="918"/>
      <c r="CF110" s="931">
        <v>71.599999999999994</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v>439495</v>
      </c>
      <c r="DM110" s="918"/>
      <c r="DN110" s="918"/>
      <c r="DO110" s="918"/>
      <c r="DP110" s="918"/>
      <c r="DQ110" s="918">
        <v>409382</v>
      </c>
      <c r="DR110" s="918"/>
      <c r="DS110" s="918"/>
      <c r="DT110" s="918"/>
      <c r="DU110" s="918"/>
      <c r="DV110" s="919">
        <v>2.4</v>
      </c>
      <c r="DW110" s="919"/>
      <c r="DX110" s="919"/>
      <c r="DY110" s="919"/>
      <c r="DZ110" s="920"/>
    </row>
    <row r="111" spans="1:131" s="212" customFormat="1" ht="26.25" customHeight="1" x14ac:dyDescent="0.2">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v>275857</v>
      </c>
      <c r="BR111" s="913"/>
      <c r="BS111" s="913"/>
      <c r="BT111" s="913"/>
      <c r="BU111" s="913"/>
      <c r="BV111" s="913">
        <v>684012</v>
      </c>
      <c r="BW111" s="913"/>
      <c r="BX111" s="913"/>
      <c r="BY111" s="913"/>
      <c r="BZ111" s="913"/>
      <c r="CA111" s="913">
        <v>626190</v>
      </c>
      <c r="CB111" s="913"/>
      <c r="CC111" s="913"/>
      <c r="CD111" s="913"/>
      <c r="CE111" s="913"/>
      <c r="CF111" s="907">
        <v>3.7</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3990633</v>
      </c>
      <c r="BR112" s="913"/>
      <c r="BS112" s="913"/>
      <c r="BT112" s="913"/>
      <c r="BU112" s="913"/>
      <c r="BV112" s="913">
        <v>3925088</v>
      </c>
      <c r="BW112" s="913"/>
      <c r="BX112" s="913"/>
      <c r="BY112" s="913"/>
      <c r="BZ112" s="913"/>
      <c r="CA112" s="913">
        <v>3820783</v>
      </c>
      <c r="CB112" s="913"/>
      <c r="CC112" s="913"/>
      <c r="CD112" s="913"/>
      <c r="CE112" s="913"/>
      <c r="CF112" s="907">
        <v>22.8</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659804</v>
      </c>
      <c r="AB113" s="925"/>
      <c r="AC113" s="925"/>
      <c r="AD113" s="925"/>
      <c r="AE113" s="926"/>
      <c r="AF113" s="927">
        <v>570092</v>
      </c>
      <c r="AG113" s="925"/>
      <c r="AH113" s="925"/>
      <c r="AI113" s="925"/>
      <c r="AJ113" s="926"/>
      <c r="AK113" s="927">
        <v>482749</v>
      </c>
      <c r="AL113" s="925"/>
      <c r="AM113" s="925"/>
      <c r="AN113" s="925"/>
      <c r="AO113" s="926"/>
      <c r="AP113" s="928">
        <v>2.9</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v>115175</v>
      </c>
      <c r="BR113" s="913"/>
      <c r="BS113" s="913"/>
      <c r="BT113" s="913"/>
      <c r="BU113" s="913"/>
      <c r="BV113" s="913">
        <v>100816</v>
      </c>
      <c r="BW113" s="913"/>
      <c r="BX113" s="913"/>
      <c r="BY113" s="913"/>
      <c r="BZ113" s="913"/>
      <c r="CA113" s="913">
        <v>86613</v>
      </c>
      <c r="CB113" s="913"/>
      <c r="CC113" s="913"/>
      <c r="CD113" s="913"/>
      <c r="CE113" s="913"/>
      <c r="CF113" s="907">
        <v>0.5</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8488</v>
      </c>
      <c r="AB114" s="946"/>
      <c r="AC114" s="946"/>
      <c r="AD114" s="946"/>
      <c r="AE114" s="947"/>
      <c r="AF114" s="948">
        <v>10227</v>
      </c>
      <c r="AG114" s="946"/>
      <c r="AH114" s="946"/>
      <c r="AI114" s="946"/>
      <c r="AJ114" s="947"/>
      <c r="AK114" s="948">
        <v>11533</v>
      </c>
      <c r="AL114" s="946"/>
      <c r="AM114" s="946"/>
      <c r="AN114" s="946"/>
      <c r="AO114" s="947"/>
      <c r="AP114" s="949">
        <v>0.1</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v>3076939</v>
      </c>
      <c r="BR114" s="913"/>
      <c r="BS114" s="913"/>
      <c r="BT114" s="913"/>
      <c r="BU114" s="913"/>
      <c r="BV114" s="913">
        <v>3137337</v>
      </c>
      <c r="BW114" s="913"/>
      <c r="BX114" s="913"/>
      <c r="BY114" s="913"/>
      <c r="BZ114" s="913"/>
      <c r="CA114" s="913">
        <v>3075876</v>
      </c>
      <c r="CB114" s="913"/>
      <c r="CC114" s="913"/>
      <c r="CD114" s="913"/>
      <c r="CE114" s="913"/>
      <c r="CF114" s="907">
        <v>18.3</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4370</v>
      </c>
      <c r="AB115" s="925"/>
      <c r="AC115" s="925"/>
      <c r="AD115" s="925"/>
      <c r="AE115" s="926"/>
      <c r="AF115" s="927">
        <v>6934</v>
      </c>
      <c r="AG115" s="925"/>
      <c r="AH115" s="925"/>
      <c r="AI115" s="925"/>
      <c r="AJ115" s="926"/>
      <c r="AK115" s="927">
        <v>4578</v>
      </c>
      <c r="AL115" s="925"/>
      <c r="AM115" s="925"/>
      <c r="AN115" s="925"/>
      <c r="AO115" s="926"/>
      <c r="AP115" s="928">
        <v>0</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272045</v>
      </c>
      <c r="DH115" s="946"/>
      <c r="DI115" s="946"/>
      <c r="DJ115" s="946"/>
      <c r="DK115" s="947"/>
      <c r="DL115" s="948">
        <v>242611</v>
      </c>
      <c r="DM115" s="946"/>
      <c r="DN115" s="946"/>
      <c r="DO115" s="946"/>
      <c r="DP115" s="947"/>
      <c r="DQ115" s="948">
        <v>216808</v>
      </c>
      <c r="DR115" s="946"/>
      <c r="DS115" s="946"/>
      <c r="DT115" s="946"/>
      <c r="DU115" s="947"/>
      <c r="DV115" s="949">
        <v>1.3</v>
      </c>
      <c r="DW115" s="950"/>
      <c r="DX115" s="950"/>
      <c r="DY115" s="950"/>
      <c r="DZ115" s="951"/>
    </row>
    <row r="116" spans="1:130" s="212" customFormat="1" ht="26.25" customHeight="1" x14ac:dyDescent="0.2">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3812</v>
      </c>
      <c r="DH116" s="946"/>
      <c r="DI116" s="946"/>
      <c r="DJ116" s="946"/>
      <c r="DK116" s="947"/>
      <c r="DL116" s="948">
        <v>1906</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2430339</v>
      </c>
      <c r="AB117" s="966"/>
      <c r="AC117" s="966"/>
      <c r="AD117" s="966"/>
      <c r="AE117" s="967"/>
      <c r="AF117" s="968">
        <v>2310698</v>
      </c>
      <c r="AG117" s="966"/>
      <c r="AH117" s="966"/>
      <c r="AI117" s="966"/>
      <c r="AJ117" s="967"/>
      <c r="AK117" s="968">
        <v>2276090</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295</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v>1830</v>
      </c>
      <c r="AG119" s="887"/>
      <c r="AH119" s="887"/>
      <c r="AI119" s="887"/>
      <c r="AJ119" s="888"/>
      <c r="AK119" s="889">
        <v>313</v>
      </c>
      <c r="AL119" s="887"/>
      <c r="AM119" s="887"/>
      <c r="AN119" s="887"/>
      <c r="AO119" s="888"/>
      <c r="AP119" s="890">
        <v>0</v>
      </c>
      <c r="AQ119" s="891"/>
      <c r="AR119" s="891"/>
      <c r="AS119" s="891"/>
      <c r="AT119" s="892"/>
      <c r="AU119" s="897"/>
      <c r="AV119" s="898"/>
      <c r="AW119" s="898"/>
      <c r="AX119" s="898"/>
      <c r="AY119" s="898"/>
      <c r="AZ119" s="233" t="s">
        <v>178</v>
      </c>
      <c r="BA119" s="233"/>
      <c r="BB119" s="233"/>
      <c r="BC119" s="233"/>
      <c r="BD119" s="233"/>
      <c r="BE119" s="233"/>
      <c r="BF119" s="233"/>
      <c r="BG119" s="233"/>
      <c r="BH119" s="233"/>
      <c r="BI119" s="233"/>
      <c r="BJ119" s="233"/>
      <c r="BK119" s="233"/>
      <c r="BL119" s="233"/>
      <c r="BM119" s="233"/>
      <c r="BN119" s="233"/>
      <c r="BO119" s="964" t="s">
        <v>440</v>
      </c>
      <c r="BP119" s="992"/>
      <c r="BQ119" s="986">
        <v>18443311</v>
      </c>
      <c r="BR119" s="987"/>
      <c r="BS119" s="987"/>
      <c r="BT119" s="987"/>
      <c r="BU119" s="987"/>
      <c r="BV119" s="987">
        <v>19691528</v>
      </c>
      <c r="BW119" s="987"/>
      <c r="BX119" s="987"/>
      <c r="BY119" s="987"/>
      <c r="BZ119" s="987"/>
      <c r="CA119" s="987">
        <v>19637405</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7274772</v>
      </c>
      <c r="BR120" s="918"/>
      <c r="BS120" s="918"/>
      <c r="BT120" s="918"/>
      <c r="BU120" s="918"/>
      <c r="BV120" s="918">
        <v>7548468</v>
      </c>
      <c r="BW120" s="918"/>
      <c r="BX120" s="918"/>
      <c r="BY120" s="918"/>
      <c r="BZ120" s="918"/>
      <c r="CA120" s="918">
        <v>7350469</v>
      </c>
      <c r="CB120" s="918"/>
      <c r="CC120" s="918"/>
      <c r="CD120" s="918"/>
      <c r="CE120" s="918"/>
      <c r="CF120" s="931">
        <v>43.8</v>
      </c>
      <c r="CG120" s="932"/>
      <c r="CH120" s="932"/>
      <c r="CI120" s="932"/>
      <c r="CJ120" s="932"/>
      <c r="CK120" s="993" t="s">
        <v>444</v>
      </c>
      <c r="CL120" s="994"/>
      <c r="CM120" s="994"/>
      <c r="CN120" s="994"/>
      <c r="CO120" s="995"/>
      <c r="CP120" s="1001" t="s">
        <v>392</v>
      </c>
      <c r="CQ120" s="1002"/>
      <c r="CR120" s="1002"/>
      <c r="CS120" s="1002"/>
      <c r="CT120" s="1002"/>
      <c r="CU120" s="1002"/>
      <c r="CV120" s="1002"/>
      <c r="CW120" s="1002"/>
      <c r="CX120" s="1002"/>
      <c r="CY120" s="1002"/>
      <c r="CZ120" s="1002"/>
      <c r="DA120" s="1002"/>
      <c r="DB120" s="1002"/>
      <c r="DC120" s="1002"/>
      <c r="DD120" s="1002"/>
      <c r="DE120" s="1002"/>
      <c r="DF120" s="1003"/>
      <c r="DG120" s="917">
        <v>3990633</v>
      </c>
      <c r="DH120" s="918"/>
      <c r="DI120" s="918"/>
      <c r="DJ120" s="918"/>
      <c r="DK120" s="918"/>
      <c r="DL120" s="918">
        <v>3925088</v>
      </c>
      <c r="DM120" s="918"/>
      <c r="DN120" s="918"/>
      <c r="DO120" s="918"/>
      <c r="DP120" s="918"/>
      <c r="DQ120" s="918">
        <v>3820783</v>
      </c>
      <c r="DR120" s="918"/>
      <c r="DS120" s="918"/>
      <c r="DT120" s="918"/>
      <c r="DU120" s="918"/>
      <c r="DV120" s="919">
        <v>22.8</v>
      </c>
      <c r="DW120" s="919"/>
      <c r="DX120" s="919"/>
      <c r="DY120" s="919"/>
      <c r="DZ120" s="920"/>
    </row>
    <row r="121" spans="1:130" s="212" customFormat="1" ht="26.25" customHeight="1" x14ac:dyDescent="0.2">
      <c r="A121" s="1044"/>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v>5474119</v>
      </c>
      <c r="BR121" s="913"/>
      <c r="BS121" s="913"/>
      <c r="BT121" s="913"/>
      <c r="BU121" s="913"/>
      <c r="BV121" s="913">
        <v>5176188</v>
      </c>
      <c r="BW121" s="913"/>
      <c r="BX121" s="913"/>
      <c r="BY121" s="913"/>
      <c r="BZ121" s="913"/>
      <c r="CA121" s="913">
        <v>4854365</v>
      </c>
      <c r="CB121" s="913"/>
      <c r="CC121" s="913"/>
      <c r="CD121" s="913"/>
      <c r="CE121" s="913"/>
      <c r="CF121" s="907">
        <v>28.9</v>
      </c>
      <c r="CG121" s="908"/>
      <c r="CH121" s="908"/>
      <c r="CI121" s="908"/>
      <c r="CJ121" s="908"/>
      <c r="CK121" s="996"/>
      <c r="CL121" s="997"/>
      <c r="CM121" s="997"/>
      <c r="CN121" s="997"/>
      <c r="CO121" s="998"/>
      <c r="CP121" s="1006" t="s">
        <v>390</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12" customFormat="1" ht="26.25" customHeight="1" x14ac:dyDescent="0.2">
      <c r="A122" s="1044"/>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8405965</v>
      </c>
      <c r="BR122" s="987"/>
      <c r="BS122" s="987"/>
      <c r="BT122" s="987"/>
      <c r="BU122" s="987"/>
      <c r="BV122" s="987">
        <v>7781011</v>
      </c>
      <c r="BW122" s="987"/>
      <c r="BX122" s="987"/>
      <c r="BY122" s="987"/>
      <c r="BZ122" s="987"/>
      <c r="CA122" s="987">
        <v>7039605</v>
      </c>
      <c r="CB122" s="987"/>
      <c r="CC122" s="987"/>
      <c r="CD122" s="987"/>
      <c r="CE122" s="987"/>
      <c r="CF122" s="1004">
        <v>41.9</v>
      </c>
      <c r="CG122" s="1005"/>
      <c r="CH122" s="1005"/>
      <c r="CI122" s="1005"/>
      <c r="CJ122" s="1005"/>
      <c r="CK122" s="996"/>
      <c r="CL122" s="997"/>
      <c r="CM122" s="997"/>
      <c r="CN122" s="997"/>
      <c r="CO122" s="998"/>
      <c r="CP122" s="1006" t="s">
        <v>391</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4370</v>
      </c>
      <c r="AB123" s="946"/>
      <c r="AC123" s="946"/>
      <c r="AD123" s="946"/>
      <c r="AE123" s="947"/>
      <c r="AF123" s="948">
        <v>1906</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178</v>
      </c>
      <c r="BA123" s="233"/>
      <c r="BB123" s="233"/>
      <c r="BC123" s="233"/>
      <c r="BD123" s="233"/>
      <c r="BE123" s="233"/>
      <c r="BF123" s="233"/>
      <c r="BG123" s="233"/>
      <c r="BH123" s="233"/>
      <c r="BI123" s="233"/>
      <c r="BJ123" s="233"/>
      <c r="BK123" s="233"/>
      <c r="BL123" s="233"/>
      <c r="BM123" s="233"/>
      <c r="BN123" s="233"/>
      <c r="BO123" s="964" t="s">
        <v>448</v>
      </c>
      <c r="BP123" s="992"/>
      <c r="BQ123" s="1050">
        <v>21154856</v>
      </c>
      <c r="BR123" s="1051"/>
      <c r="BS123" s="1051"/>
      <c r="BT123" s="1051"/>
      <c r="BU123" s="1051"/>
      <c r="BV123" s="1051">
        <v>20505667</v>
      </c>
      <c r="BW123" s="1051"/>
      <c r="BX123" s="1051"/>
      <c r="BY123" s="1051"/>
      <c r="BZ123" s="1051"/>
      <c r="CA123" s="1051">
        <v>19244439</v>
      </c>
      <c r="CB123" s="1051"/>
      <c r="CC123" s="1051"/>
      <c r="CD123" s="1051"/>
      <c r="CE123" s="1051"/>
      <c r="CF123" s="988"/>
      <c r="CG123" s="989"/>
      <c r="CH123" s="989"/>
      <c r="CI123" s="989"/>
      <c r="CJ123" s="990"/>
      <c r="CK123" s="996"/>
      <c r="CL123" s="997"/>
      <c r="CM123" s="997"/>
      <c r="CN123" s="997"/>
      <c r="CO123" s="998"/>
      <c r="CP123" s="1006" t="s">
        <v>389</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449</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t="s">
        <v>122</v>
      </c>
      <c r="BR124" s="1014"/>
      <c r="BS124" s="1014"/>
      <c r="BT124" s="1014"/>
      <c r="BU124" s="1014"/>
      <c r="BV124" s="1014" t="s">
        <v>122</v>
      </c>
      <c r="BW124" s="1014"/>
      <c r="BX124" s="1014"/>
      <c r="BY124" s="1014"/>
      <c r="BZ124" s="1014"/>
      <c r="CA124" s="1014">
        <v>2.2999999999999998</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v>3198</v>
      </c>
      <c r="AG127" s="946"/>
      <c r="AH127" s="946"/>
      <c r="AI127" s="946"/>
      <c r="AJ127" s="947"/>
      <c r="AK127" s="948">
        <v>4265</v>
      </c>
      <c r="AL127" s="946"/>
      <c r="AM127" s="946"/>
      <c r="AN127" s="946"/>
      <c r="AO127" s="947"/>
      <c r="AP127" s="949">
        <v>0</v>
      </c>
      <c r="AQ127" s="950"/>
      <c r="AR127" s="950"/>
      <c r="AS127" s="950"/>
      <c r="AT127" s="951"/>
      <c r="AU127" s="214"/>
      <c r="AV127" s="214"/>
      <c r="AW127" s="214"/>
      <c r="AX127" s="1018" t="s">
        <v>455</v>
      </c>
      <c r="AY127" s="1019"/>
      <c r="AZ127" s="1019"/>
      <c r="BA127" s="1019"/>
      <c r="BB127" s="1019"/>
      <c r="BC127" s="1019"/>
      <c r="BD127" s="1019"/>
      <c r="BE127" s="1020"/>
      <c r="BF127" s="1021" t="s">
        <v>456</v>
      </c>
      <c r="BG127" s="1019"/>
      <c r="BH127" s="1019"/>
      <c r="BI127" s="1019"/>
      <c r="BJ127" s="1019"/>
      <c r="BK127" s="1019"/>
      <c r="BL127" s="1020"/>
      <c r="BM127" s="1021" t="s">
        <v>457</v>
      </c>
      <c r="BN127" s="1019"/>
      <c r="BO127" s="1019"/>
      <c r="BP127" s="1019"/>
      <c r="BQ127" s="1019"/>
      <c r="BR127" s="1019"/>
      <c r="BS127" s="1020"/>
      <c r="BT127" s="1021" t="s">
        <v>458</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460</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461</v>
      </c>
      <c r="X128" s="1030"/>
      <c r="Y128" s="1030"/>
      <c r="Z128" s="1031"/>
      <c r="AA128" s="1032">
        <v>874510</v>
      </c>
      <c r="AB128" s="1033"/>
      <c r="AC128" s="1033"/>
      <c r="AD128" s="1033"/>
      <c r="AE128" s="1034"/>
      <c r="AF128" s="1035">
        <v>778542</v>
      </c>
      <c r="AG128" s="1033"/>
      <c r="AH128" s="1033"/>
      <c r="AI128" s="1033"/>
      <c r="AJ128" s="1034"/>
      <c r="AK128" s="1035">
        <v>679545</v>
      </c>
      <c r="AL128" s="1033"/>
      <c r="AM128" s="1033"/>
      <c r="AN128" s="1033"/>
      <c r="AO128" s="1034"/>
      <c r="AP128" s="1036"/>
      <c r="AQ128" s="1037"/>
      <c r="AR128" s="1037"/>
      <c r="AS128" s="1037"/>
      <c r="AT128" s="1038"/>
      <c r="AU128" s="214"/>
      <c r="AV128" s="214"/>
      <c r="AW128" s="214"/>
      <c r="AX128" s="883" t="s">
        <v>462</v>
      </c>
      <c r="AY128" s="884"/>
      <c r="AZ128" s="884"/>
      <c r="BA128" s="884"/>
      <c r="BB128" s="884"/>
      <c r="BC128" s="884"/>
      <c r="BD128" s="884"/>
      <c r="BE128" s="885"/>
      <c r="BF128" s="1039" t="s">
        <v>122</v>
      </c>
      <c r="BG128" s="1040"/>
      <c r="BH128" s="1040"/>
      <c r="BI128" s="1040"/>
      <c r="BJ128" s="1040"/>
      <c r="BK128" s="1040"/>
      <c r="BL128" s="1041"/>
      <c r="BM128" s="1039">
        <v>12.61</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463</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2">
      <c r="A129" s="921" t="s">
        <v>103</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16601555</v>
      </c>
      <c r="AB129" s="946"/>
      <c r="AC129" s="946"/>
      <c r="AD129" s="946"/>
      <c r="AE129" s="947"/>
      <c r="AF129" s="948">
        <v>17104542</v>
      </c>
      <c r="AG129" s="946"/>
      <c r="AH129" s="946"/>
      <c r="AI129" s="946"/>
      <c r="AJ129" s="947"/>
      <c r="AK129" s="948">
        <v>17660138</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17.61</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1147969</v>
      </c>
      <c r="AB130" s="946"/>
      <c r="AC130" s="946"/>
      <c r="AD130" s="946"/>
      <c r="AE130" s="947"/>
      <c r="AF130" s="948">
        <v>1010485</v>
      </c>
      <c r="AG130" s="946"/>
      <c r="AH130" s="946"/>
      <c r="AI130" s="946"/>
      <c r="AJ130" s="947"/>
      <c r="AK130" s="948">
        <v>870211</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3.4</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15453586</v>
      </c>
      <c r="AB131" s="973"/>
      <c r="AC131" s="973"/>
      <c r="AD131" s="973"/>
      <c r="AE131" s="974"/>
      <c r="AF131" s="972">
        <v>16094057</v>
      </c>
      <c r="AG131" s="973"/>
      <c r="AH131" s="973"/>
      <c r="AI131" s="973"/>
      <c r="AJ131" s="974"/>
      <c r="AK131" s="972">
        <v>16789927</v>
      </c>
      <c r="AL131" s="973"/>
      <c r="AM131" s="973"/>
      <c r="AN131" s="973"/>
      <c r="AO131" s="974"/>
      <c r="AP131" s="1097"/>
      <c r="AQ131" s="1098"/>
      <c r="AR131" s="1098"/>
      <c r="AS131" s="1098"/>
      <c r="AT131" s="1099"/>
      <c r="AU131" s="215"/>
      <c r="AV131" s="215"/>
      <c r="AW131" s="215"/>
      <c r="AX131" s="1070" t="s">
        <v>470</v>
      </c>
      <c r="AY131" s="713"/>
      <c r="AZ131" s="713"/>
      <c r="BA131" s="713"/>
      <c r="BB131" s="713"/>
      <c r="BC131" s="713"/>
      <c r="BD131" s="713"/>
      <c r="BE131" s="1023"/>
      <c r="BF131" s="1071">
        <v>2.2999999999999998</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2.639257969</v>
      </c>
      <c r="AB132" s="1084"/>
      <c r="AC132" s="1084"/>
      <c r="AD132" s="1084"/>
      <c r="AE132" s="1085"/>
      <c r="AF132" s="1086">
        <v>3.2413890420000002</v>
      </c>
      <c r="AG132" s="1084"/>
      <c r="AH132" s="1084"/>
      <c r="AI132" s="1084"/>
      <c r="AJ132" s="1085"/>
      <c r="AK132" s="1086">
        <v>4.3260115109999999</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1.7</v>
      </c>
      <c r="AB133" s="1067"/>
      <c r="AC133" s="1067"/>
      <c r="AD133" s="1067"/>
      <c r="AE133" s="1068"/>
      <c r="AF133" s="1066">
        <v>2.5</v>
      </c>
      <c r="AG133" s="1067"/>
      <c r="AH133" s="1067"/>
      <c r="AI133" s="1067"/>
      <c r="AJ133" s="1068"/>
      <c r="AK133" s="1066">
        <v>3.4</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W2akuy6tvfOLN+JyQ5m/jNapL5ByEIr667rsUZJ+iz7KW+5Izv2IvkkOlen4s//wEwwZQY7xykuCFaude+Jvyw==" saltValue="a3ae0B1rG+im6cF4vM7PSg=="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7734375" style="242" customWidth="1"/>
    <col min="121" max="121" width="0" style="241" hidden="1" customWidth="1"/>
    <col min="122" max="16384" width="9" style="241" hidden="1"/>
  </cols>
  <sheetData>
    <row r="1" spans="1:120" ht="13.2"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2" x14ac:dyDescent="0.2"/>
    <row r="3" spans="1:120" ht="13.2" x14ac:dyDescent="0.2"/>
    <row r="4" spans="1:120" ht="13.2" x14ac:dyDescent="0.2"/>
    <row r="5" spans="1:120" ht="13.2" x14ac:dyDescent="0.2"/>
    <row r="6" spans="1:120" ht="13.2" x14ac:dyDescent="0.2"/>
    <row r="7" spans="1:120" ht="13.2" x14ac:dyDescent="0.2"/>
    <row r="8" spans="1:120" ht="13.2" x14ac:dyDescent="0.2"/>
    <row r="9" spans="1:120" ht="13.2" x14ac:dyDescent="0.2"/>
    <row r="10" spans="1:120" ht="13.2" x14ac:dyDescent="0.2"/>
    <row r="11" spans="1:120" ht="13.2" x14ac:dyDescent="0.2"/>
    <row r="12" spans="1:120" ht="13.2" x14ac:dyDescent="0.2"/>
    <row r="13" spans="1:120" ht="13.2" x14ac:dyDescent="0.2"/>
    <row r="14" spans="1:120" ht="13.2" x14ac:dyDescent="0.2"/>
    <row r="15" spans="1:120" ht="13.2" x14ac:dyDescent="0.2"/>
    <row r="16" spans="1:120" ht="13.2" x14ac:dyDescent="0.2">
      <c r="DP16" s="241"/>
    </row>
    <row r="17" spans="119:120" ht="13.2" x14ac:dyDescent="0.2">
      <c r="DP17" s="241"/>
    </row>
    <row r="18" spans="119:120" ht="13.2" x14ac:dyDescent="0.2"/>
    <row r="19" spans="119:120" ht="13.2" x14ac:dyDescent="0.2"/>
    <row r="20" spans="119:120" ht="13.2" x14ac:dyDescent="0.2">
      <c r="DO20" s="241"/>
      <c r="DP20" s="241"/>
    </row>
    <row r="21" spans="119:120" ht="13.2" x14ac:dyDescent="0.2">
      <c r="DP21" s="241"/>
    </row>
    <row r="22" spans="119:120" ht="13.2" x14ac:dyDescent="0.2"/>
    <row r="23" spans="119:120" ht="13.2" x14ac:dyDescent="0.2">
      <c r="DO23" s="241"/>
      <c r="DP23" s="241"/>
    </row>
    <row r="24" spans="119:120" ht="13.2" x14ac:dyDescent="0.2">
      <c r="DP24" s="241"/>
    </row>
    <row r="25" spans="119:120" ht="13.2" x14ac:dyDescent="0.2">
      <c r="DP25" s="241"/>
    </row>
    <row r="26" spans="119:120" ht="13.2" x14ac:dyDescent="0.2">
      <c r="DO26" s="241"/>
      <c r="DP26" s="241"/>
    </row>
    <row r="27" spans="119:120" ht="13.2" x14ac:dyDescent="0.2"/>
    <row r="28" spans="119:120" ht="13.2" x14ac:dyDescent="0.2">
      <c r="DO28" s="241"/>
      <c r="DP28" s="241"/>
    </row>
    <row r="29" spans="119:120" ht="13.2" x14ac:dyDescent="0.2">
      <c r="DP29" s="241"/>
    </row>
    <row r="30" spans="119:120" ht="13.2" x14ac:dyDescent="0.2"/>
    <row r="31" spans="119:120" ht="13.2" x14ac:dyDescent="0.2">
      <c r="DO31" s="241"/>
      <c r="DP31" s="241"/>
    </row>
    <row r="32" spans="119:120" ht="13.2" x14ac:dyDescent="0.2"/>
    <row r="33" spans="98:120" ht="13.2" x14ac:dyDescent="0.2">
      <c r="DO33" s="241"/>
      <c r="DP33" s="241"/>
    </row>
    <row r="34" spans="98:120" ht="13.2" x14ac:dyDescent="0.2">
      <c r="DM34" s="241"/>
    </row>
    <row r="35" spans="98:120" ht="13.2" x14ac:dyDescent="0.2">
      <c r="CT35" s="241"/>
      <c r="CU35" s="241"/>
      <c r="CV35" s="241"/>
      <c r="CY35" s="241"/>
      <c r="CZ35" s="241"/>
      <c r="DA35" s="241"/>
      <c r="DD35" s="241"/>
      <c r="DE35" s="241"/>
      <c r="DF35" s="241"/>
      <c r="DI35" s="241"/>
      <c r="DJ35" s="241"/>
      <c r="DK35" s="241"/>
      <c r="DM35" s="241"/>
      <c r="DN35" s="241"/>
      <c r="DO35" s="241"/>
      <c r="DP35" s="241"/>
    </row>
    <row r="36" spans="98:120" ht="13.2" x14ac:dyDescent="0.2"/>
    <row r="37" spans="98:120" ht="13.2" x14ac:dyDescent="0.2">
      <c r="CW37" s="241"/>
      <c r="DB37" s="241"/>
      <c r="DG37" s="241"/>
      <c r="DL37" s="241"/>
      <c r="DP37" s="241"/>
    </row>
    <row r="38" spans="98:120" ht="13.2"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2" x14ac:dyDescent="0.2"/>
    <row r="40" spans="98:120" ht="13.2" x14ac:dyDescent="0.2"/>
    <row r="41" spans="98:120" ht="13.2" x14ac:dyDescent="0.2"/>
    <row r="42" spans="98:120" ht="13.2" x14ac:dyDescent="0.2"/>
    <row r="43" spans="98:120" ht="13.2" x14ac:dyDescent="0.2"/>
    <row r="44" spans="98:120" ht="13.2" x14ac:dyDescent="0.2"/>
    <row r="45" spans="98:120" ht="13.2" x14ac:dyDescent="0.2"/>
    <row r="46" spans="98:120" ht="13.2" x14ac:dyDescent="0.2"/>
    <row r="47" spans="98:120" ht="13.2" x14ac:dyDescent="0.2"/>
    <row r="48" spans="98:120" ht="13.2" x14ac:dyDescent="0.2"/>
    <row r="49" spans="22:120" ht="13.2" x14ac:dyDescent="0.2">
      <c r="DN49" s="241"/>
      <c r="DO49" s="241"/>
      <c r="DP49" s="241"/>
    </row>
    <row r="50" spans="22:120" ht="13.2" x14ac:dyDescent="0.2"/>
    <row r="51" spans="22:120" ht="13.2" x14ac:dyDescent="0.2"/>
    <row r="52" spans="22:120" ht="13.2" x14ac:dyDescent="0.2"/>
    <row r="53" spans="22:120" ht="13.2" x14ac:dyDescent="0.2"/>
    <row r="54" spans="22:120" ht="13.2" x14ac:dyDescent="0.2"/>
    <row r="55" spans="22:120" ht="13.2" x14ac:dyDescent="0.2"/>
    <row r="56" spans="22:120" ht="13.2" x14ac:dyDescent="0.2"/>
    <row r="57" spans="22:120" ht="13.2" x14ac:dyDescent="0.2"/>
    <row r="58" spans="22:120" ht="13.2" x14ac:dyDescent="0.2"/>
    <row r="59" spans="22:120" ht="13.2" x14ac:dyDescent="0.2"/>
    <row r="60" spans="22:120" ht="13.2" x14ac:dyDescent="0.2"/>
    <row r="61" spans="22:120" ht="13.2" x14ac:dyDescent="0.2"/>
    <row r="62" spans="22:120" ht="13.2" x14ac:dyDescent="0.2"/>
    <row r="63" spans="22:120" ht="13.2" x14ac:dyDescent="0.2">
      <c r="W63" s="241"/>
      <c r="CS63" s="241"/>
      <c r="CX63" s="241"/>
      <c r="DC63" s="241"/>
      <c r="DH63" s="241"/>
    </row>
    <row r="64" spans="22:120" ht="13.2" x14ac:dyDescent="0.2">
      <c r="V64" s="241"/>
    </row>
    <row r="65" spans="15:120" ht="13.2"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2" x14ac:dyDescent="0.2">
      <c r="Q66" s="241"/>
      <c r="S66" s="241"/>
      <c r="U66" s="241"/>
      <c r="DM66" s="241"/>
    </row>
    <row r="67" spans="15:120" ht="13.2"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2" x14ac:dyDescent="0.2"/>
    <row r="69" spans="15:120" ht="13.2" x14ac:dyDescent="0.2"/>
    <row r="70" spans="15:120" ht="13.2" x14ac:dyDescent="0.2"/>
    <row r="71" spans="15:120" ht="13.2" x14ac:dyDescent="0.2"/>
    <row r="72" spans="15:120" ht="13.2" x14ac:dyDescent="0.2">
      <c r="DP72" s="241"/>
    </row>
    <row r="73" spans="15:120" ht="13.2" x14ac:dyDescent="0.2">
      <c r="DP73" s="241"/>
    </row>
    <row r="74" spans="15:120" ht="13.2" x14ac:dyDescent="0.2"/>
    <row r="75" spans="15:120" ht="13.2" x14ac:dyDescent="0.2"/>
    <row r="76" spans="15:120" ht="13.2" x14ac:dyDescent="0.2"/>
    <row r="77" spans="15:120" ht="13.2" x14ac:dyDescent="0.2"/>
    <row r="78" spans="15:120" ht="13.2" x14ac:dyDescent="0.2"/>
    <row r="79" spans="15:120" ht="13.2" x14ac:dyDescent="0.2"/>
    <row r="80" spans="15:120" ht="13.2" x14ac:dyDescent="0.2"/>
    <row r="81" spans="97:112" ht="13.2" x14ac:dyDescent="0.2"/>
    <row r="82" spans="97:112" ht="13.2" x14ac:dyDescent="0.2"/>
    <row r="83" spans="97:112" ht="13.2" x14ac:dyDescent="0.2"/>
    <row r="84" spans="97:112" ht="13.2" x14ac:dyDescent="0.2"/>
    <row r="85" spans="97:112" ht="13.2" x14ac:dyDescent="0.2"/>
    <row r="86" spans="97:112" ht="13.2" x14ac:dyDescent="0.2"/>
    <row r="87" spans="97:112" ht="13.2" x14ac:dyDescent="0.2"/>
    <row r="88" spans="97:112" ht="13.2" x14ac:dyDescent="0.2"/>
    <row r="89" spans="97:112" ht="13.2" x14ac:dyDescent="0.2"/>
    <row r="90" spans="97:112" ht="13.2" x14ac:dyDescent="0.2"/>
    <row r="91" spans="97:112" ht="13.2" x14ac:dyDescent="0.2"/>
    <row r="92" spans="97:112" ht="13.2" x14ac:dyDescent="0.2"/>
    <row r="93" spans="97:112" ht="13.2" x14ac:dyDescent="0.2"/>
    <row r="94" spans="97:112" ht="13.2" x14ac:dyDescent="0.2"/>
    <row r="95" spans="97:112" ht="13.2" x14ac:dyDescent="0.2"/>
    <row r="96" spans="97:112" ht="13.2" x14ac:dyDescent="0.2">
      <c r="CS96" s="241"/>
      <c r="CX96" s="241"/>
      <c r="DC96" s="241"/>
      <c r="DH96" s="241"/>
    </row>
    <row r="97" spans="24:120" ht="13.2" x14ac:dyDescent="0.2">
      <c r="CS97" s="241"/>
      <c r="CX97" s="241"/>
      <c r="DC97" s="241"/>
      <c r="DH97" s="241"/>
      <c r="DP97" s="242" t="s">
        <v>474</v>
      </c>
    </row>
    <row r="98" spans="24:120" ht="13.2" hidden="1" x14ac:dyDescent="0.2">
      <c r="CS98" s="241"/>
      <c r="CX98" s="241"/>
      <c r="DC98" s="241"/>
      <c r="DH98" s="241"/>
    </row>
    <row r="99" spans="24:120" ht="13.2"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2" hidden="1" x14ac:dyDescent="0.2">
      <c r="CT103" s="241"/>
      <c r="CV103" s="241"/>
      <c r="CW103" s="241"/>
      <c r="CY103" s="241"/>
      <c r="DA103" s="241"/>
      <c r="DB103" s="241"/>
      <c r="DD103" s="241"/>
      <c r="DF103" s="241"/>
      <c r="DG103" s="241"/>
      <c r="DI103" s="241"/>
      <c r="DK103" s="241"/>
      <c r="DL103" s="241"/>
      <c r="DM103" s="241"/>
      <c r="DN103" s="241"/>
      <c r="DO103" s="241"/>
      <c r="DP103" s="241"/>
    </row>
    <row r="104" spans="24:120" ht="13.2"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7i4mPxpn14K9EhSAHbO9WqrZjc1qtM75NpIATsUCm4qqB8sFGjFytg327xsZtl97NjdH7cJowOzSWYICx9ehRA==" saltValue="aTIq2JFONih27nVPmirSD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640625" style="242" customWidth="1"/>
    <col min="117" max="16384" width="9" style="241" hidden="1"/>
  </cols>
  <sheetData>
    <row r="1" spans="2:116" ht="13.2"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2" x14ac:dyDescent="0.2"/>
    <row r="3" spans="2:116" ht="13.2" x14ac:dyDescent="0.2"/>
    <row r="4" spans="2:116" ht="13.2"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2"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2" x14ac:dyDescent="0.2"/>
    <row r="7" spans="2:116" ht="13.2" x14ac:dyDescent="0.2"/>
    <row r="8" spans="2:116" ht="13.2" x14ac:dyDescent="0.2"/>
    <row r="9" spans="2:116" ht="13.2" x14ac:dyDescent="0.2"/>
    <row r="10" spans="2:116" ht="13.2" x14ac:dyDescent="0.2"/>
    <row r="11" spans="2:116" ht="13.2" x14ac:dyDescent="0.2"/>
    <row r="12" spans="2:116" ht="13.2" x14ac:dyDescent="0.2"/>
    <row r="13" spans="2:116" ht="13.2" x14ac:dyDescent="0.2"/>
    <row r="14" spans="2:116" ht="13.2" x14ac:dyDescent="0.2"/>
    <row r="15" spans="2:116" ht="13.2" x14ac:dyDescent="0.2"/>
    <row r="16" spans="2:116" ht="13.2" x14ac:dyDescent="0.2"/>
    <row r="17" spans="9:116" ht="13.2" x14ac:dyDescent="0.2"/>
    <row r="18" spans="9:116" ht="13.2"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2" x14ac:dyDescent="0.2"/>
    <row r="20" spans="9:116" ht="13.2" x14ac:dyDescent="0.2"/>
    <row r="21" spans="9:116" ht="13.2" x14ac:dyDescent="0.2">
      <c r="DL21" s="241"/>
    </row>
    <row r="22" spans="9:116" ht="13.2" x14ac:dyDescent="0.2">
      <c r="DI22" s="241"/>
      <c r="DJ22" s="241"/>
      <c r="DK22" s="241"/>
      <c r="DL22" s="241"/>
    </row>
    <row r="23" spans="9:116" ht="13.2" x14ac:dyDescent="0.2">
      <c r="CY23" s="241"/>
      <c r="CZ23" s="241"/>
      <c r="DA23" s="241"/>
      <c r="DB23" s="241"/>
      <c r="DC23" s="241"/>
      <c r="DD23" s="241"/>
      <c r="DE23" s="241"/>
      <c r="DF23" s="241"/>
      <c r="DG23" s="241"/>
      <c r="DH23" s="241"/>
      <c r="DI23" s="241"/>
      <c r="DJ23" s="241"/>
      <c r="DK23" s="241"/>
      <c r="DL23" s="241"/>
    </row>
    <row r="24" spans="9:116" ht="13.2" x14ac:dyDescent="0.2"/>
    <row r="25" spans="9:116" ht="13.2" x14ac:dyDescent="0.2"/>
    <row r="26" spans="9:116" ht="13.2" x14ac:dyDescent="0.2"/>
    <row r="27" spans="9:116" ht="13.2" x14ac:dyDescent="0.2"/>
    <row r="28" spans="9:116" ht="13.2" x14ac:dyDescent="0.2"/>
    <row r="29" spans="9:116" ht="13.2" x14ac:dyDescent="0.2"/>
    <row r="30" spans="9:116" ht="13.2" x14ac:dyDescent="0.2"/>
    <row r="31" spans="9:116" ht="13.2" x14ac:dyDescent="0.2"/>
    <row r="32" spans="9:116" ht="13.2" x14ac:dyDescent="0.2"/>
    <row r="33" spans="15:116" ht="13.2" x14ac:dyDescent="0.2"/>
    <row r="34" spans="15:116" ht="13.2" x14ac:dyDescent="0.2"/>
    <row r="35" spans="15:116" ht="13.2" x14ac:dyDescent="0.2">
      <c r="CZ35" s="241"/>
      <c r="DA35" s="241"/>
      <c r="DB35" s="241"/>
      <c r="DC35" s="241"/>
      <c r="DD35" s="241"/>
      <c r="DE35" s="241"/>
      <c r="DF35" s="241"/>
      <c r="DG35" s="241"/>
      <c r="DH35" s="241"/>
      <c r="DI35" s="241"/>
      <c r="DJ35" s="241"/>
      <c r="DK35" s="241"/>
      <c r="DL35" s="241"/>
    </row>
    <row r="36" spans="15:116" ht="13.2" x14ac:dyDescent="0.2"/>
    <row r="37" spans="15:116" ht="13.2" x14ac:dyDescent="0.2">
      <c r="DL37" s="241"/>
    </row>
    <row r="38" spans="15:116" ht="13.2" x14ac:dyDescent="0.2">
      <c r="DI38" s="241"/>
      <c r="DJ38" s="241"/>
      <c r="DK38" s="241"/>
      <c r="DL38" s="241"/>
    </row>
    <row r="39" spans="15:116" ht="13.2" x14ac:dyDescent="0.2"/>
    <row r="40" spans="15:116" ht="13.2" x14ac:dyDescent="0.2"/>
    <row r="41" spans="15:116" ht="13.2" x14ac:dyDescent="0.2"/>
    <row r="42" spans="15:116" ht="13.2" x14ac:dyDescent="0.2"/>
    <row r="43" spans="15:116" ht="13.2"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2" x14ac:dyDescent="0.2">
      <c r="DL44" s="241"/>
    </row>
    <row r="45" spans="15:116" ht="13.2" x14ac:dyDescent="0.2"/>
    <row r="46" spans="15:116" ht="13.2" x14ac:dyDescent="0.2">
      <c r="DA46" s="241"/>
      <c r="DB46" s="241"/>
      <c r="DC46" s="241"/>
      <c r="DD46" s="241"/>
      <c r="DE46" s="241"/>
      <c r="DF46" s="241"/>
      <c r="DG46" s="241"/>
      <c r="DH46" s="241"/>
      <c r="DI46" s="241"/>
      <c r="DJ46" s="241"/>
      <c r="DK46" s="241"/>
      <c r="DL46" s="241"/>
    </row>
    <row r="47" spans="15:116" ht="13.2" x14ac:dyDescent="0.2"/>
    <row r="48" spans="15:116" ht="13.2" x14ac:dyDescent="0.2"/>
    <row r="49" spans="104:116" ht="13.2" x14ac:dyDescent="0.2"/>
    <row r="50" spans="104:116" ht="13.2" x14ac:dyDescent="0.2">
      <c r="CZ50" s="241"/>
      <c r="DA50" s="241"/>
      <c r="DB50" s="241"/>
      <c r="DC50" s="241"/>
      <c r="DD50" s="241"/>
      <c r="DE50" s="241"/>
      <c r="DF50" s="241"/>
      <c r="DG50" s="241"/>
      <c r="DH50" s="241"/>
      <c r="DI50" s="241"/>
      <c r="DJ50" s="241"/>
      <c r="DK50" s="241"/>
      <c r="DL50" s="241"/>
    </row>
    <row r="51" spans="104:116" ht="13.2" x14ac:dyDescent="0.2"/>
    <row r="52" spans="104:116" ht="13.2" x14ac:dyDescent="0.2"/>
    <row r="53" spans="104:116" ht="13.2" x14ac:dyDescent="0.2">
      <c r="DL53" s="241"/>
    </row>
    <row r="54" spans="104:116" ht="13.2" x14ac:dyDescent="0.2"/>
    <row r="55" spans="104:116" ht="13.2" x14ac:dyDescent="0.2"/>
    <row r="56" spans="104:116" ht="13.2" x14ac:dyDescent="0.2"/>
    <row r="57" spans="104:116" ht="13.2" x14ac:dyDescent="0.2"/>
    <row r="58" spans="104:116" ht="13.2" x14ac:dyDescent="0.2"/>
    <row r="59" spans="104:116" ht="13.2" x14ac:dyDescent="0.2"/>
    <row r="60" spans="104:116" ht="13.2" x14ac:dyDescent="0.2"/>
    <row r="61" spans="104:116" ht="13.2" x14ac:dyDescent="0.2"/>
    <row r="62" spans="104:116" ht="13.2" x14ac:dyDescent="0.2"/>
    <row r="63" spans="104:116" ht="13.2" x14ac:dyDescent="0.2"/>
    <row r="64" spans="104:116" ht="13.2" x14ac:dyDescent="0.2"/>
    <row r="65" spans="107:116" ht="13.2" x14ac:dyDescent="0.2"/>
    <row r="66" spans="107:116" ht="13.2" x14ac:dyDescent="0.2"/>
    <row r="67" spans="107:116" ht="13.2" x14ac:dyDescent="0.2">
      <c r="DC67" s="241"/>
      <c r="DD67" s="241"/>
      <c r="DE67" s="241"/>
      <c r="DF67" s="241"/>
      <c r="DG67" s="241"/>
      <c r="DH67" s="241"/>
      <c r="DI67" s="241"/>
      <c r="DJ67" s="241"/>
      <c r="DK67" s="241"/>
      <c r="DL67" s="241"/>
    </row>
    <row r="68" spans="107:116" ht="13.2" x14ac:dyDescent="0.2"/>
    <row r="69" spans="107:116" ht="13.2" x14ac:dyDescent="0.2"/>
    <row r="70" spans="107:116" ht="13.2" x14ac:dyDescent="0.2"/>
    <row r="71" spans="107:116" ht="13.2" x14ac:dyDescent="0.2"/>
    <row r="72" spans="107:116" ht="13.2" x14ac:dyDescent="0.2"/>
    <row r="73" spans="107:116" ht="13.2" x14ac:dyDescent="0.2"/>
    <row r="74" spans="107:116" ht="13.2" x14ac:dyDescent="0.2"/>
    <row r="75" spans="107:116" ht="13.2" x14ac:dyDescent="0.2"/>
    <row r="76" spans="107:116" ht="13.2" x14ac:dyDescent="0.2"/>
    <row r="77" spans="107:116" ht="13.2" x14ac:dyDescent="0.2"/>
    <row r="78" spans="107:116" ht="13.2" x14ac:dyDescent="0.2"/>
    <row r="79" spans="107:116" ht="13.2" x14ac:dyDescent="0.2"/>
    <row r="80" spans="107:116"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sheetData>
  <sheetProtection algorithmName="SHA-512" hashValue="L85KVA67IkF0vbcwKhWMBmzDaOVfpgA20IrNsAleXW+yYOYdUgPxOoWsTIsTubtbcE8YIhblXE/vf+kxQdEKnQ==" saltValue="AZcG/oVCPiedOojwdN/d/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4140625" style="243" customWidth="1"/>
    <col min="37" max="44" width="17" style="243" customWidth="1"/>
    <col min="45" max="45" width="6.109375" style="249" customWidth="1"/>
    <col min="46" max="46" width="3" style="247" customWidth="1"/>
    <col min="47" max="47" width="19.109375" style="243" hidden="1" customWidth="1"/>
    <col min="48" max="52" width="12.6640625" style="243" hidden="1" customWidth="1"/>
    <col min="53" max="16384" width="8.6640625" style="243" hidden="1"/>
  </cols>
  <sheetData>
    <row r="1" spans="1:46" ht="13.2" x14ac:dyDescent="0.2">
      <c r="AS1" s="243"/>
      <c r="AT1" s="243"/>
    </row>
    <row r="2" spans="1:46" ht="13.2" x14ac:dyDescent="0.2">
      <c r="AS2" s="243"/>
      <c r="AT2" s="243"/>
    </row>
    <row r="3" spans="1:46" ht="13.2" x14ac:dyDescent="0.2">
      <c r="AS3" s="243"/>
      <c r="AT3" s="243"/>
    </row>
    <row r="4" spans="1:46" ht="13.2" x14ac:dyDescent="0.2">
      <c r="AS4" s="243"/>
      <c r="AT4" s="243"/>
    </row>
    <row r="5" spans="1:46" ht="16.2" x14ac:dyDescent="0.2">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2" x14ac:dyDescent="0.2">
      <c r="A6" s="247"/>
      <c r="AK6" s="248" t="s">
        <v>476</v>
      </c>
      <c r="AL6" s="248"/>
      <c r="AM6" s="248"/>
      <c r="AN6" s="248"/>
    </row>
    <row r="7" spans="1:46" ht="13.5" customHeight="1" x14ac:dyDescent="0.2">
      <c r="A7" s="247"/>
      <c r="AK7" s="250"/>
      <c r="AL7" s="251"/>
      <c r="AM7" s="251"/>
      <c r="AN7" s="252"/>
      <c r="AO7" s="1101" t="s">
        <v>477</v>
      </c>
      <c r="AP7" s="253"/>
      <c r="AQ7" s="254" t="s">
        <v>478</v>
      </c>
      <c r="AR7" s="255"/>
    </row>
    <row r="8" spans="1:46" ht="13.2" x14ac:dyDescent="0.2">
      <c r="A8" s="247"/>
      <c r="AK8" s="256"/>
      <c r="AL8" s="257"/>
      <c r="AM8" s="257"/>
      <c r="AN8" s="258"/>
      <c r="AO8" s="1102"/>
      <c r="AP8" s="259" t="s">
        <v>479</v>
      </c>
      <c r="AQ8" s="260" t="s">
        <v>480</v>
      </c>
      <c r="AR8" s="261" t="s">
        <v>481</v>
      </c>
    </row>
    <row r="9" spans="1:46" ht="13.2" x14ac:dyDescent="0.2">
      <c r="A9" s="247"/>
      <c r="AK9" s="1103" t="s">
        <v>482</v>
      </c>
      <c r="AL9" s="1104"/>
      <c r="AM9" s="1104"/>
      <c r="AN9" s="1105"/>
      <c r="AO9" s="262">
        <v>6461021</v>
      </c>
      <c r="AP9" s="262">
        <v>84925</v>
      </c>
      <c r="AQ9" s="263">
        <v>72348</v>
      </c>
      <c r="AR9" s="264">
        <v>17.399999999999999</v>
      </c>
    </row>
    <row r="10" spans="1:46" ht="13.5" customHeight="1" x14ac:dyDescent="0.2">
      <c r="A10" s="247"/>
      <c r="AK10" s="1103" t="s">
        <v>483</v>
      </c>
      <c r="AL10" s="1104"/>
      <c r="AM10" s="1104"/>
      <c r="AN10" s="1105"/>
      <c r="AO10" s="265">
        <v>48380</v>
      </c>
      <c r="AP10" s="265">
        <v>636</v>
      </c>
      <c r="AQ10" s="266">
        <v>6364</v>
      </c>
      <c r="AR10" s="267">
        <v>-90</v>
      </c>
    </row>
    <row r="11" spans="1:46" ht="13.5" customHeight="1" x14ac:dyDescent="0.2">
      <c r="A11" s="247"/>
      <c r="AK11" s="1103" t="s">
        <v>484</v>
      </c>
      <c r="AL11" s="1104"/>
      <c r="AM11" s="1104"/>
      <c r="AN11" s="1105"/>
      <c r="AO11" s="265">
        <v>37511</v>
      </c>
      <c r="AP11" s="265">
        <v>493</v>
      </c>
      <c r="AQ11" s="266">
        <v>1262</v>
      </c>
      <c r="AR11" s="267">
        <v>-60.9</v>
      </c>
    </row>
    <row r="12" spans="1:46" ht="13.5" customHeight="1" x14ac:dyDescent="0.2">
      <c r="A12" s="247"/>
      <c r="AK12" s="1103" t="s">
        <v>485</v>
      </c>
      <c r="AL12" s="1104"/>
      <c r="AM12" s="1104"/>
      <c r="AN12" s="1105"/>
      <c r="AO12" s="265" t="s">
        <v>486</v>
      </c>
      <c r="AP12" s="265" t="s">
        <v>486</v>
      </c>
      <c r="AQ12" s="266">
        <v>10</v>
      </c>
      <c r="AR12" s="267" t="s">
        <v>486</v>
      </c>
    </row>
    <row r="13" spans="1:46" ht="13.5" customHeight="1" x14ac:dyDescent="0.2">
      <c r="A13" s="247"/>
      <c r="AK13" s="1103" t="s">
        <v>487</v>
      </c>
      <c r="AL13" s="1104"/>
      <c r="AM13" s="1104"/>
      <c r="AN13" s="1105"/>
      <c r="AO13" s="265">
        <v>435654</v>
      </c>
      <c r="AP13" s="265">
        <v>5726</v>
      </c>
      <c r="AQ13" s="266">
        <v>3257</v>
      </c>
      <c r="AR13" s="267">
        <v>75.8</v>
      </c>
    </row>
    <row r="14" spans="1:46" ht="13.5" customHeight="1" x14ac:dyDescent="0.2">
      <c r="A14" s="247"/>
      <c r="AK14" s="1103" t="s">
        <v>488</v>
      </c>
      <c r="AL14" s="1104"/>
      <c r="AM14" s="1104"/>
      <c r="AN14" s="1105"/>
      <c r="AO14" s="265">
        <v>113599</v>
      </c>
      <c r="AP14" s="265">
        <v>1493</v>
      </c>
      <c r="AQ14" s="266">
        <v>1617</v>
      </c>
      <c r="AR14" s="267">
        <v>-7.7</v>
      </c>
    </row>
    <row r="15" spans="1:46" ht="13.5" customHeight="1" x14ac:dyDescent="0.2">
      <c r="A15" s="247"/>
      <c r="AK15" s="1106" t="s">
        <v>489</v>
      </c>
      <c r="AL15" s="1107"/>
      <c r="AM15" s="1107"/>
      <c r="AN15" s="1108"/>
      <c r="AO15" s="265">
        <v>-375094</v>
      </c>
      <c r="AP15" s="265">
        <v>-4930</v>
      </c>
      <c r="AQ15" s="266">
        <v>-3947</v>
      </c>
      <c r="AR15" s="267">
        <v>24.9</v>
      </c>
    </row>
    <row r="16" spans="1:46" ht="13.2" x14ac:dyDescent="0.2">
      <c r="A16" s="247"/>
      <c r="AK16" s="1106" t="s">
        <v>178</v>
      </c>
      <c r="AL16" s="1107"/>
      <c r="AM16" s="1107"/>
      <c r="AN16" s="1108"/>
      <c r="AO16" s="265">
        <v>6721071</v>
      </c>
      <c r="AP16" s="265">
        <v>88343</v>
      </c>
      <c r="AQ16" s="266">
        <v>80912</v>
      </c>
      <c r="AR16" s="267">
        <v>9.1999999999999993</v>
      </c>
    </row>
    <row r="17" spans="1:46" ht="13.2" x14ac:dyDescent="0.2">
      <c r="A17" s="247"/>
    </row>
    <row r="18" spans="1:46" ht="13.2" x14ac:dyDescent="0.2">
      <c r="A18" s="247"/>
      <c r="AQ18" s="268"/>
      <c r="AR18" s="268"/>
    </row>
    <row r="19" spans="1:46" ht="13.2" x14ac:dyDescent="0.2">
      <c r="A19" s="247"/>
      <c r="AK19" s="243" t="s">
        <v>490</v>
      </c>
    </row>
    <row r="20" spans="1:46" ht="13.2" x14ac:dyDescent="0.2">
      <c r="A20" s="247"/>
      <c r="AK20" s="269"/>
      <c r="AL20" s="270"/>
      <c r="AM20" s="270"/>
      <c r="AN20" s="271"/>
      <c r="AO20" s="272" t="s">
        <v>491</v>
      </c>
      <c r="AP20" s="273" t="s">
        <v>492</v>
      </c>
      <c r="AQ20" s="274" t="s">
        <v>493</v>
      </c>
      <c r="AR20" s="275"/>
    </row>
    <row r="21" spans="1:46" s="248" customFormat="1" ht="13.2" x14ac:dyDescent="0.2">
      <c r="A21" s="276"/>
      <c r="AK21" s="1109" t="s">
        <v>494</v>
      </c>
      <c r="AL21" s="1110"/>
      <c r="AM21" s="1110"/>
      <c r="AN21" s="1111"/>
      <c r="AO21" s="277">
        <v>5.86</v>
      </c>
      <c r="AP21" s="278">
        <v>6.71</v>
      </c>
      <c r="AQ21" s="279">
        <v>-0.85</v>
      </c>
      <c r="AS21" s="280"/>
      <c r="AT21" s="276"/>
    </row>
    <row r="22" spans="1:46" s="248" customFormat="1" ht="13.2" x14ac:dyDescent="0.2">
      <c r="A22" s="276"/>
      <c r="AK22" s="1109" t="s">
        <v>495</v>
      </c>
      <c r="AL22" s="1110"/>
      <c r="AM22" s="1110"/>
      <c r="AN22" s="1111"/>
      <c r="AO22" s="281">
        <v>99.2</v>
      </c>
      <c r="AP22" s="282">
        <v>98.3</v>
      </c>
      <c r="AQ22" s="283">
        <v>0.9</v>
      </c>
      <c r="AR22" s="268"/>
      <c r="AS22" s="280"/>
      <c r="AT22" s="276"/>
    </row>
    <row r="23" spans="1:46" s="248" customFormat="1" ht="13.2" x14ac:dyDescent="0.2">
      <c r="A23" s="276"/>
      <c r="AP23" s="268"/>
      <c r="AQ23" s="268"/>
      <c r="AR23" s="268"/>
      <c r="AS23" s="280"/>
      <c r="AT23" s="276"/>
    </row>
    <row r="24" spans="1:46" s="248" customFormat="1" ht="13.2" x14ac:dyDescent="0.2">
      <c r="A24" s="276"/>
      <c r="AP24" s="268"/>
      <c r="AQ24" s="268"/>
      <c r="AR24" s="268"/>
      <c r="AS24" s="280"/>
      <c r="AT24" s="276"/>
    </row>
    <row r="25" spans="1:46" s="248" customFormat="1" ht="13.2"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2" x14ac:dyDescent="0.2">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2" x14ac:dyDescent="0.2">
      <c r="A27" s="288"/>
      <c r="AS27" s="243"/>
      <c r="AT27" s="243"/>
    </row>
    <row r="28" spans="1:46" ht="16.2" x14ac:dyDescent="0.2">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2" x14ac:dyDescent="0.2">
      <c r="A29" s="247"/>
      <c r="AK29" s="248" t="s">
        <v>498</v>
      </c>
      <c r="AL29" s="248"/>
      <c r="AM29" s="248"/>
      <c r="AN29" s="248"/>
      <c r="AS29" s="290"/>
    </row>
    <row r="30" spans="1:46" ht="13.5" customHeight="1" x14ac:dyDescent="0.2">
      <c r="A30" s="247"/>
      <c r="AK30" s="250"/>
      <c r="AL30" s="251"/>
      <c r="AM30" s="251"/>
      <c r="AN30" s="252"/>
      <c r="AO30" s="1101" t="s">
        <v>477</v>
      </c>
      <c r="AP30" s="253"/>
      <c r="AQ30" s="254" t="s">
        <v>478</v>
      </c>
      <c r="AR30" s="255"/>
    </row>
    <row r="31" spans="1:46" ht="13.2" x14ac:dyDescent="0.2">
      <c r="A31" s="247"/>
      <c r="AK31" s="256"/>
      <c r="AL31" s="257"/>
      <c r="AM31" s="257"/>
      <c r="AN31" s="258"/>
      <c r="AO31" s="1102"/>
      <c r="AP31" s="259" t="s">
        <v>479</v>
      </c>
      <c r="AQ31" s="260" t="s">
        <v>480</v>
      </c>
      <c r="AR31" s="261" t="s">
        <v>481</v>
      </c>
    </row>
    <row r="32" spans="1:46" ht="27" customHeight="1" x14ac:dyDescent="0.2">
      <c r="A32" s="247"/>
      <c r="AK32" s="1117" t="s">
        <v>499</v>
      </c>
      <c r="AL32" s="1118"/>
      <c r="AM32" s="1118"/>
      <c r="AN32" s="1119"/>
      <c r="AO32" s="291">
        <v>1777230</v>
      </c>
      <c r="AP32" s="291">
        <v>23360</v>
      </c>
      <c r="AQ32" s="292">
        <v>34344</v>
      </c>
      <c r="AR32" s="293">
        <v>-32</v>
      </c>
    </row>
    <row r="33" spans="1:46" ht="13.5" customHeight="1" x14ac:dyDescent="0.2">
      <c r="A33" s="247"/>
      <c r="AK33" s="1117" t="s">
        <v>500</v>
      </c>
      <c r="AL33" s="1118"/>
      <c r="AM33" s="1118"/>
      <c r="AN33" s="1119"/>
      <c r="AO33" s="291" t="s">
        <v>486</v>
      </c>
      <c r="AP33" s="291" t="s">
        <v>486</v>
      </c>
      <c r="AQ33" s="292" t="s">
        <v>486</v>
      </c>
      <c r="AR33" s="293" t="s">
        <v>486</v>
      </c>
    </row>
    <row r="34" spans="1:46" ht="27" customHeight="1" x14ac:dyDescent="0.2">
      <c r="A34" s="247"/>
      <c r="AK34" s="1117" t="s">
        <v>501</v>
      </c>
      <c r="AL34" s="1118"/>
      <c r="AM34" s="1118"/>
      <c r="AN34" s="1119"/>
      <c r="AO34" s="291" t="s">
        <v>486</v>
      </c>
      <c r="AP34" s="291" t="s">
        <v>486</v>
      </c>
      <c r="AQ34" s="292">
        <v>3</v>
      </c>
      <c r="AR34" s="293" t="s">
        <v>486</v>
      </c>
    </row>
    <row r="35" spans="1:46" ht="27" customHeight="1" x14ac:dyDescent="0.2">
      <c r="A35" s="247"/>
      <c r="AK35" s="1117" t="s">
        <v>502</v>
      </c>
      <c r="AL35" s="1118"/>
      <c r="AM35" s="1118"/>
      <c r="AN35" s="1119"/>
      <c r="AO35" s="291">
        <v>482749</v>
      </c>
      <c r="AP35" s="291">
        <v>6345</v>
      </c>
      <c r="AQ35" s="292">
        <v>7806</v>
      </c>
      <c r="AR35" s="293">
        <v>-18.7</v>
      </c>
    </row>
    <row r="36" spans="1:46" ht="27" customHeight="1" x14ac:dyDescent="0.2">
      <c r="A36" s="247"/>
      <c r="AK36" s="1117" t="s">
        <v>503</v>
      </c>
      <c r="AL36" s="1118"/>
      <c r="AM36" s="1118"/>
      <c r="AN36" s="1119"/>
      <c r="AO36" s="291">
        <v>11533</v>
      </c>
      <c r="AP36" s="291">
        <v>152</v>
      </c>
      <c r="AQ36" s="292">
        <v>1690</v>
      </c>
      <c r="AR36" s="293">
        <v>-91</v>
      </c>
    </row>
    <row r="37" spans="1:46" ht="13.5" customHeight="1" x14ac:dyDescent="0.2">
      <c r="A37" s="247"/>
      <c r="AK37" s="1117" t="s">
        <v>504</v>
      </c>
      <c r="AL37" s="1118"/>
      <c r="AM37" s="1118"/>
      <c r="AN37" s="1119"/>
      <c r="AO37" s="291">
        <v>4578</v>
      </c>
      <c r="AP37" s="291">
        <v>60</v>
      </c>
      <c r="AQ37" s="292">
        <v>666</v>
      </c>
      <c r="AR37" s="293">
        <v>-91</v>
      </c>
    </row>
    <row r="38" spans="1:46" ht="27" customHeight="1" x14ac:dyDescent="0.2">
      <c r="A38" s="247"/>
      <c r="AK38" s="1120" t="s">
        <v>505</v>
      </c>
      <c r="AL38" s="1121"/>
      <c r="AM38" s="1121"/>
      <c r="AN38" s="1122"/>
      <c r="AO38" s="294" t="s">
        <v>486</v>
      </c>
      <c r="AP38" s="294" t="s">
        <v>486</v>
      </c>
      <c r="AQ38" s="295">
        <v>3</v>
      </c>
      <c r="AR38" s="283" t="s">
        <v>486</v>
      </c>
      <c r="AS38" s="290"/>
    </row>
    <row r="39" spans="1:46" ht="13.2" x14ac:dyDescent="0.2">
      <c r="A39" s="247"/>
      <c r="AK39" s="1120" t="s">
        <v>506</v>
      </c>
      <c r="AL39" s="1121"/>
      <c r="AM39" s="1121"/>
      <c r="AN39" s="1122"/>
      <c r="AO39" s="291">
        <v>-679545</v>
      </c>
      <c r="AP39" s="291">
        <v>-8932</v>
      </c>
      <c r="AQ39" s="292">
        <v>-5822</v>
      </c>
      <c r="AR39" s="293">
        <v>53.4</v>
      </c>
      <c r="AS39" s="290"/>
    </row>
    <row r="40" spans="1:46" ht="27" customHeight="1" x14ac:dyDescent="0.2">
      <c r="A40" s="247"/>
      <c r="AK40" s="1117" t="s">
        <v>507</v>
      </c>
      <c r="AL40" s="1118"/>
      <c r="AM40" s="1118"/>
      <c r="AN40" s="1119"/>
      <c r="AO40" s="291">
        <v>-870211</v>
      </c>
      <c r="AP40" s="291">
        <v>-11438</v>
      </c>
      <c r="AQ40" s="292">
        <v>-26710</v>
      </c>
      <c r="AR40" s="293">
        <v>-57.2</v>
      </c>
      <c r="AS40" s="290"/>
    </row>
    <row r="41" spans="1:46" ht="13.2" x14ac:dyDescent="0.2">
      <c r="A41" s="247"/>
      <c r="AK41" s="1123" t="s">
        <v>288</v>
      </c>
      <c r="AL41" s="1124"/>
      <c r="AM41" s="1124"/>
      <c r="AN41" s="1125"/>
      <c r="AO41" s="291">
        <v>726334</v>
      </c>
      <c r="AP41" s="291">
        <v>9547</v>
      </c>
      <c r="AQ41" s="292">
        <v>11979</v>
      </c>
      <c r="AR41" s="293">
        <v>-20.3</v>
      </c>
      <c r="AS41" s="290"/>
    </row>
    <row r="42" spans="1:46" ht="13.2" x14ac:dyDescent="0.2">
      <c r="A42" s="247"/>
      <c r="AK42" s="296"/>
      <c r="AQ42" s="268"/>
      <c r="AR42" s="268"/>
      <c r="AS42" s="290"/>
    </row>
    <row r="43" spans="1:46" ht="13.2" x14ac:dyDescent="0.2">
      <c r="A43" s="247"/>
      <c r="AP43" s="297"/>
      <c r="AQ43" s="268"/>
      <c r="AS43" s="290"/>
    </row>
    <row r="44" spans="1:46" ht="13.2" x14ac:dyDescent="0.2">
      <c r="A44" s="247"/>
      <c r="AQ44" s="268"/>
    </row>
    <row r="45" spans="1:46" ht="13.2"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2"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508</v>
      </c>
    </row>
    <row r="48" spans="1:46" ht="13.2" x14ac:dyDescent="0.2">
      <c r="A48" s="247"/>
      <c r="AK48" s="301" t="s">
        <v>509</v>
      </c>
      <c r="AL48" s="301"/>
      <c r="AM48" s="301"/>
      <c r="AN48" s="301"/>
      <c r="AO48" s="301"/>
      <c r="AP48" s="301"/>
      <c r="AQ48" s="302"/>
      <c r="AR48" s="301"/>
    </row>
    <row r="49" spans="1:44" ht="13.5" customHeight="1" x14ac:dyDescent="0.2">
      <c r="A49" s="247"/>
      <c r="AK49" s="303"/>
      <c r="AL49" s="304"/>
      <c r="AM49" s="1112" t="s">
        <v>477</v>
      </c>
      <c r="AN49" s="1114" t="s">
        <v>510</v>
      </c>
      <c r="AO49" s="1115"/>
      <c r="AP49" s="1115"/>
      <c r="AQ49" s="1115"/>
      <c r="AR49" s="1116"/>
    </row>
    <row r="50" spans="1:44" ht="13.2" x14ac:dyDescent="0.2">
      <c r="A50" s="247"/>
      <c r="AK50" s="305"/>
      <c r="AL50" s="306"/>
      <c r="AM50" s="1113"/>
      <c r="AN50" s="307" t="s">
        <v>511</v>
      </c>
      <c r="AO50" s="308" t="s">
        <v>512</v>
      </c>
      <c r="AP50" s="309" t="s">
        <v>513</v>
      </c>
      <c r="AQ50" s="310" t="s">
        <v>514</v>
      </c>
      <c r="AR50" s="311" t="s">
        <v>515</v>
      </c>
    </row>
    <row r="51" spans="1:44" ht="13.2" x14ac:dyDescent="0.2">
      <c r="A51" s="247"/>
      <c r="AK51" s="303" t="s">
        <v>516</v>
      </c>
      <c r="AL51" s="304"/>
      <c r="AM51" s="312">
        <v>2212590</v>
      </c>
      <c r="AN51" s="313">
        <v>28972</v>
      </c>
      <c r="AO51" s="314">
        <v>0.5</v>
      </c>
      <c r="AP51" s="315">
        <v>45483</v>
      </c>
      <c r="AQ51" s="316">
        <v>-0.2</v>
      </c>
      <c r="AR51" s="317">
        <v>0.7</v>
      </c>
    </row>
    <row r="52" spans="1:44" ht="13.2" x14ac:dyDescent="0.2">
      <c r="A52" s="247"/>
      <c r="AK52" s="318"/>
      <c r="AL52" s="319" t="s">
        <v>517</v>
      </c>
      <c r="AM52" s="320">
        <v>1641839</v>
      </c>
      <c r="AN52" s="321">
        <v>21498</v>
      </c>
      <c r="AO52" s="322">
        <v>5.4</v>
      </c>
      <c r="AP52" s="323">
        <v>24241</v>
      </c>
      <c r="AQ52" s="324">
        <v>0.4</v>
      </c>
      <c r="AR52" s="325">
        <v>5</v>
      </c>
    </row>
    <row r="53" spans="1:44" ht="13.2" x14ac:dyDescent="0.2">
      <c r="A53" s="247"/>
      <c r="AK53" s="303" t="s">
        <v>518</v>
      </c>
      <c r="AL53" s="304"/>
      <c r="AM53" s="312">
        <v>1819469</v>
      </c>
      <c r="AN53" s="313">
        <v>23841</v>
      </c>
      <c r="AO53" s="314">
        <v>-17.7</v>
      </c>
      <c r="AP53" s="315">
        <v>45945</v>
      </c>
      <c r="AQ53" s="316">
        <v>1</v>
      </c>
      <c r="AR53" s="317">
        <v>-18.7</v>
      </c>
    </row>
    <row r="54" spans="1:44" ht="13.2" x14ac:dyDescent="0.2">
      <c r="A54" s="247"/>
      <c r="AK54" s="318"/>
      <c r="AL54" s="319" t="s">
        <v>517</v>
      </c>
      <c r="AM54" s="320">
        <v>1303510</v>
      </c>
      <c r="AN54" s="321">
        <v>17080</v>
      </c>
      <c r="AO54" s="322">
        <v>-20.6</v>
      </c>
      <c r="AP54" s="323">
        <v>25180</v>
      </c>
      <c r="AQ54" s="324">
        <v>3.9</v>
      </c>
      <c r="AR54" s="325">
        <v>-24.5</v>
      </c>
    </row>
    <row r="55" spans="1:44" ht="13.2" x14ac:dyDescent="0.2">
      <c r="A55" s="247"/>
      <c r="AK55" s="303" t="s">
        <v>519</v>
      </c>
      <c r="AL55" s="304"/>
      <c r="AM55" s="312">
        <v>2158221</v>
      </c>
      <c r="AN55" s="313">
        <v>28335</v>
      </c>
      <c r="AO55" s="314">
        <v>18.8</v>
      </c>
      <c r="AP55" s="315">
        <v>44475</v>
      </c>
      <c r="AQ55" s="316">
        <v>-3.2</v>
      </c>
      <c r="AR55" s="317">
        <v>22</v>
      </c>
    </row>
    <row r="56" spans="1:44" ht="13.2" x14ac:dyDescent="0.2">
      <c r="A56" s="247"/>
      <c r="AK56" s="318"/>
      <c r="AL56" s="319" t="s">
        <v>517</v>
      </c>
      <c r="AM56" s="320">
        <v>1126469</v>
      </c>
      <c r="AN56" s="321">
        <v>14789</v>
      </c>
      <c r="AO56" s="322">
        <v>-13.4</v>
      </c>
      <c r="AP56" s="323">
        <v>24780</v>
      </c>
      <c r="AQ56" s="324">
        <v>-1.6</v>
      </c>
      <c r="AR56" s="325">
        <v>-11.8</v>
      </c>
    </row>
    <row r="57" spans="1:44" ht="13.2" x14ac:dyDescent="0.2">
      <c r="A57" s="247"/>
      <c r="AK57" s="303" t="s">
        <v>520</v>
      </c>
      <c r="AL57" s="304"/>
      <c r="AM57" s="312">
        <v>3891372</v>
      </c>
      <c r="AN57" s="313">
        <v>51277</v>
      </c>
      <c r="AO57" s="314">
        <v>81</v>
      </c>
      <c r="AP57" s="315">
        <v>45982</v>
      </c>
      <c r="AQ57" s="316">
        <v>3.4</v>
      </c>
      <c r="AR57" s="317">
        <v>77.599999999999994</v>
      </c>
    </row>
    <row r="58" spans="1:44" ht="13.2" x14ac:dyDescent="0.2">
      <c r="A58" s="247"/>
      <c r="AK58" s="318"/>
      <c r="AL58" s="319" t="s">
        <v>517</v>
      </c>
      <c r="AM58" s="320">
        <v>2558468</v>
      </c>
      <c r="AN58" s="321">
        <v>33713</v>
      </c>
      <c r="AO58" s="322">
        <v>128</v>
      </c>
      <c r="AP58" s="323">
        <v>25583</v>
      </c>
      <c r="AQ58" s="324">
        <v>3.2</v>
      </c>
      <c r="AR58" s="325">
        <v>124.8</v>
      </c>
    </row>
    <row r="59" spans="1:44" ht="13.2" x14ac:dyDescent="0.2">
      <c r="A59" s="247"/>
      <c r="AK59" s="303" t="s">
        <v>521</v>
      </c>
      <c r="AL59" s="304"/>
      <c r="AM59" s="312">
        <v>3609054</v>
      </c>
      <c r="AN59" s="313">
        <v>47438</v>
      </c>
      <c r="AO59" s="314">
        <v>-7.5</v>
      </c>
      <c r="AP59" s="315">
        <v>50538</v>
      </c>
      <c r="AQ59" s="316">
        <v>9.9</v>
      </c>
      <c r="AR59" s="317">
        <v>-17.399999999999999</v>
      </c>
    </row>
    <row r="60" spans="1:44" ht="13.2" x14ac:dyDescent="0.2">
      <c r="A60" s="247"/>
      <c r="AK60" s="318"/>
      <c r="AL60" s="319" t="s">
        <v>517</v>
      </c>
      <c r="AM60" s="320">
        <v>2080506</v>
      </c>
      <c r="AN60" s="321">
        <v>27347</v>
      </c>
      <c r="AO60" s="322">
        <v>-18.899999999999999</v>
      </c>
      <c r="AP60" s="323">
        <v>29053</v>
      </c>
      <c r="AQ60" s="324">
        <v>13.6</v>
      </c>
      <c r="AR60" s="325">
        <v>-32.5</v>
      </c>
    </row>
    <row r="61" spans="1:44" ht="13.2" x14ac:dyDescent="0.2">
      <c r="A61" s="247"/>
      <c r="AK61" s="303" t="s">
        <v>522</v>
      </c>
      <c r="AL61" s="326"/>
      <c r="AM61" s="312">
        <v>2738141</v>
      </c>
      <c r="AN61" s="313">
        <v>35973</v>
      </c>
      <c r="AO61" s="314">
        <v>15</v>
      </c>
      <c r="AP61" s="315">
        <v>46485</v>
      </c>
      <c r="AQ61" s="327">
        <v>2.2000000000000002</v>
      </c>
      <c r="AR61" s="317">
        <v>12.8</v>
      </c>
    </row>
    <row r="62" spans="1:44" ht="13.2" x14ac:dyDescent="0.2">
      <c r="A62" s="247"/>
      <c r="AK62" s="318"/>
      <c r="AL62" s="319" t="s">
        <v>517</v>
      </c>
      <c r="AM62" s="320">
        <v>1742158</v>
      </c>
      <c r="AN62" s="321">
        <v>22885</v>
      </c>
      <c r="AO62" s="322">
        <v>16.100000000000001</v>
      </c>
      <c r="AP62" s="323">
        <v>25767</v>
      </c>
      <c r="AQ62" s="324">
        <v>3.9</v>
      </c>
      <c r="AR62" s="325">
        <v>12.2</v>
      </c>
    </row>
    <row r="63" spans="1:44" ht="13.2" x14ac:dyDescent="0.2">
      <c r="A63" s="247"/>
    </row>
    <row r="64" spans="1:44" ht="13.2" x14ac:dyDescent="0.2">
      <c r="A64" s="247"/>
    </row>
    <row r="65" spans="1:46" ht="13.2" x14ac:dyDescent="0.2">
      <c r="A65" s="247"/>
    </row>
    <row r="66" spans="1:46" ht="13.2"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2" hidden="1" x14ac:dyDescent="0.2"/>
    <row r="71" spans="1:46" ht="13.2" hidden="1" x14ac:dyDescent="0.2"/>
    <row r="72" spans="1:46" ht="13.2" hidden="1" x14ac:dyDescent="0.2"/>
    <row r="73" spans="1:46" ht="13.2" hidden="1" x14ac:dyDescent="0.2"/>
  </sheetData>
  <sheetProtection algorithmName="SHA-512" hashValue="yRLX3bhRq74iG0CRqNMjeYCwsh/4f3OXRemGrWmNanXKcB7kyyQdncs97hZaDDrB9wEJhWmENZ8Jm+BpYudYfw==" saltValue="VTV2qDNWPWimvtX3PYv3Y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145" zoomScaleNormal="145" zoomScaleSheetLayoutView="55" workbookViewId="0"/>
  </sheetViews>
  <sheetFormatPr defaultColWidth="0" defaultRowHeight="13.5" customHeight="1" zeroHeight="1" x14ac:dyDescent="0.2"/>
  <cols>
    <col min="1" max="125" width="2.441406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2" x14ac:dyDescent="0.2">
      <c r="B2" s="241"/>
      <c r="DG2" s="241"/>
    </row>
    <row r="3" spans="2:125" ht="13.2"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2" x14ac:dyDescent="0.2"/>
    <row r="5" spans="2:125" ht="13.2" x14ac:dyDescent="0.2"/>
    <row r="6" spans="2:125" ht="13.2" x14ac:dyDescent="0.2"/>
    <row r="7" spans="2:125" ht="13.2" x14ac:dyDescent="0.2"/>
    <row r="8" spans="2:125" ht="13.2" x14ac:dyDescent="0.2"/>
    <row r="9" spans="2:125" ht="13.2" x14ac:dyDescent="0.2">
      <c r="DU9" s="241"/>
    </row>
    <row r="10" spans="2:125" ht="13.2" x14ac:dyDescent="0.2"/>
    <row r="11" spans="2:125" ht="13.2" x14ac:dyDescent="0.2"/>
    <row r="12" spans="2:125" ht="13.2" x14ac:dyDescent="0.2"/>
    <row r="13" spans="2:125" ht="13.2" x14ac:dyDescent="0.2"/>
    <row r="14" spans="2:125" ht="13.2" x14ac:dyDescent="0.2"/>
    <row r="15" spans="2:125" ht="13.2" x14ac:dyDescent="0.2"/>
    <row r="16" spans="2:125" ht="13.2" x14ac:dyDescent="0.2"/>
    <row r="17" spans="125:125" ht="13.2" x14ac:dyDescent="0.2">
      <c r="DU17" s="241"/>
    </row>
    <row r="18" spans="125:125" ht="13.2" x14ac:dyDescent="0.2"/>
    <row r="19" spans="125:125" ht="13.2" x14ac:dyDescent="0.2"/>
    <row r="20" spans="125:125" ht="13.2" x14ac:dyDescent="0.2">
      <c r="DU20" s="241"/>
    </row>
    <row r="21" spans="125:125" ht="13.2" x14ac:dyDescent="0.2">
      <c r="DU21" s="241"/>
    </row>
    <row r="22" spans="125:125" ht="13.2" x14ac:dyDescent="0.2"/>
    <row r="23" spans="125:125" ht="13.2" x14ac:dyDescent="0.2"/>
    <row r="24" spans="125:125" ht="13.2" x14ac:dyDescent="0.2"/>
    <row r="25" spans="125:125" ht="13.2" x14ac:dyDescent="0.2"/>
    <row r="26" spans="125:125" ht="13.2" x14ac:dyDescent="0.2"/>
    <row r="27" spans="125:125" ht="13.2" x14ac:dyDescent="0.2"/>
    <row r="28" spans="125:125" ht="13.2" x14ac:dyDescent="0.2">
      <c r="DU28" s="241"/>
    </row>
    <row r="29" spans="125:125" ht="13.2" x14ac:dyDescent="0.2"/>
    <row r="30" spans="125:125" ht="13.2" x14ac:dyDescent="0.2"/>
    <row r="31" spans="125:125" ht="13.2" x14ac:dyDescent="0.2"/>
    <row r="32" spans="125:125" ht="13.2" x14ac:dyDescent="0.2"/>
    <row r="33" spans="2:125" ht="13.2" x14ac:dyDescent="0.2">
      <c r="B33" s="241"/>
      <c r="G33" s="241"/>
      <c r="I33" s="241"/>
    </row>
    <row r="34" spans="2:125" ht="13.2" x14ac:dyDescent="0.2">
      <c r="C34" s="241"/>
      <c r="P34" s="241"/>
      <c r="DE34" s="241"/>
      <c r="DH34" s="241"/>
    </row>
    <row r="35" spans="2:125" ht="13.2" x14ac:dyDescent="0.2">
      <c r="D35" s="241"/>
      <c r="E35" s="241"/>
      <c r="DG35" s="241"/>
      <c r="DJ35" s="241"/>
      <c r="DP35" s="241"/>
      <c r="DQ35" s="241"/>
      <c r="DR35" s="241"/>
      <c r="DS35" s="241"/>
      <c r="DT35" s="241"/>
      <c r="DU35" s="241"/>
    </row>
    <row r="36" spans="2:125" ht="13.2"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2" x14ac:dyDescent="0.2">
      <c r="DU37" s="241"/>
    </row>
    <row r="38" spans="2:125" ht="13.2" x14ac:dyDescent="0.2">
      <c r="DT38" s="241"/>
      <c r="DU38" s="241"/>
    </row>
    <row r="39" spans="2:125" ht="13.2" x14ac:dyDescent="0.2"/>
    <row r="40" spans="2:125" ht="13.2" x14ac:dyDescent="0.2">
      <c r="DH40" s="241"/>
    </row>
    <row r="41" spans="2:125" ht="13.2" x14ac:dyDescent="0.2">
      <c r="DE41" s="241"/>
    </row>
    <row r="42" spans="2:125" ht="13.2" x14ac:dyDescent="0.2">
      <c r="DG42" s="241"/>
      <c r="DJ42" s="241"/>
    </row>
    <row r="43" spans="2:125" ht="13.2"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2" x14ac:dyDescent="0.2">
      <c r="DU44" s="241"/>
    </row>
    <row r="45" spans="2:125" ht="13.2" x14ac:dyDescent="0.2"/>
    <row r="46" spans="2:125" ht="13.2" x14ac:dyDescent="0.2"/>
    <row r="47" spans="2:125" ht="13.2" x14ac:dyDescent="0.2"/>
    <row r="48" spans="2:125" ht="13.2" x14ac:dyDescent="0.2">
      <c r="DT48" s="241"/>
      <c r="DU48" s="241"/>
    </row>
    <row r="49" spans="120:125" ht="13.2" x14ac:dyDescent="0.2">
      <c r="DU49" s="241"/>
    </row>
    <row r="50" spans="120:125" ht="13.2" x14ac:dyDescent="0.2">
      <c r="DU50" s="241"/>
    </row>
    <row r="51" spans="120:125" ht="13.2" x14ac:dyDescent="0.2">
      <c r="DP51" s="241"/>
      <c r="DQ51" s="241"/>
      <c r="DR51" s="241"/>
      <c r="DS51" s="241"/>
      <c r="DT51" s="241"/>
      <c r="DU51" s="241"/>
    </row>
    <row r="52" spans="120:125" ht="13.2" x14ac:dyDescent="0.2"/>
    <row r="53" spans="120:125" ht="13.2" x14ac:dyDescent="0.2"/>
    <row r="54" spans="120:125" ht="13.2" x14ac:dyDescent="0.2">
      <c r="DU54" s="241"/>
    </row>
    <row r="55" spans="120:125" ht="13.2" x14ac:dyDescent="0.2"/>
    <row r="56" spans="120:125" ht="13.2" x14ac:dyDescent="0.2"/>
    <row r="57" spans="120:125" ht="13.2" x14ac:dyDescent="0.2"/>
    <row r="58" spans="120:125" ht="13.2" x14ac:dyDescent="0.2">
      <c r="DU58" s="241"/>
    </row>
    <row r="59" spans="120:125" ht="13.2" x14ac:dyDescent="0.2"/>
    <row r="60" spans="120:125" ht="13.2" x14ac:dyDescent="0.2"/>
    <row r="61" spans="120:125" ht="13.2" x14ac:dyDescent="0.2"/>
    <row r="62" spans="120:125" ht="13.2" x14ac:dyDescent="0.2"/>
    <row r="63" spans="120:125" ht="13.2" x14ac:dyDescent="0.2">
      <c r="DU63" s="241"/>
    </row>
    <row r="64" spans="120:125" ht="13.2" x14ac:dyDescent="0.2">
      <c r="DT64" s="241"/>
      <c r="DU64" s="241"/>
    </row>
    <row r="65" spans="123:125" ht="13.2" x14ac:dyDescent="0.2"/>
    <row r="66" spans="123:125" ht="13.2" x14ac:dyDescent="0.2"/>
    <row r="67" spans="123:125" ht="13.2" x14ac:dyDescent="0.2"/>
    <row r="68" spans="123:125" ht="13.2" x14ac:dyDescent="0.2"/>
    <row r="69" spans="123:125" ht="13.2" x14ac:dyDescent="0.2">
      <c r="DS69" s="241"/>
      <c r="DT69" s="241"/>
      <c r="DU69" s="241"/>
    </row>
    <row r="70" spans="123:125" ht="13.2" x14ac:dyDescent="0.2"/>
    <row r="71" spans="123:125" ht="13.2" x14ac:dyDescent="0.2"/>
    <row r="72" spans="123:125" ht="13.2" x14ac:dyDescent="0.2"/>
    <row r="73" spans="123:125" ht="13.2" x14ac:dyDescent="0.2"/>
    <row r="74" spans="123:125" ht="13.2" x14ac:dyDescent="0.2"/>
    <row r="75" spans="123:125" ht="13.2" x14ac:dyDescent="0.2"/>
    <row r="76" spans="123:125" ht="13.2" x14ac:dyDescent="0.2"/>
    <row r="77" spans="123:125" ht="13.2" x14ac:dyDescent="0.2"/>
    <row r="78" spans="123:125" ht="13.2" x14ac:dyDescent="0.2"/>
    <row r="79" spans="123:125" ht="13.2" x14ac:dyDescent="0.2"/>
    <row r="80" spans="123:125" ht="13.2" x14ac:dyDescent="0.2"/>
    <row r="81" spans="116:125" ht="13.2" x14ac:dyDescent="0.2"/>
    <row r="82" spans="116:125" ht="13.2" x14ac:dyDescent="0.2">
      <c r="DL82" s="241"/>
    </row>
    <row r="83" spans="116:125" ht="13.2" x14ac:dyDescent="0.2">
      <c r="DM83" s="241"/>
      <c r="DN83" s="241"/>
      <c r="DO83" s="241"/>
      <c r="DP83" s="241"/>
      <c r="DQ83" s="241"/>
      <c r="DR83" s="241"/>
      <c r="DS83" s="241"/>
      <c r="DT83" s="241"/>
      <c r="DU83" s="241"/>
    </row>
    <row r="84" spans="116:125" ht="13.2" x14ac:dyDescent="0.2"/>
    <row r="85" spans="116:125" ht="13.2" x14ac:dyDescent="0.2"/>
    <row r="86" spans="116:125" ht="13.2" x14ac:dyDescent="0.2"/>
    <row r="87" spans="116:125" ht="13.2" x14ac:dyDescent="0.2"/>
    <row r="88" spans="116:125" ht="13.2" x14ac:dyDescent="0.2">
      <c r="DU88" s="241"/>
    </row>
    <row r="89" spans="116:125" ht="13.2" x14ac:dyDescent="0.2"/>
    <row r="90" spans="116:125" ht="13.2" x14ac:dyDescent="0.2"/>
    <row r="91" spans="116:125" ht="13.2"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474</v>
      </c>
    </row>
    <row r="121" spans="125:125" ht="13.5" hidden="1" customHeight="1" x14ac:dyDescent="0.2">
      <c r="DU121" s="241"/>
    </row>
  </sheetData>
  <sheetProtection algorithmName="SHA-512" hashValue="nFdl0NNUL6QD1iVZk/pVo1sda9/XamLcVrlFrUAOuujT9fpoWx0lj/7o1eDcZJx7EEtoP0HcPTUVvUsCbjTqQA==" saltValue="bCq2zottjEgack6sq21d6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60" zoomScaleNormal="60" zoomScaleSheetLayoutView="55" workbookViewId="0"/>
  </sheetViews>
  <sheetFormatPr defaultColWidth="0" defaultRowHeight="13.5" customHeight="1" zeroHeight="1" x14ac:dyDescent="0.2"/>
  <cols>
    <col min="1" max="125" width="2.441406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2" x14ac:dyDescent="0.2">
      <c r="B2" s="241"/>
      <c r="T2" s="241"/>
    </row>
    <row r="3" spans="1:125" ht="13.2"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2" x14ac:dyDescent="0.2"/>
    <row r="5" spans="1:125" ht="13.2" x14ac:dyDescent="0.2"/>
    <row r="6" spans="1:125" ht="13.2" x14ac:dyDescent="0.2"/>
    <row r="7" spans="1:125" ht="13.2" x14ac:dyDescent="0.2"/>
    <row r="8" spans="1:125" ht="13.2" x14ac:dyDescent="0.2"/>
    <row r="9" spans="1:125" ht="13.2" x14ac:dyDescent="0.2"/>
    <row r="10" spans="1:125" ht="13.2" x14ac:dyDescent="0.2"/>
    <row r="11" spans="1:125" ht="13.2" x14ac:dyDescent="0.2"/>
    <row r="12" spans="1:125" ht="13.2" x14ac:dyDescent="0.2"/>
    <row r="13" spans="1:125" ht="13.2" x14ac:dyDescent="0.2"/>
    <row r="14" spans="1:125" ht="13.2" x14ac:dyDescent="0.2"/>
    <row r="15" spans="1:125" ht="13.2" x14ac:dyDescent="0.2"/>
    <row r="16" spans="1:125" ht="13.2" x14ac:dyDescent="0.2"/>
    <row r="17" ht="13.2" x14ac:dyDescent="0.2"/>
    <row r="18" ht="13.2" x14ac:dyDescent="0.2"/>
    <row r="19" ht="13.2" x14ac:dyDescent="0.2"/>
    <row r="20" ht="13.2" x14ac:dyDescent="0.2"/>
    <row r="21" ht="13.2" x14ac:dyDescent="0.2"/>
    <row r="22" ht="13.2" x14ac:dyDescent="0.2"/>
    <row r="23" ht="13.2" x14ac:dyDescent="0.2"/>
    <row r="24" ht="13.2" x14ac:dyDescent="0.2"/>
    <row r="25" ht="13.2" x14ac:dyDescent="0.2"/>
    <row r="26" ht="13.2" x14ac:dyDescent="0.2"/>
    <row r="27" ht="13.2" x14ac:dyDescent="0.2"/>
    <row r="28" ht="13.2" x14ac:dyDescent="0.2"/>
    <row r="29" ht="13.2" x14ac:dyDescent="0.2"/>
    <row r="30" ht="13.2" x14ac:dyDescent="0.2"/>
    <row r="31" ht="13.2" x14ac:dyDescent="0.2"/>
    <row r="32" ht="13.2" x14ac:dyDescent="0.2"/>
    <row r="33" spans="2:125" ht="13.2" x14ac:dyDescent="0.2">
      <c r="B33" s="241"/>
      <c r="G33" s="241"/>
      <c r="I33" s="241"/>
    </row>
    <row r="34" spans="2:125" ht="13.2" x14ac:dyDescent="0.2">
      <c r="C34" s="241"/>
      <c r="P34" s="241"/>
      <c r="R34" s="241"/>
      <c r="U34" s="241"/>
    </row>
    <row r="35" spans="2:125" ht="13.2"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2" x14ac:dyDescent="0.2">
      <c r="F36" s="241"/>
      <c r="H36" s="241"/>
      <c r="J36" s="241"/>
      <c r="K36" s="241"/>
      <c r="L36" s="241"/>
      <c r="M36" s="241"/>
      <c r="N36" s="241"/>
      <c r="O36" s="241"/>
      <c r="Q36" s="241"/>
      <c r="S36" s="241"/>
      <c r="V36" s="241"/>
    </row>
    <row r="37" spans="2:125" ht="13.2" x14ac:dyDescent="0.2"/>
    <row r="38" spans="2:125" ht="13.2" x14ac:dyDescent="0.2"/>
    <row r="39" spans="2:125" ht="13.2" x14ac:dyDescent="0.2"/>
    <row r="40" spans="2:125" ht="13.2" x14ac:dyDescent="0.2">
      <c r="U40" s="241"/>
    </row>
    <row r="41" spans="2:125" ht="13.2" x14ac:dyDescent="0.2">
      <c r="R41" s="241"/>
    </row>
    <row r="42" spans="2:125" ht="13.2"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2" x14ac:dyDescent="0.2">
      <c r="Q43" s="241"/>
      <c r="S43" s="241"/>
      <c r="V43" s="241"/>
    </row>
    <row r="44" spans="2:125" ht="13.2" x14ac:dyDescent="0.2"/>
    <row r="45" spans="2:125" ht="13.2" x14ac:dyDescent="0.2"/>
    <row r="46" spans="2:125" ht="13.2" x14ac:dyDescent="0.2"/>
    <row r="47" spans="2:125" ht="13.2" x14ac:dyDescent="0.2"/>
    <row r="48" spans="2:125" ht="13.2" x14ac:dyDescent="0.2"/>
    <row r="49" ht="13.2" x14ac:dyDescent="0.2"/>
    <row r="50" ht="13.2" x14ac:dyDescent="0.2"/>
    <row r="51" ht="13.2" x14ac:dyDescent="0.2"/>
    <row r="52" ht="13.2" x14ac:dyDescent="0.2"/>
    <row r="53" ht="13.2" x14ac:dyDescent="0.2"/>
    <row r="54" ht="13.2" x14ac:dyDescent="0.2"/>
    <row r="55" ht="13.2" x14ac:dyDescent="0.2"/>
    <row r="56" ht="13.2" x14ac:dyDescent="0.2"/>
    <row r="57" ht="13.2" x14ac:dyDescent="0.2"/>
    <row r="58" ht="13.2" x14ac:dyDescent="0.2"/>
    <row r="59" ht="13.2" x14ac:dyDescent="0.2"/>
    <row r="60" ht="13.2" x14ac:dyDescent="0.2"/>
    <row r="61" ht="13.2" x14ac:dyDescent="0.2"/>
    <row r="62" ht="13.2" x14ac:dyDescent="0.2"/>
    <row r="63" ht="13.2" x14ac:dyDescent="0.2"/>
    <row r="64" ht="13.2" x14ac:dyDescent="0.2"/>
    <row r="65" ht="13.2" x14ac:dyDescent="0.2"/>
    <row r="66" ht="13.2" x14ac:dyDescent="0.2"/>
    <row r="67" ht="13.2" x14ac:dyDescent="0.2"/>
    <row r="68" ht="13.2" x14ac:dyDescent="0.2"/>
    <row r="69" ht="13.2" x14ac:dyDescent="0.2"/>
    <row r="70" ht="13.2" x14ac:dyDescent="0.2"/>
    <row r="71" ht="13.2" x14ac:dyDescent="0.2"/>
    <row r="72" ht="13.2" x14ac:dyDescent="0.2"/>
    <row r="73" ht="13.2" x14ac:dyDescent="0.2"/>
    <row r="74" ht="13.2" x14ac:dyDescent="0.2"/>
    <row r="75" ht="13.2" x14ac:dyDescent="0.2"/>
    <row r="76" ht="13.2" x14ac:dyDescent="0.2"/>
    <row r="77" ht="13.2" x14ac:dyDescent="0.2"/>
    <row r="78" ht="13.2" x14ac:dyDescent="0.2"/>
    <row r="79" ht="13.2" x14ac:dyDescent="0.2"/>
    <row r="80" ht="13.2" x14ac:dyDescent="0.2"/>
    <row r="81" ht="13.2" x14ac:dyDescent="0.2"/>
    <row r="82" ht="13.2" x14ac:dyDescent="0.2"/>
    <row r="83" ht="13.2" x14ac:dyDescent="0.2"/>
    <row r="84" ht="13.2" x14ac:dyDescent="0.2"/>
    <row r="85" ht="13.2" x14ac:dyDescent="0.2"/>
    <row r="86" ht="13.2" x14ac:dyDescent="0.2"/>
    <row r="87" ht="13.2" x14ac:dyDescent="0.2"/>
    <row r="88" ht="13.2" x14ac:dyDescent="0.2"/>
    <row r="89" ht="13.2" x14ac:dyDescent="0.2"/>
    <row r="90" ht="13.2" x14ac:dyDescent="0.2"/>
    <row r="91" ht="13.2"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474</v>
      </c>
    </row>
  </sheetData>
  <sheetProtection algorithmName="SHA-512" hashValue="rdcqOMJbWr/TbrHkJBJSYcf/XvRLLa2Lf3ZWUC5FTudtsx8lS1tO+GBXdyvU6YyKRHApOlaEa5fH091HMkcwqA==" saltValue="9XlFv8kECo74fkqUthvnR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2"/>
  <cols>
    <col min="1" max="1" width="8.21875" style="1" customWidth="1"/>
    <col min="2" max="16" width="14.66406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13.73</v>
      </c>
      <c r="G47" s="12">
        <v>14.93</v>
      </c>
      <c r="H47" s="12">
        <v>14.65</v>
      </c>
      <c r="I47" s="12">
        <v>13.09</v>
      </c>
      <c r="J47" s="13">
        <v>11.18</v>
      </c>
    </row>
    <row r="48" spans="2:10" ht="57.75" customHeight="1" x14ac:dyDescent="0.2">
      <c r="B48" s="14"/>
      <c r="C48" s="1128" t="s">
        <v>4</v>
      </c>
      <c r="D48" s="1128"/>
      <c r="E48" s="1129"/>
      <c r="F48" s="15">
        <v>3.85</v>
      </c>
      <c r="G48" s="16">
        <v>6.15</v>
      </c>
      <c r="H48" s="16">
        <v>4.7300000000000004</v>
      </c>
      <c r="I48" s="16">
        <v>3.91</v>
      </c>
      <c r="J48" s="17">
        <v>2.68</v>
      </c>
    </row>
    <row r="49" spans="2:10" ht="57.75" customHeight="1" thickBot="1" x14ac:dyDescent="0.25">
      <c r="B49" s="18"/>
      <c r="C49" s="1130" t="s">
        <v>5</v>
      </c>
      <c r="D49" s="1130"/>
      <c r="E49" s="1131"/>
      <c r="F49" s="19">
        <v>2.75</v>
      </c>
      <c r="G49" s="20">
        <v>4.41</v>
      </c>
      <c r="H49" s="20" t="s">
        <v>529</v>
      </c>
      <c r="I49" s="20" t="s">
        <v>530</v>
      </c>
      <c r="J49" s="21" t="s">
        <v>531</v>
      </c>
    </row>
    <row r="50" spans="2:10" ht="13.2" x14ac:dyDescent="0.2"/>
  </sheetData>
  <sheetProtection algorithmName="SHA-512" hashValue="k5lH9m4Rt3aGSYJbMlIZybr2f5TJ2lwv3ryavUDMRtt+sT9gS3eCrLi/S0yb3xiILheghAFsDySdieSMRgTPEA==" saltValue="YgFUX+WmG3bs0R02la8jHw=="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戸田　浩平</cp:lastModifiedBy>
  <cp:lastPrinted>2026-03-19T02:08:11Z</cp:lastPrinted>
  <dcterms:created xsi:type="dcterms:W3CDTF">2026-02-23T05:55:25Z</dcterms:created>
  <dcterms:modified xsi:type="dcterms:W3CDTF">2026-03-25T01:04:01Z</dcterms:modified>
  <cp:category/>
</cp:coreProperties>
</file>