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5_完成版データ・HP掲載\01_完成版データ\"/>
    </mc:Choice>
  </mc:AlternateContent>
  <xr:revisionPtr revIDLastSave="0" documentId="13_ncr:1_{B7F144A0-AF33-409D-B626-803A71AEB814}"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BW34" i="10"/>
  <c r="BW35" i="10" s="1"/>
  <c r="BW36" i="10" s="1"/>
  <c r="BW37" i="10" s="1"/>
  <c r="BW38" i="10" s="1"/>
  <c r="BW39" i="10" s="1"/>
  <c r="BW40" i="10" s="1"/>
  <c r="BW41" i="10" s="1"/>
  <c r="BW42" i="10" s="1"/>
  <c r="BE34" i="10"/>
  <c r="C34" i="10"/>
  <c r="U34" i="10" s="1"/>
  <c r="U35" i="10" s="1"/>
  <c r="U36" i="10" s="1"/>
  <c r="AM34"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<sst xmlns="http://schemas.openxmlformats.org/spreadsheetml/2006/main" count="1058" uniqueCount="560">
  <si>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</si>
  <si>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</si>
  <si>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</si>
  <si>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</si>
  <si>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</si>
  <si>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</si>
  <si>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</si>
  <si>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</si>
  <si>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</si>
  <si>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</si>
  <si>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</si>
  <si>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</si>
  <si>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</si>
  <si>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</si>
  <si>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</si>
  <si>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</si>
  <si>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</si>
  <si>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</si>
  <si>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</si>
  <si>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</si>
  <si>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</si>
  <si>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</si>
  <si>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</si>
  <si>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</si>
  <si>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</si>
  <si>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</si>
  <si>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</si>
  <si>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</si>
  <si>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</si>
  <si>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</si>
  <si>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</si>
  <si>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</si>
  <si>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</si>
  <si>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</si>
  <si>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</si>
  <si>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</si>
  <si>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</si>
  <si>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</si>
  <si>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</si>
  <si>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</si>
  <si>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</si>
  <si>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</si>
  <si>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</si>
  <si>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</si>
  <si>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</si>
  <si>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</si>
  <si>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</si>
  <si>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</si>
  <si>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</si>
  <si>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</si>
  <si>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</si>
  <si>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</si>
  <si>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</si>
  <si>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</si>
  <si>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</si>
  <si>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</si>
  <si>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</si>
  <si>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</si>
  <si>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</si>
  <si>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</si>
  <si>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</si>
  <si>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</si>
  <si>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</si>
  <si>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</si>
  <si>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</si>
  <si>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</si>
  <si>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</si>
  <si>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</si>
  <si>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</si>
  <si>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</si>
  <si>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</si>
  <si>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</si>
  <si>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</si>
  <si>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</si>
  <si>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</si>
  <si>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</si>
  <si>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</si>
  <si>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</si>
  <si>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</si>
  <si>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</si>
  <si>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</si>
  <si>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</si>
  <si>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</si>
  <si>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</si>
  <si>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</si>
  <si>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</si>
  <si>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</si>
  <si>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</si>
  <si>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</si>
  <si>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</si>
  <si>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</si>
  <si>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</si>
  <si>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</si>
  <si>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</si>
  <si>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国分寺市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</si>
  <si>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</si>
  <si>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</si>
  <si>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</si>
  <si>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</si>
  <si>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</si>
  <si>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</si>
  <si>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</si>
  <si>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</si>
  <si>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</si>
  <si>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</si>
  <si>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</si>
  <si>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</si>
  <si>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</si>
  <si>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</si>
  <si>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</si>
  <si>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</si>
  <si>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</si>
  <si>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</si>
  <si>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</si>
  <si>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</si>
  <si>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</si>
  <si>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</si>
  <si>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</si>
  <si>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5.3</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</si>
  <si>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</si>
  <si>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</si>
  <si>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</si>
  <si>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</si>
  <si>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</si>
  <si>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</si>
  <si>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</si>
  <si>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</si>
  <si>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</si>
  <si>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</si>
  <si>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</si>
  <si>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</si>
  <si>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</si>
  <si>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</si>
  <si>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</si>
  <si>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</si>
  <si>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</si>
  <si>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</si>
  <si>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</si>
  <si>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</si>
  <si>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</si>
  <si>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</si>
  <si>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</si>
  <si>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25"/>
  </si>
  <si>
    <t>うち日本人(％)</t>
    <phoneticPr fontId="5"/>
  </si>
  <si>
    <t>0.2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</si>
  <si>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</si>
  <si>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</si>
  <si>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</si>
  <si>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</si>
  <si>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</si>
  <si>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</si>
  <si>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</si>
  <si>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</si>
  <si>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</si>
  <si>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</si>
  <si>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</si>
  <si>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</si>
  <si>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</si>
  <si>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</si>
  <si>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</si>
  <si>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</si>
  <si>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</si>
  <si>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</si>
  <si>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</si>
  <si>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</si>
  <si>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</si>
  <si>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</si>
  <si>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</si>
  <si>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</si>
  <si>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</si>
  <si>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</si>
  <si>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</si>
  <si>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</si>
  <si>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</si>
  <si>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</si>
  <si>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</si>
  <si>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</si>
  <si>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</si>
  <si>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</si>
  <si>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</si>
  <si>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</si>
  <si>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</si>
  <si>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</si>
  <si>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</si>
  <si>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</si>
  <si>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</si>
  <si>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</si>
  <si>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</si>
  <si>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</si>
  <si>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</si>
  <si>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</si>
  <si>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</si>
  <si>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</si>
  <si>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</si>
  <si>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</si>
  <si>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</si>
  <si>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</si>
  <si>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</si>
  <si>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</si>
  <si>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</si>
  <si>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</si>
  <si>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</si>
  <si>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</si>
  <si>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東京都国分寺市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</si>
  <si>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</si>
  <si>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</si>
  <si>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</si>
  <si>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</si>
  <si>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</si>
  <si>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</si>
  <si>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</si>
  <si>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</si>
  <si>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</si>
  <si>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</si>
  <si>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</si>
  <si>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</si>
  <si>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</si>
  <si>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</si>
  <si>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</si>
  <si>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</si>
  <si>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</si>
  <si>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</si>
  <si>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</si>
  <si>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</si>
  <si>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</si>
  <si>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</si>
  <si>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</si>
  <si>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</si>
  <si>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</si>
  <si>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</si>
  <si>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</si>
  <si>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</si>
  <si>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</si>
  <si>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</si>
  <si>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</si>
  <si>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</si>
  <si>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</si>
  <si>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</si>
  <si>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</si>
  <si>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</si>
  <si>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</si>
  <si>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</si>
  <si>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</si>
  <si>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</si>
  <si>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</si>
  <si>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</si>
  <si>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</si>
  <si>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</si>
  <si>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</si>
  <si>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</si>
  <si>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</si>
  <si>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</si>
  <si>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</si>
  <si>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</si>
  <si>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</si>
  <si>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</si>
  <si>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</si>
  <si>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</si>
  <si>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</si>
  <si>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</si>
  <si>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</si>
  <si>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</si>
  <si>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</si>
  <si>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</si>
  <si>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</si>
  <si>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</si>
  <si>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</si>
  <si>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</si>
  <si>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</si>
  <si>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</si>
  <si>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</si>
  <si>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</si>
  <si>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</si>
  <si>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</si>
  <si>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</si>
  <si>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</si>
  <si>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</si>
  <si>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</si>
  <si>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</si>
  <si>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</si>
  <si>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</si>
  <si>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</si>
  <si>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</si>
  <si>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</si>
  <si>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</si>
  <si>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</si>
  <si>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</si>
  <si>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</si>
  <si>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</si>
  <si>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</si>
  <si>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</si>
  <si>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</si>
  <si>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</si>
  <si>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</si>
  <si>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</si>
  <si>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</si>
  <si>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</si>
  <si>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</si>
  <si>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</si>
  <si>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</si>
  <si>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</si>
  <si>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</si>
  <si>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</si>
  <si>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</si>
  <si>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</si>
  <si>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</si>
  <si>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</si>
  <si>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</si>
  <si>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</si>
  <si>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</si>
  <si>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</si>
  <si>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</si>
  <si>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</si>
  <si>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</si>
  <si>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</si>
  <si>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</si>
  <si>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</si>
  <si>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</si>
  <si>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</si>
  <si>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</si>
  <si>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</si>
  <si>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</si>
  <si>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</si>
  <si>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宅地造成</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</si>
  <si>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</si>
  <si>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</si>
  <si>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</si>
  <si>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</si>
  <si>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</si>
  <si>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</si>
  <si>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</si>
  <si>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</si>
  <si>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</si>
  <si>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</si>
  <si>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</si>
  <si>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</si>
  <si>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</si>
  <si>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</si>
  <si>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</si>
  <si>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</si>
  <si>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</si>
  <si>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</si>
  <si>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</si>
  <si>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</si>
  <si>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</si>
  <si>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</si>
  <si>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</si>
  <si>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</si>
  <si>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</si>
  <si>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</si>
  <si>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</si>
  <si>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</si>
  <si>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</si>
  <si>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</si>
  <si>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東京都国分寺市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</si>
  <si>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</si>
  <si>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</si>
  <si>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</si>
  <si>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</si>
  <si>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</si>
  <si>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</si>
  <si>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</si>
  <si>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</si>
  <si>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</si>
  <si>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</si>
  <si>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</si>
  <si>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</si>
  <si>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</si>
  <si>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</si>
  <si>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</si>
  <si>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</si>
  <si>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</si>
  <si>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</si>
  <si>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</si>
  <si>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</si>
  <si>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</si>
  <si>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</si>
  <si>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</si>
  <si>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</si>
  <si>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</si>
  <si>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</si>
  <si>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</si>
  <si>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</si>
  <si>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</si>
  <si>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</si>
  <si>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</si>
  <si>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</si>
  <si>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</si>
  <si>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</si>
  <si>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介護保険(保険事業勘定)特別会計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</si>
  <si>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</si>
  <si>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</si>
  <si>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</si>
  <si>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</si>
  <si>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</si>
  <si>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</si>
  <si>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</si>
  <si>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</si>
  <si>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</si>
  <si>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</si>
  <si>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</si>
  <si>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</si>
  <si>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</si>
  <si>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</si>
  <si>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</si>
  <si>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</si>
  <si>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</si>
  <si>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</si>
  <si>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</si>
  <si>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</si>
  <si>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</si>
  <si>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</si>
  <si>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</si>
  <si>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</si>
  <si>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</si>
  <si>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</si>
  <si>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</si>
  <si>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</si>
  <si>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</si>
  <si>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</si>
  <si>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</si>
  <si>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</si>
  <si>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</si>
  <si>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</si>
  <si>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</si>
  <si>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</si>
  <si>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</si>
  <si>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</si>
  <si>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</si>
  <si>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</si>
  <si>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</si>
  <si>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</si>
  <si>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</si>
  <si>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</si>
  <si>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</si>
  <si>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</si>
  <si>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</si>
  <si>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</si>
  <si>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</si>
  <si>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</si>
  <si>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</si>
  <si>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</si>
  <si>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</si>
  <si>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</si>
  <si>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</si>
  <si>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</si>
  <si>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</si>
  <si>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</si>
  <si>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</si>
  <si>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</si>
  <si>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</si>
  <si>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</si>
  <si>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</si>
  <si>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</si>
  <si>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</si>
  <si>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</si>
  <si>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</si>
  <si>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</si>
  <si>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</si>
  <si>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</si>
  <si>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</si>
  <si>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</si>
  <si>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</si>
  <si>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</si>
  <si>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</si>
  <si>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</si>
  <si>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</si>
  <si>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</si>
  <si>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</si>
  <si>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</si>
  <si>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</si>
  <si>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</si>
  <si>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</si>
  <si>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</si>
  <si>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</si>
  <si>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</si>
  <si>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</si>
  <si>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</si>
  <si>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</si>
  <si>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</si>
  <si>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</si>
  <si>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</si>
  <si>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</si>
  <si>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</si>
  <si>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</si>
  <si>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</si>
  <si>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</si>
  <si>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</si>
  <si>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</si>
  <si>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</si>
  <si>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</si>
  <si>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</si>
  <si>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</si>
  <si>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</si>
  <si>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</si>
  <si>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</si>
  <si>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</si>
  <si>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</si>
  <si>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</si>
  <si>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</si>
  <si>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</si>
  <si>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</si>
  <si>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</si>
  <si>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</si>
  <si>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</si>
  <si>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</si>
  <si>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</si>
  <si>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</si>
  <si>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</si>
  <si>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</si>
  <si>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</si>
  <si>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</si>
  <si>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</si>
  <si>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</si>
  <si>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</si>
  <si>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</si>
  <si>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</si>
  <si>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</si>
  <si>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</si>
  <si>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</si>
  <si>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</si>
  <si>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</si>
  <si>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</si>
  <si>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</si>
  <si>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</si>
  <si>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</si>
  <si>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</si>
  <si>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</si>
  <si>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0.80</t>
  </si>
  <si>
    <t>▲ 2.93</t>
  </si>
  <si>
    <t>▲ 2.86</t>
  </si>
  <si>
    <t>一般会計</t>
  </si>
  <si>
    <t>下水道事業会計</t>
  </si>
  <si>
    <t>介護保険(保険事業勘定)特別会計</t>
  </si>
  <si>
    <t>国民健康保険特別会計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</si>
  <si>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</si>
  <si>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</si>
  <si>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</si>
  <si>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</si>
  <si>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</si>
  <si>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</si>
  <si>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</si>
  <si>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</si>
  <si>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t>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</si>
  <si>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3"/>
  </si>
  <si>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3"/>
  </si>
  <si>
    <t>東京都四市競艇事業組合</t>
    <rPh sb="0" eb="3">
      <t>トウキョウト</t>
    </rPh>
    <rPh sb="3" eb="5">
      <t>ヨンシ</t>
    </rPh>
    <rPh sb="5" eb="7">
      <t>キョウテイ</t>
    </rPh>
    <rPh sb="7" eb="9">
      <t>ジギョウ</t>
    </rPh>
    <rPh sb="9" eb="11">
      <t>クミアイ</t>
    </rPh>
    <phoneticPr fontId="3"/>
  </si>
  <si>
    <t>東京都十一市競輪事業組合</t>
    <rPh sb="0" eb="3">
      <t>トウキョウト</t>
    </rPh>
    <rPh sb="3" eb="5">
      <t>ジュウイッ</t>
    </rPh>
    <rPh sb="5" eb="6">
      <t>シ</t>
    </rPh>
    <rPh sb="6" eb="8">
      <t>ケイリン</t>
    </rPh>
    <rPh sb="8" eb="10">
      <t>ジギョウ</t>
    </rPh>
    <rPh sb="10" eb="12">
      <t>クミアイ</t>
    </rPh>
    <phoneticPr fontId="3"/>
  </si>
  <si>
    <t>東京たま広域資源循環組合</t>
    <rPh sb="0" eb="2">
      <t>トウキョウ</t>
    </rPh>
    <rPh sb="4" eb="6">
      <t>コウイキ</t>
    </rPh>
    <rPh sb="6" eb="8">
      <t>シゲン</t>
    </rPh>
    <rPh sb="8" eb="10">
      <t>ジュンカン</t>
    </rPh>
    <rPh sb="10" eb="12">
      <t>クミアイ</t>
    </rPh>
    <phoneticPr fontId="3"/>
  </si>
  <si>
    <t>浅川清流環境組合</t>
    <rPh sb="0" eb="2">
      <t>アサカワ</t>
    </rPh>
    <rPh sb="2" eb="4">
      <t>セイリュウ</t>
    </rPh>
    <rPh sb="4" eb="6">
      <t>カンキョウ</t>
    </rPh>
    <rPh sb="6" eb="8">
      <t>クミアイ</t>
    </rPh>
    <phoneticPr fontId="3"/>
  </si>
  <si>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3"/>
  </si>
  <si>
    <t>東京都後期高齢者医療広域連合（後期高齢者医療特別会計）</t>
    <rPh sb="0" eb="3">
      <t>トウキョウト</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3"/>
  </si>
  <si>
    <t>湖南衛生組合</t>
    <rPh sb="0" eb="6">
      <t>コナンエイセイクミアイ</t>
    </rPh>
    <phoneticPr fontId="38"/>
  </si>
  <si>
    <t>国分寺市土地開発公社</t>
    <phoneticPr fontId="2"/>
  </si>
  <si>
    <t>○</t>
  </si>
  <si>
    <t>公共施設整備基金</t>
    <rPh sb="0" eb="2">
      <t>コウキョウ</t>
    </rPh>
    <rPh sb="2" eb="4">
      <t>シセツ</t>
    </rPh>
    <rPh sb="4" eb="6">
      <t>セイビ</t>
    </rPh>
    <rPh sb="6" eb="8">
      <t>キキン</t>
    </rPh>
    <phoneticPr fontId="5"/>
  </si>
  <si>
    <t>緑と水と公園整備基金</t>
    <rPh sb="0" eb="1">
      <t>ミドリ</t>
    </rPh>
    <rPh sb="2" eb="3">
      <t>ミズ</t>
    </rPh>
    <rPh sb="4" eb="6">
      <t>コウエン</t>
    </rPh>
    <rPh sb="6" eb="8">
      <t>セイビ</t>
    </rPh>
    <rPh sb="8" eb="10">
      <t>キキン</t>
    </rPh>
    <phoneticPr fontId="3"/>
  </si>
  <si>
    <t>職員退職手当基金</t>
    <rPh sb="0" eb="2">
      <t>ショクイン</t>
    </rPh>
    <rPh sb="2" eb="4">
      <t>タイショク</t>
    </rPh>
    <rPh sb="4" eb="6">
      <t>テアテ</t>
    </rPh>
    <rPh sb="6" eb="8">
      <t>キキン</t>
    </rPh>
    <phoneticPr fontId="3"/>
  </si>
  <si>
    <t>国際交流平和基金</t>
    <rPh sb="0" eb="2">
      <t>コクサイ</t>
    </rPh>
    <rPh sb="2" eb="4">
      <t>コウリュウ</t>
    </rPh>
    <rPh sb="4" eb="6">
      <t>ヘイワ</t>
    </rPh>
    <rPh sb="6" eb="8">
      <t>キキン</t>
    </rPh>
    <phoneticPr fontId="3"/>
  </si>
  <si>
    <t>福祉基金</t>
    <rPh sb="0" eb="2">
      <t>フクシ</t>
    </rPh>
    <rPh sb="2" eb="4">
      <t>キキン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</si>
</sst>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F4F6-43C2-914A-8878F6263A3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42425</c:v>
                </c:pt>
                <c:pt idx="1">
                  <c:v>44104</c:v>
                </c:pt>
                <c:pt idx="2">
                  <c:v>35427</c:v>
                </c:pt>
                <c:pt idx="3">
                  <c:v>66475</c:v>
                </c:pt>
                <c:pt idx="4">
                  <c:v>85569</c:v>
                </c:pt>
              </c:numCache>
            </c:numRef>
          </c:val>
          <c:smooth val="0"/>
          <c:extLst>
            <c:ext xmlns:c16="http://schemas.microsoft.com/office/drawing/2014/chart" uri="{C3380CC4-5D6E-409C-BE32-E72D297353CC}">
              <c16:uniqueId val="{00000001-F4F6-43C2-914A-8878F6263A3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7.07</c:v>
                </c:pt>
                <c:pt idx="1">
                  <c:v>9.6199999999999992</c:v>
                </c:pt>
                <c:pt idx="2">
                  <c:v>10.18</c:v>
                </c:pt>
                <c:pt idx="3">
                  <c:v>6.93</c:v>
                </c:pt>
                <c:pt idx="4">
                  <c:v>7.45</c:v>
                </c:pt>
              </c:numCache>
            </c:numRef>
          </c:val>
          <c:extLst>
            <c:ext xmlns:c16="http://schemas.microsoft.com/office/drawing/2014/chart" uri="{C3380CC4-5D6E-409C-BE32-E72D297353CC}">
              <c16:uniqueId val="{00000000-0169-4C03-B971-9812D4FBCC0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16.61</c:v>
                </c:pt>
                <c:pt idx="1">
                  <c:v>16.54</c:v>
                </c:pt>
                <c:pt idx="2">
                  <c:v>16.04</c:v>
                </c:pt>
                <c:pt idx="3">
                  <c:v>15.43</c:v>
                </c:pt>
                <c:pt idx="4">
                  <c:v>11.33</c:v>
                </c:pt>
              </c:numCache>
            </c:numRef>
          </c:val>
          <c:extLst>
            <c:ext xmlns:c16="http://schemas.microsoft.com/office/drawing/2014/chart" uri="{C3380CC4-5D6E-409C-BE32-E72D297353CC}">
              <c16:uniqueId val="{00000001-0169-4C03-B971-9812D4FBCC0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-0.8</c:v>
                </c:pt>
                <c:pt idx="1">
                  <c:v>1.98</c:v>
                </c:pt>
                <c:pt idx="2">
                  <c:v>1.04</c:v>
                </c:pt>
                <c:pt idx="3">
                  <c:v>-2.93</c:v>
                </c:pt>
                <c:pt idx="4">
                  <c:v>-2.86</c:v>
                </c:pt>
              </c:numCache>
            </c:numRef>
          </c:val>
          <c:smooth val="0"/>
          <c:extLst>
            <c:ext xmlns:c16="http://schemas.microsoft.com/office/drawing/2014/chart" uri="{C3380CC4-5D6E-409C-BE32-E72D297353CC}">
              <c16:uniqueId val="{00000002-0169-4C03-B971-9812D4FBCC0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1655-4D0E-B28D-2D0AB543539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1655-4D0E-B28D-2D0AB543539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1655-4D0E-B28D-2D0AB543539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1655-4D0E-B28D-2D0AB543539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1655-4D0E-B28D-2D0AB543539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0.2</c:v>
                </c:pt>
                <c:pt idx="2">
                  <c:v>#N/A</c:v>
                </c:pt>
                <c:pt idx="3">
                  <c:v>0.1</c:v>
                </c:pt>
                <c:pt idx="4">
                  <c:v>#N/A</c:v>
                </c:pt>
                <c:pt idx="5">
                  <c:v>0.32</c:v>
                </c:pt>
                <c:pt idx="6">
                  <c:v>#N/A</c:v>
                </c:pt>
                <c:pt idx="7">
                  <c:v>0.08</c:v>
                </c:pt>
                <c:pt idx="8">
                  <c:v>#N/A</c:v>
                </c:pt>
                <c:pt idx="9">
                  <c:v>0.15</c:v>
                </c:pt>
              </c:numCache>
            </c:numRef>
          </c:val>
          <c:extLst>
            <c:ext xmlns:c16="http://schemas.microsoft.com/office/drawing/2014/chart" uri="{C3380CC4-5D6E-409C-BE32-E72D297353CC}">
              <c16:uniqueId val="{00000005-1655-4D0E-B28D-2D0AB543539C}"/>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0.61</c:v>
                </c:pt>
                <c:pt idx="2">
                  <c:v>#N/A</c:v>
                </c:pt>
                <c:pt idx="3">
                  <c:v>1.51</c:v>
                </c:pt>
                <c:pt idx="4">
                  <c:v>#N/A</c:v>
                </c:pt>
                <c:pt idx="5">
                  <c:v>0.71</c:v>
                </c:pt>
                <c:pt idx="6">
                  <c:v>#N/A</c:v>
                </c:pt>
                <c:pt idx="7">
                  <c:v>1.03</c:v>
                </c:pt>
                <c:pt idx="8">
                  <c:v>#N/A</c:v>
                </c:pt>
                <c:pt idx="9">
                  <c:v>0.53</c:v>
                </c:pt>
              </c:numCache>
            </c:numRef>
          </c:val>
          <c:extLst>
            <c:ext xmlns:c16="http://schemas.microsoft.com/office/drawing/2014/chart" uri="{C3380CC4-5D6E-409C-BE32-E72D297353CC}">
              <c16:uniqueId val="{00000006-1655-4D0E-B28D-2D0AB543539C}"/>
            </c:ext>
          </c:extLst>
        </c:ser>
        <c:ser>
          <c:idx val="7"/>
          <c:order val="7"/>
          <c:tx>
            <c:strRef>
              <c:f>データシート!$A$34</c:f>
              <c:strCache>
                <c:ptCount val="1"/>
                <c:pt idx="0">
                  <c:v>介護保険(保険事業勘定)特別会計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0.94</c:v>
                </c:pt>
                <c:pt idx="2">
                  <c:v>#N/A</c:v>
                </c:pt>
                <c:pt idx="3">
                  <c:v>1.25</c:v>
                </c:pt>
                <c:pt idx="4">
                  <c:v>#N/A</c:v>
                </c:pt>
                <c:pt idx="5">
                  <c:v>1.1399999999999999</c:v>
                </c:pt>
                <c:pt idx="6">
                  <c:v>#N/A</c:v>
                </c:pt>
                <c:pt idx="7">
                  <c:v>1.1000000000000001</c:v>
                </c:pt>
                <c:pt idx="8">
                  <c:v>#N/A</c:v>
                </c:pt>
                <c:pt idx="9">
                  <c:v>1.32</c:v>
                </c:pt>
              </c:numCache>
            </c:numRef>
          </c:val>
          <c:extLst>
            <c:ext xmlns:c16="http://schemas.microsoft.com/office/drawing/2014/chart" uri="{C3380CC4-5D6E-409C-BE32-E72D297353CC}">
              <c16:uniqueId val="{00000007-1655-4D0E-B28D-2D0AB543539C}"/>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0.12</c:v>
                </c:pt>
                <c:pt idx="2">
                  <c:v>#N/A</c:v>
                </c:pt>
                <c:pt idx="3">
                  <c:v>1.01</c:v>
                </c:pt>
                <c:pt idx="4">
                  <c:v>#N/A</c:v>
                </c:pt>
                <c:pt idx="5">
                  <c:v>2.61</c:v>
                </c:pt>
                <c:pt idx="6">
                  <c:v>#N/A</c:v>
                </c:pt>
                <c:pt idx="7">
                  <c:v>4.46</c:v>
                </c:pt>
                <c:pt idx="8">
                  <c:v>#N/A</c:v>
                </c:pt>
                <c:pt idx="9">
                  <c:v>6.08</c:v>
                </c:pt>
              </c:numCache>
            </c:numRef>
          </c:val>
          <c:extLst>
            <c:ext xmlns:c16="http://schemas.microsoft.com/office/drawing/2014/chart" uri="{C3380CC4-5D6E-409C-BE32-E72D297353CC}">
              <c16:uniqueId val="{00000008-1655-4D0E-B28D-2D0AB543539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7.06</c:v>
                </c:pt>
                <c:pt idx="2">
                  <c:v>#N/A</c:v>
                </c:pt>
                <c:pt idx="3">
                  <c:v>9.6199999999999992</c:v>
                </c:pt>
                <c:pt idx="4">
                  <c:v>#N/A</c:v>
                </c:pt>
                <c:pt idx="5">
                  <c:v>10.18</c:v>
                </c:pt>
                <c:pt idx="6">
                  <c:v>#N/A</c:v>
                </c:pt>
                <c:pt idx="7">
                  <c:v>6.93</c:v>
                </c:pt>
                <c:pt idx="8">
                  <c:v>#N/A</c:v>
                </c:pt>
                <c:pt idx="9">
                  <c:v>7.45</c:v>
                </c:pt>
              </c:numCache>
            </c:numRef>
          </c:val>
          <c:extLst>
            <c:ext xmlns:c16="http://schemas.microsoft.com/office/drawing/2014/chart" uri="{C3380CC4-5D6E-409C-BE32-E72D297353CC}">
              <c16:uniqueId val="{00000009-1655-4D0E-B28D-2D0AB543539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2761</c:v>
                </c:pt>
                <c:pt idx="5">
                  <c:v>2531</c:v>
                </c:pt>
                <c:pt idx="8">
                  <c:v>2432</c:v>
                </c:pt>
                <c:pt idx="11">
                  <c:v>2389</c:v>
                </c:pt>
                <c:pt idx="14">
                  <c:v>2118</c:v>
                </c:pt>
              </c:numCache>
            </c:numRef>
          </c:val>
          <c:extLst>
            <c:ext xmlns:c16="http://schemas.microsoft.com/office/drawing/2014/chart" uri="{C3380CC4-5D6E-409C-BE32-E72D297353CC}">
              <c16:uniqueId val="{00000000-342C-4014-A6ED-94C94CBA2E2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42C-4014-A6ED-94C94CBA2E2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144</c:v>
                </c:pt>
                <c:pt idx="3">
                  <c:v>96</c:v>
                </c:pt>
                <c:pt idx="6">
                  <c:v>187</c:v>
                </c:pt>
                <c:pt idx="9">
                  <c:v>94</c:v>
                </c:pt>
                <c:pt idx="12">
                  <c:v>201</c:v>
                </c:pt>
              </c:numCache>
            </c:numRef>
          </c:val>
          <c:extLst>
            <c:ext xmlns:c16="http://schemas.microsoft.com/office/drawing/2014/chart" uri="{C3380CC4-5D6E-409C-BE32-E72D297353CC}">
              <c16:uniqueId val="{00000002-342C-4014-A6ED-94C94CBA2E2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19</c:v>
                </c:pt>
                <c:pt idx="3">
                  <c:v>13</c:v>
                </c:pt>
                <c:pt idx="6">
                  <c:v>85</c:v>
                </c:pt>
                <c:pt idx="9">
                  <c:v>334</c:v>
                </c:pt>
                <c:pt idx="12">
                  <c:v>309</c:v>
                </c:pt>
              </c:numCache>
            </c:numRef>
          </c:val>
          <c:extLst>
            <c:ext xmlns:c16="http://schemas.microsoft.com/office/drawing/2014/chart" uri="{C3380CC4-5D6E-409C-BE32-E72D297353CC}">
              <c16:uniqueId val="{00000003-342C-4014-A6ED-94C94CBA2E2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423</c:v>
                </c:pt>
                <c:pt idx="3">
                  <c:v>265</c:v>
                </c:pt>
                <c:pt idx="6">
                  <c:v>273</c:v>
                </c:pt>
                <c:pt idx="9">
                  <c:v>275</c:v>
                </c:pt>
                <c:pt idx="12">
                  <c:v>165</c:v>
                </c:pt>
              </c:numCache>
            </c:numRef>
          </c:val>
          <c:extLst>
            <c:ext xmlns:c16="http://schemas.microsoft.com/office/drawing/2014/chart" uri="{C3380CC4-5D6E-409C-BE32-E72D297353CC}">
              <c16:uniqueId val="{00000004-342C-4014-A6ED-94C94CBA2E2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42C-4014-A6ED-94C94CBA2E2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42C-4014-A6ED-94C94CBA2E2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1982</c:v>
                </c:pt>
                <c:pt idx="3">
                  <c:v>2172</c:v>
                </c:pt>
                <c:pt idx="6">
                  <c:v>2236</c:v>
                </c:pt>
                <c:pt idx="9">
                  <c:v>2241</c:v>
                </c:pt>
                <c:pt idx="12">
                  <c:v>2215</c:v>
                </c:pt>
              </c:numCache>
            </c:numRef>
          </c:val>
          <c:extLst>
            <c:ext xmlns:c16="http://schemas.microsoft.com/office/drawing/2014/chart" uri="{C3380CC4-5D6E-409C-BE32-E72D297353CC}">
              <c16:uniqueId val="{00000007-342C-4014-A6ED-94C94CBA2E2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-193</c:v>
                </c:pt>
                <c:pt idx="2">
                  <c:v>#N/A</c:v>
                </c:pt>
                <c:pt idx="3">
                  <c:v>#N/A</c:v>
                </c:pt>
                <c:pt idx="4">
                  <c:v>15</c:v>
                </c:pt>
                <c:pt idx="5">
                  <c:v>#N/A</c:v>
                </c:pt>
                <c:pt idx="6">
                  <c:v>#N/A</c:v>
                </c:pt>
                <c:pt idx="7">
                  <c:v>349</c:v>
                </c:pt>
                <c:pt idx="8">
                  <c:v>#N/A</c:v>
                </c:pt>
                <c:pt idx="9">
                  <c:v>#N/A</c:v>
                </c:pt>
                <c:pt idx="10">
                  <c:v>555</c:v>
                </c:pt>
                <c:pt idx="11">
                  <c:v>#N/A</c:v>
                </c:pt>
                <c:pt idx="12">
                  <c:v>#N/A</c:v>
                </c:pt>
                <c:pt idx="13">
                  <c:v>772</c:v>
                </c:pt>
                <c:pt idx="14">
                  <c:v>#N/A</c:v>
                </c:pt>
              </c:numCache>
            </c:numRef>
          </c:val>
          <c:smooth val="0"/>
          <c:extLst>
            <c:ext xmlns:c16="http://schemas.microsoft.com/office/drawing/2014/chart" uri="{C3380CC4-5D6E-409C-BE32-E72D297353CC}">
              <c16:uniqueId val="{00000008-342C-4014-A6ED-94C94CBA2E2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12010</c:v>
                </c:pt>
                <c:pt idx="5">
                  <c:v>10802</c:v>
                </c:pt>
                <c:pt idx="8">
                  <c:v>9738</c:v>
                </c:pt>
                <c:pt idx="11">
                  <c:v>8899</c:v>
                </c:pt>
                <c:pt idx="14">
                  <c:v>8153</c:v>
                </c:pt>
              </c:numCache>
            </c:numRef>
          </c:val>
          <c:extLst>
            <c:ext xmlns:c16="http://schemas.microsoft.com/office/drawing/2014/chart" uri="{C3380CC4-5D6E-409C-BE32-E72D297353CC}">
              <c16:uniqueId val="{00000000-8C74-4D4B-B855-A7D96B4AC09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11528</c:v>
                </c:pt>
                <c:pt idx="5">
                  <c:v>10767</c:v>
                </c:pt>
                <c:pt idx="8">
                  <c:v>10322</c:v>
                </c:pt>
                <c:pt idx="11">
                  <c:v>10141</c:v>
                </c:pt>
                <c:pt idx="14">
                  <c:v>10022</c:v>
                </c:pt>
              </c:numCache>
            </c:numRef>
          </c:val>
          <c:extLst>
            <c:ext xmlns:c16="http://schemas.microsoft.com/office/drawing/2014/chart" uri="{C3380CC4-5D6E-409C-BE32-E72D297353CC}">
              <c16:uniqueId val="{00000001-8C74-4D4B-B855-A7D96B4AC09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11768</c:v>
                </c:pt>
                <c:pt idx="5">
                  <c:v>12557</c:v>
                </c:pt>
                <c:pt idx="8">
                  <c:v>13038</c:v>
                </c:pt>
                <c:pt idx="11">
                  <c:v>14036</c:v>
                </c:pt>
                <c:pt idx="14">
                  <c:v>10051</c:v>
                </c:pt>
              </c:numCache>
            </c:numRef>
          </c:val>
          <c:extLst>
            <c:ext xmlns:c16="http://schemas.microsoft.com/office/drawing/2014/chart" uri="{C3380CC4-5D6E-409C-BE32-E72D297353CC}">
              <c16:uniqueId val="{00000002-8C74-4D4B-B855-A7D96B4AC09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C74-4D4B-B855-A7D96B4AC09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C74-4D4B-B855-A7D96B4AC09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C74-4D4B-B855-A7D96B4AC09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4751</c:v>
                </c:pt>
                <c:pt idx="3">
                  <c:v>4768</c:v>
                </c:pt>
                <c:pt idx="6">
                  <c:v>4802</c:v>
                </c:pt>
                <c:pt idx="9">
                  <c:v>4903</c:v>
                </c:pt>
                <c:pt idx="12">
                  <c:v>4912</c:v>
                </c:pt>
              </c:numCache>
            </c:numRef>
          </c:val>
          <c:extLst>
            <c:ext xmlns:c16="http://schemas.microsoft.com/office/drawing/2014/chart" uri="{C3380CC4-5D6E-409C-BE32-E72D297353CC}">
              <c16:uniqueId val="{00000006-8C74-4D4B-B855-A7D96B4AC09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3821</c:v>
                </c:pt>
                <c:pt idx="3">
                  <c:v>3812</c:v>
                </c:pt>
                <c:pt idx="6">
                  <c:v>3736</c:v>
                </c:pt>
                <c:pt idx="9">
                  <c:v>3420</c:v>
                </c:pt>
                <c:pt idx="12">
                  <c:v>3103</c:v>
                </c:pt>
              </c:numCache>
            </c:numRef>
          </c:val>
          <c:extLst>
            <c:ext xmlns:c16="http://schemas.microsoft.com/office/drawing/2014/chart" uri="{C3380CC4-5D6E-409C-BE32-E72D297353CC}">
              <c16:uniqueId val="{00000007-8C74-4D4B-B855-A7D96B4AC09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4148</c:v>
                </c:pt>
                <c:pt idx="3">
                  <c:v>2298</c:v>
                </c:pt>
                <c:pt idx="6">
                  <c:v>2162</c:v>
                </c:pt>
                <c:pt idx="9">
                  <c:v>2162</c:v>
                </c:pt>
                <c:pt idx="12">
                  <c:v>2323</c:v>
                </c:pt>
              </c:numCache>
            </c:numRef>
          </c:val>
          <c:extLst>
            <c:ext xmlns:c16="http://schemas.microsoft.com/office/drawing/2014/chart" uri="{C3380CC4-5D6E-409C-BE32-E72D297353CC}">
              <c16:uniqueId val="{00000008-8C74-4D4B-B855-A7D96B4AC09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1935</c:v>
                </c:pt>
                <c:pt idx="3">
                  <c:v>1852</c:v>
                </c:pt>
                <c:pt idx="6">
                  <c:v>1753</c:v>
                </c:pt>
                <c:pt idx="9">
                  <c:v>1775</c:v>
                </c:pt>
                <c:pt idx="12">
                  <c:v>3560</c:v>
                </c:pt>
              </c:numCache>
            </c:numRef>
          </c:val>
          <c:extLst>
            <c:ext xmlns:c16="http://schemas.microsoft.com/office/drawing/2014/chart" uri="{C3380CC4-5D6E-409C-BE32-E72D297353CC}">
              <c16:uniqueId val="{00000009-8C74-4D4B-B855-A7D96B4AC09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20269</c:v>
                </c:pt>
                <c:pt idx="3">
                  <c:v>22738</c:v>
                </c:pt>
                <c:pt idx="6">
                  <c:v>22570</c:v>
                </c:pt>
                <c:pt idx="9">
                  <c:v>24710</c:v>
                </c:pt>
                <c:pt idx="12">
                  <c:v>28838</c:v>
                </c:pt>
              </c:numCache>
            </c:numRef>
          </c:val>
          <c:extLst>
            <c:ext xmlns:c16="http://schemas.microsoft.com/office/drawing/2014/chart" uri="{C3380CC4-5D6E-409C-BE32-E72D297353CC}">
              <c16:uniqueId val="{0000000A-8C74-4D4B-B855-A7D96B4AC09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1344</c:v>
                </c:pt>
                <c:pt idx="5">
                  <c:v>#N/A</c:v>
                </c:pt>
                <c:pt idx="6">
                  <c:v>#N/A</c:v>
                </c:pt>
                <c:pt idx="7">
                  <c:v>1925</c:v>
                </c:pt>
                <c:pt idx="8">
                  <c:v>#N/A</c:v>
                </c:pt>
                <c:pt idx="9">
                  <c:v>#N/A</c:v>
                </c:pt>
                <c:pt idx="10">
                  <c:v>3894</c:v>
                </c:pt>
                <c:pt idx="11">
                  <c:v>#N/A</c:v>
                </c:pt>
                <c:pt idx="12">
                  <c:v>#N/A</c:v>
                </c:pt>
                <c:pt idx="13">
                  <c:v>14511</c:v>
                </c:pt>
                <c:pt idx="14">
                  <c:v>#N/A</c:v>
                </c:pt>
              </c:numCache>
            </c:numRef>
          </c:val>
          <c:smooth val="0"/>
          <c:extLst>
            <c:ext xmlns:c16="http://schemas.microsoft.com/office/drawing/2014/chart" uri="{C3380CC4-5D6E-409C-BE32-E72D297353CC}">
              <c16:uniqueId val="{0000000B-8C74-4D4B-B855-A7D96B4AC09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4136</c:v>
                </c:pt>
                <c:pt idx="1">
                  <c:v>4125</c:v>
                </c:pt>
                <c:pt idx="2">
                  <c:v>3130</c:v>
                </c:pt>
              </c:numCache>
            </c:numRef>
          </c:val>
          <c:extLst>
            <c:ext xmlns:c16="http://schemas.microsoft.com/office/drawing/2014/chart" uri="{C3380CC4-5D6E-409C-BE32-E72D297353CC}">
              <c16:uniqueId val="{00000000-1A4B-4949-A08D-0BF2205832C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3</c:v>
                </c:pt>
                <c:pt idx="1">
                  <c:v>3</c:v>
                </c:pt>
                <c:pt idx="2">
                  <c:v>3</c:v>
                </c:pt>
              </c:numCache>
            </c:numRef>
          </c:val>
          <c:extLst>
            <c:ext xmlns:c16="http://schemas.microsoft.com/office/drawing/2014/chart" uri="{C3380CC4-5D6E-409C-BE32-E72D297353CC}">
              <c16:uniqueId val="{00000001-1A4B-4949-A08D-0BF2205832C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9606</c:v>
                </c:pt>
                <c:pt idx="1">
                  <c:v>10660</c:v>
                </c:pt>
                <c:pt idx="2">
                  <c:v>6912</c:v>
                </c:pt>
              </c:numCache>
            </c:numRef>
          </c:val>
          <c:extLst>
            <c:ext xmlns:c16="http://schemas.microsoft.com/office/drawing/2014/chart" uri="{C3380CC4-5D6E-409C-BE32-E72D297353CC}">
              <c16:uniqueId val="{00000002-1A4B-4949-A08D-0BF2205832C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元利償還金等においては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令和２年度までは借入抑制により元利償還金が減少していること</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下水道事業会計の元利償還金が減となっていることに伴う公営企業債の元利償還金に対する繰入金が減少していることなどにより全体的に減となっていた。しかし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令和３年度</a:t>
          </a:r>
          <a:r>
            <a:rPr kumimoji="1" lang="ja-JP" altLang="en-US" sz="1100">
              <a:solidFill>
                <a:schemeClr val="dk1"/>
              </a:solidFill>
              <a:effectLst/>
              <a:latin typeface="+mn-lt"/>
              <a:ea typeface="+mn-ea"/>
              <a:cs typeface="+mn-cs"/>
            </a:rPr>
            <a:t>から</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年度に</a:t>
          </a:r>
          <a:r>
            <a:rPr kumimoji="1" lang="ja-JP" altLang="en-US" sz="1100">
              <a:solidFill>
                <a:schemeClr val="dk1"/>
              </a:solidFill>
              <a:effectLst/>
              <a:latin typeface="+mn-lt"/>
              <a:ea typeface="+mn-ea"/>
              <a:cs typeface="+mn-cs"/>
            </a:rPr>
            <a:t>かけて、</a:t>
          </a:r>
          <a:r>
            <a:rPr kumimoji="1" lang="ja-JP" altLang="ja-JP" sz="1100">
              <a:solidFill>
                <a:schemeClr val="dk1"/>
              </a:solidFill>
              <a:effectLst/>
              <a:latin typeface="+mn-lt"/>
              <a:ea typeface="+mn-ea"/>
              <a:cs typeface="+mn-cs"/>
            </a:rPr>
            <a:t>新庁舎建設事業に伴う借入れを行ったことなどから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増額</a:t>
          </a:r>
          <a:r>
            <a:rPr kumimoji="1" lang="ja-JP" altLang="en-US" sz="1100">
              <a:solidFill>
                <a:schemeClr val="dk1"/>
              </a:solidFill>
              <a:effectLst/>
              <a:latin typeface="+mn-lt"/>
              <a:ea typeface="+mn-ea"/>
              <a:cs typeface="+mn-cs"/>
            </a:rPr>
            <a:t>傾向</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ている。</a:t>
          </a:r>
          <a:endParaRPr lang="ja-JP" altLang="ja-JP" sz="1400">
            <a:effectLst/>
          </a:endParaRPr>
        </a:p>
        <a:p>
          <a:r>
            <a:rPr kumimoji="1" lang="ja-JP" altLang="ja-JP" sz="1100">
              <a:solidFill>
                <a:schemeClr val="dk1"/>
              </a:solidFill>
              <a:effectLst/>
              <a:latin typeface="+mn-lt"/>
              <a:ea typeface="+mn-ea"/>
              <a:cs typeface="+mn-cs"/>
            </a:rPr>
            <a:t>　比率は令和３年度はマイナスであったが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令和４年度にはプラスに転じており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今後も</a:t>
          </a:r>
          <a:r>
            <a:rPr kumimoji="1" lang="ja-JP" altLang="en-US" sz="1100">
              <a:solidFill>
                <a:schemeClr val="dk1"/>
              </a:solidFill>
              <a:effectLst/>
              <a:latin typeface="+mn-lt"/>
              <a:ea typeface="+mn-ea"/>
              <a:cs typeface="+mn-cs"/>
            </a:rPr>
            <a:t>旧庁舎用地利活用事業など</a:t>
          </a:r>
          <a:r>
            <a:rPr kumimoji="1" lang="ja-JP" altLang="ja-JP" sz="1100">
              <a:solidFill>
                <a:schemeClr val="dk1"/>
              </a:solidFill>
              <a:effectLst/>
              <a:latin typeface="+mn-lt"/>
              <a:ea typeface="+mn-ea"/>
              <a:cs typeface="+mn-cs"/>
            </a:rPr>
            <a:t>多額の借入れを伴う大型事業が予定されていることから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新規借入れについては慎重に行っていく必要がある。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実質公債費比率の算定に用いる満期一括償還地方債の償還財源としての積立はしていない。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前年度に引き続き新庁舎建設事業に伴い多額の借入れを行い、</a:t>
          </a:r>
          <a:r>
            <a:rPr kumimoji="1" lang="ja-JP" altLang="ja-JP" sz="1100">
              <a:solidFill>
                <a:schemeClr val="dk1"/>
              </a:solidFill>
              <a:effectLst/>
              <a:latin typeface="+mn-lt"/>
              <a:ea typeface="+mn-ea"/>
              <a:cs typeface="+mn-cs"/>
            </a:rPr>
            <a:t>将来負担額が約</a:t>
          </a:r>
          <a:r>
            <a:rPr kumimoji="1" lang="en-US" altLang="ja-JP" sz="1100">
              <a:solidFill>
                <a:schemeClr val="dk1"/>
              </a:solidFill>
              <a:effectLst/>
              <a:latin typeface="+mn-lt"/>
              <a:ea typeface="+mn-ea"/>
              <a:cs typeface="+mn-cs"/>
            </a:rPr>
            <a:t>5,766</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となったことから将来負担比率は</a:t>
          </a:r>
          <a:r>
            <a:rPr kumimoji="1" lang="en-US" altLang="ja-JP" sz="1100">
              <a:solidFill>
                <a:schemeClr val="dk1"/>
              </a:solidFill>
              <a:effectLst/>
              <a:latin typeface="+mn-lt"/>
              <a:ea typeface="+mn-ea"/>
              <a:cs typeface="+mn-cs"/>
            </a:rPr>
            <a:t>54.7</a:t>
          </a:r>
          <a:r>
            <a:rPr kumimoji="1" lang="ja-JP" altLang="ja-JP" sz="1100">
              <a:solidFill>
                <a:schemeClr val="dk1"/>
              </a:solidFill>
              <a:effectLst/>
              <a:latin typeface="+mn-lt"/>
              <a:ea typeface="+mn-ea"/>
              <a:cs typeface="+mn-cs"/>
            </a:rPr>
            <a:t>％となり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前年度比で</a:t>
          </a:r>
          <a:r>
            <a:rPr kumimoji="1" lang="en-US" altLang="ja-JP" sz="1100">
              <a:solidFill>
                <a:schemeClr val="dk1"/>
              </a:solidFill>
              <a:effectLst/>
              <a:latin typeface="+mn-lt"/>
              <a:ea typeface="+mn-ea"/>
              <a:cs typeface="+mn-cs"/>
            </a:rPr>
            <a:t>39.4</a:t>
          </a:r>
          <a:r>
            <a:rPr kumimoji="1" lang="ja-JP" altLang="ja-JP" sz="1100">
              <a:solidFill>
                <a:schemeClr val="dk1"/>
              </a:solidFill>
              <a:effectLst/>
              <a:latin typeface="+mn-lt"/>
              <a:ea typeface="+mn-ea"/>
              <a:cs typeface="+mn-cs"/>
            </a:rPr>
            <a:t>ポイント増となった。今後も</a:t>
          </a:r>
          <a:r>
            <a:rPr kumimoji="1" lang="ja-JP" altLang="en-US" sz="1100">
              <a:solidFill>
                <a:schemeClr val="dk1"/>
              </a:solidFill>
              <a:effectLst/>
              <a:latin typeface="+mn-lt"/>
              <a:ea typeface="+mn-ea"/>
              <a:cs typeface="+mn-cs"/>
            </a:rPr>
            <a:t>旧庁舎用地利活用事業</a:t>
          </a:r>
          <a:r>
            <a:rPr kumimoji="1" lang="ja-JP" altLang="ja-JP" sz="1100">
              <a:solidFill>
                <a:schemeClr val="dk1"/>
              </a:solidFill>
              <a:effectLst/>
              <a:latin typeface="+mn-lt"/>
              <a:ea typeface="+mn-ea"/>
              <a:cs typeface="+mn-cs"/>
            </a:rPr>
            <a:t>に加え</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多額の借入れを必要とする大型事業が予定されているため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借入れの抑制など</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比率上昇を抑える取り組みを行っていく。</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東京都国分寺市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mn-lt"/>
              <a:ea typeface="+mn-ea"/>
              <a:cs typeface="+mn-cs"/>
            </a:rPr>
            <a:t>年度間の財源調整として積立て及び取崩しを行った結果</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財政調整基金は全体として</a:t>
          </a:r>
          <a:r>
            <a:rPr kumimoji="1" lang="en-US" altLang="ja-JP" sz="1100">
              <a:solidFill>
                <a:schemeClr val="dk1"/>
              </a:solidFill>
              <a:effectLst/>
              <a:latin typeface="+mn-lt"/>
              <a:ea typeface="+mn-ea"/>
              <a:cs typeface="+mn-cs"/>
            </a:rPr>
            <a:t>995</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基金全体としては約</a:t>
          </a:r>
          <a:r>
            <a:rPr kumimoji="1" lang="en-US" altLang="ja-JP" sz="1100">
              <a:solidFill>
                <a:schemeClr val="dk1"/>
              </a:solidFill>
              <a:effectLst/>
              <a:latin typeface="+mn-lt"/>
              <a:ea typeface="+mn-ea"/>
              <a:cs typeface="+mn-cs"/>
            </a:rPr>
            <a:t>4,744</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lang="ja-JP" altLang="en-US" sz="1100" b="0" i="0" u="none" strike="noStrike" baseline="0">
              <a:solidFill>
                <a:schemeClr val="dk1"/>
              </a:solidFill>
              <a:latin typeface="+mn-lt"/>
              <a:ea typeface="+mn-ea"/>
              <a:cs typeface="+mn-cs"/>
            </a:rPr>
            <a:t>新庁舎建設事業などの大型事業の完了後においても、扶助費の増加や、公共施設の修繕・更新等に伴う歳出増が引き続き見込まれ、更には物価高騰等の影響による対策経費の増など、厳しい財政運営が予想されるため、</a:t>
          </a:r>
          <a:r>
            <a:rPr kumimoji="1" lang="ja-JP" altLang="ja-JP" sz="1100">
              <a:solidFill>
                <a:schemeClr val="dk1"/>
              </a:solidFill>
              <a:effectLst/>
              <a:latin typeface="+mn-lt"/>
              <a:ea typeface="+mn-ea"/>
              <a:cs typeface="+mn-cs"/>
            </a:rPr>
            <a:t>財源の確保に取り組み</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経常経費の見直しを行い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基金の取崩しに依存しない収支均衡型の財政体質を維持する。また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決算剰余金等の計画的な積立を行い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基金の適正な管理と運用を図る。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公共施設整備基金：公共施設の整備資金</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緑と水と公園整備基金：緑地，湧水等及び公園の整備等の事業に必要な資金</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職員退職手当基金：職員退職手当の資金</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国際交流平和基金：国際交流事業を通し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世界各国の人々との相互理解を深め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世界平和を希求する事業に充当する資金</a:t>
          </a:r>
          <a:endParaRPr lang="ja-JP" altLang="ja-JP">
            <a:effectLst/>
          </a:endParaRPr>
        </a:p>
        <a:p>
          <a:r>
            <a:rPr kumimoji="1" lang="ja-JP" altLang="en-US" sz="1100">
              <a:solidFill>
                <a:schemeClr val="dk1"/>
              </a:solidFill>
              <a:effectLst/>
              <a:latin typeface="+mn-lt"/>
              <a:ea typeface="+mn-ea"/>
              <a:cs typeface="+mn-cs"/>
            </a:rPr>
            <a:t>福祉基金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高齢化対策を基本とする福祉施策の資金</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100">
              <a:solidFill>
                <a:schemeClr val="dk1"/>
              </a:solidFill>
              <a:effectLst/>
              <a:latin typeface="+mn-lt"/>
              <a:ea typeface="+mn-ea"/>
              <a:cs typeface="+mn-cs"/>
            </a:rPr>
            <a:t>公共施設整備基金：決算剰余金等の積立てを行ったこと等により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残高は約</a:t>
          </a:r>
          <a:r>
            <a:rPr kumimoji="1" lang="en-US" altLang="ja-JP" sz="1100">
              <a:solidFill>
                <a:schemeClr val="dk1"/>
              </a:solidFill>
              <a:effectLst/>
              <a:latin typeface="+mn-lt"/>
              <a:ea typeface="+mn-ea"/>
              <a:cs typeface="+mn-cs"/>
            </a:rPr>
            <a:t>6,513</a:t>
          </a:r>
          <a:r>
            <a:rPr kumimoji="1" lang="ja-JP" altLang="ja-JP" sz="1100">
              <a:solidFill>
                <a:schemeClr val="dk1"/>
              </a:solidFill>
              <a:effectLst/>
              <a:latin typeface="+mn-lt"/>
              <a:ea typeface="+mn-ea"/>
              <a:cs typeface="+mn-cs"/>
            </a:rPr>
            <a:t>百万円となり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前年度と比較して約</a:t>
          </a:r>
          <a:r>
            <a:rPr kumimoji="1" lang="en-US" altLang="ja-JP" sz="1100">
              <a:solidFill>
                <a:schemeClr val="dk1"/>
              </a:solidFill>
              <a:effectLst/>
              <a:latin typeface="+mn-lt"/>
              <a:ea typeface="+mn-ea"/>
              <a:cs typeface="+mn-cs"/>
            </a:rPr>
            <a:t>425</a:t>
          </a:r>
          <a:r>
            <a:rPr kumimoji="1" lang="ja-JP" altLang="ja-JP" sz="1100">
              <a:solidFill>
                <a:schemeClr val="dk1"/>
              </a:solidFill>
              <a:effectLst/>
              <a:latin typeface="+mn-lt"/>
              <a:ea typeface="+mn-ea"/>
              <a:cs typeface="+mn-cs"/>
            </a:rPr>
            <a:t>百万円増加した。</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緑と水と公園整備基金：寄附金等の積立てを行っており増加傾向にある。残高は前年度と比較して約</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百万円増の</a:t>
          </a:r>
          <a:r>
            <a:rPr kumimoji="1" lang="en-US" altLang="ja-JP" sz="1100">
              <a:solidFill>
                <a:schemeClr val="dk1"/>
              </a:solidFill>
              <a:effectLst/>
              <a:latin typeface="+mn-lt"/>
              <a:ea typeface="+mn-ea"/>
              <a:cs typeface="+mn-cs"/>
            </a:rPr>
            <a:t>203</a:t>
          </a:r>
          <a:r>
            <a:rPr kumimoji="1" lang="ja-JP" altLang="ja-JP" sz="1100">
              <a:solidFill>
                <a:schemeClr val="dk1"/>
              </a:solidFill>
              <a:effectLst/>
              <a:latin typeface="+mn-lt"/>
              <a:ea typeface="+mn-ea"/>
              <a:cs typeface="+mn-cs"/>
            </a:rPr>
            <a:t>百万円となった。</a:t>
          </a:r>
          <a:endParaRPr lang="ja-JP" altLang="ja-JP">
            <a:effectLst/>
          </a:endParaRPr>
        </a:p>
        <a:p>
          <a:r>
            <a:rPr kumimoji="1" lang="ja-JP" altLang="ja-JP" sz="1100">
              <a:solidFill>
                <a:schemeClr val="dk1"/>
              </a:solidFill>
              <a:effectLst/>
              <a:latin typeface="+mn-lt"/>
              <a:ea typeface="+mn-ea"/>
              <a:cs typeface="+mn-cs"/>
            </a:rPr>
            <a:t>職員退職手当基金：毎年度</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退職手当に充当するための</a:t>
          </a:r>
          <a:r>
            <a:rPr kumimoji="1" lang="ja-JP" altLang="en-US" sz="1100">
              <a:solidFill>
                <a:schemeClr val="dk1"/>
              </a:solidFill>
              <a:effectLst/>
              <a:latin typeface="+mn-lt"/>
              <a:ea typeface="+mn-ea"/>
              <a:cs typeface="+mn-cs"/>
            </a:rPr>
            <a:t>積立て及び</a:t>
          </a:r>
          <a:r>
            <a:rPr kumimoji="1" lang="ja-JP" altLang="ja-JP" sz="1100">
              <a:solidFill>
                <a:schemeClr val="dk1"/>
              </a:solidFill>
              <a:effectLst/>
              <a:latin typeface="+mn-lt"/>
              <a:ea typeface="+mn-ea"/>
              <a:cs typeface="+mn-cs"/>
            </a:rPr>
            <a:t>取崩しを行っており増減している。残高は前年度と比較して約</a:t>
          </a:r>
          <a:r>
            <a:rPr kumimoji="1" lang="en-US" altLang="ja-JP" sz="1100">
              <a:solidFill>
                <a:schemeClr val="dk1"/>
              </a:solidFill>
              <a:effectLst/>
              <a:latin typeface="+mn-lt"/>
              <a:ea typeface="+mn-ea"/>
              <a:cs typeface="+mn-cs"/>
            </a:rPr>
            <a:t>127</a:t>
          </a:r>
          <a:r>
            <a:rPr kumimoji="1" lang="ja-JP" altLang="ja-JP" sz="1100">
              <a:solidFill>
                <a:schemeClr val="dk1"/>
              </a:solidFill>
              <a:effectLst/>
              <a:latin typeface="+mn-lt"/>
              <a:ea typeface="+mn-ea"/>
              <a:cs typeface="+mn-cs"/>
            </a:rPr>
            <a:t>百万円減の</a:t>
          </a:r>
          <a:r>
            <a:rPr kumimoji="1" lang="en-US" altLang="ja-JP" sz="1100">
              <a:solidFill>
                <a:schemeClr val="dk1"/>
              </a:solidFill>
              <a:effectLst/>
              <a:latin typeface="+mn-lt"/>
              <a:ea typeface="+mn-ea"/>
              <a:cs typeface="+mn-cs"/>
            </a:rPr>
            <a:t>128</a:t>
          </a:r>
          <a:r>
            <a:rPr kumimoji="1" lang="ja-JP" altLang="ja-JP" sz="1100">
              <a:solidFill>
                <a:schemeClr val="dk1"/>
              </a:solidFill>
              <a:effectLst/>
              <a:latin typeface="+mn-lt"/>
              <a:ea typeface="+mn-ea"/>
              <a:cs typeface="+mn-cs"/>
            </a:rPr>
            <a:t>百万円となった。</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国際交流平和基金：近年</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積立てや取崩しを行っておらず</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残高は約</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百万円程度で推移している。</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福祉基金</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毎年度、利子の</a:t>
          </a:r>
          <a:r>
            <a:rPr kumimoji="1" lang="ja-JP" altLang="ja-JP" sz="1100">
              <a:solidFill>
                <a:schemeClr val="dk1"/>
              </a:solidFill>
              <a:effectLst/>
              <a:latin typeface="+mn-lt"/>
              <a:ea typeface="+mn-ea"/>
              <a:cs typeface="+mn-cs"/>
            </a:rPr>
            <a:t>積立てを行っており増加傾向にある。残高は約</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百万円程度で推移している。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令和元年</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月に「新庁舎建設に伴う財政運営方針」の中で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新たに目標額を設定しており</a:t>
          </a:r>
          <a:r>
            <a:rPr kumimoji="1" lang="ja-JP" altLang="en-US" sz="1100">
              <a:solidFill>
                <a:schemeClr val="dk1"/>
              </a:solidFill>
              <a:effectLst/>
              <a:latin typeface="+mn-lt"/>
              <a:ea typeface="+mn-ea"/>
              <a:cs typeface="+mn-cs"/>
            </a:rPr>
            <a:t>、財政調整基金は残高</a:t>
          </a:r>
          <a:r>
            <a:rPr kumimoji="1" lang="en-US" altLang="ja-JP" sz="1100">
              <a:solidFill>
                <a:schemeClr val="dk1"/>
              </a:solidFill>
              <a:effectLst/>
              <a:latin typeface="+mn-lt"/>
              <a:ea typeface="+mn-ea"/>
              <a:cs typeface="+mn-cs"/>
            </a:rPr>
            <a:t>30</a:t>
          </a:r>
          <a:r>
            <a:rPr kumimoji="1" lang="ja-JP" altLang="en-US" sz="1100">
              <a:solidFill>
                <a:schemeClr val="dk1"/>
              </a:solidFill>
              <a:effectLst/>
              <a:latin typeface="+mn-lt"/>
              <a:ea typeface="+mn-ea"/>
              <a:cs typeface="+mn-cs"/>
            </a:rPr>
            <a:t>億円を堅持、公共施設整備基金は残高</a:t>
          </a:r>
          <a:r>
            <a:rPr kumimoji="1" lang="en-US" altLang="ja-JP" sz="1100">
              <a:solidFill>
                <a:schemeClr val="dk1"/>
              </a:solidFill>
              <a:effectLst/>
              <a:latin typeface="+mn-lt"/>
              <a:ea typeface="+mn-ea"/>
              <a:cs typeface="+mn-cs"/>
            </a:rPr>
            <a:t>20</a:t>
          </a:r>
          <a:r>
            <a:rPr kumimoji="1" lang="ja-JP" altLang="en-US" sz="1100">
              <a:solidFill>
                <a:schemeClr val="dk1"/>
              </a:solidFill>
              <a:effectLst/>
              <a:latin typeface="+mn-lt"/>
              <a:ea typeface="+mn-ea"/>
              <a:cs typeface="+mn-cs"/>
            </a:rPr>
            <a:t>億円を維持することとしている。</a:t>
          </a:r>
          <a:endParaRPr kumimoji="1" lang="en-US" altLang="ja-JP"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今後は財源確保に取り組み、経常経費の見直しを行い、基金の取崩しに依存しない収支均衡型の財政体質を維持する。また、決算余剰金等の計画的な積立を行い、基金の適正な管理と運用を図る。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年度間の財源の調整により残高は</a:t>
          </a:r>
          <a:r>
            <a:rPr kumimoji="1" lang="en-US" altLang="ja-JP" sz="1100">
              <a:solidFill>
                <a:schemeClr val="dk1"/>
              </a:solidFill>
              <a:effectLst/>
              <a:latin typeface="+mn-lt"/>
              <a:ea typeface="+mn-ea"/>
              <a:cs typeface="+mn-cs"/>
            </a:rPr>
            <a:t>3,130</a:t>
          </a:r>
          <a:r>
            <a:rPr kumimoji="1" lang="ja-JP" altLang="ja-JP" sz="1100">
              <a:solidFill>
                <a:schemeClr val="dk1"/>
              </a:solidFill>
              <a:effectLst/>
              <a:latin typeface="+mn-lt"/>
              <a:ea typeface="+mn-ea"/>
              <a:cs typeface="+mn-cs"/>
            </a:rPr>
            <a:t>百万円となり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前年度と比較して</a:t>
          </a:r>
          <a:r>
            <a:rPr kumimoji="1" lang="en-US" altLang="ja-JP" sz="1100">
              <a:solidFill>
                <a:schemeClr val="dk1"/>
              </a:solidFill>
              <a:effectLst/>
              <a:latin typeface="+mn-lt"/>
              <a:ea typeface="+mn-ea"/>
              <a:cs typeface="+mn-cs"/>
            </a:rPr>
            <a:t>995</a:t>
          </a:r>
          <a:r>
            <a:rPr kumimoji="1" lang="ja-JP" altLang="ja-JP" sz="1100">
              <a:solidFill>
                <a:schemeClr val="dk1"/>
              </a:solidFill>
              <a:effectLst/>
              <a:latin typeface="+mn-lt"/>
              <a:ea typeface="+mn-ea"/>
              <a:cs typeface="+mn-cs"/>
            </a:rPr>
            <a:t>百万円</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した。</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令和元年</a:t>
          </a:r>
          <a:r>
            <a:rPr kumimoji="1" lang="en-US" altLang="ja-JP" sz="1100">
              <a:solidFill>
                <a:schemeClr val="dk1"/>
              </a:solidFill>
              <a:effectLst/>
              <a:latin typeface="+mn-lt"/>
              <a:ea typeface="+mn-ea"/>
              <a:cs typeface="+mn-cs"/>
            </a:rPr>
            <a:t>12</a:t>
          </a:r>
          <a:r>
            <a:rPr kumimoji="1" lang="ja-JP" altLang="ja-JP" sz="1100">
              <a:solidFill>
                <a:schemeClr val="dk1"/>
              </a:solidFill>
              <a:effectLst/>
              <a:latin typeface="+mn-lt"/>
              <a:ea typeface="+mn-ea"/>
              <a:cs typeface="+mn-cs"/>
            </a:rPr>
            <a:t>月に「新庁舎建設に伴う財政運営方針」の中で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新たに目標額を設定しており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財政調整基金の残高は</a:t>
          </a:r>
          <a:r>
            <a:rPr kumimoji="1" lang="en-US" altLang="ja-JP" sz="1100">
              <a:solidFill>
                <a:schemeClr val="dk1"/>
              </a:solidFill>
              <a:effectLst/>
              <a:latin typeface="+mn-lt"/>
              <a:ea typeface="+mn-ea"/>
              <a:cs typeface="+mn-cs"/>
            </a:rPr>
            <a:t>30</a:t>
          </a:r>
          <a:r>
            <a:rPr kumimoji="1" lang="ja-JP" altLang="ja-JP" sz="1100">
              <a:solidFill>
                <a:schemeClr val="dk1"/>
              </a:solidFill>
              <a:effectLst/>
              <a:latin typeface="+mn-lt"/>
              <a:ea typeface="+mn-ea"/>
              <a:cs typeface="+mn-cs"/>
            </a:rPr>
            <a:t>億円を堅持することとしている。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減債基金は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近年</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運用利子の積立て以外の積立てや取崩しを行っておらず</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残高は約３百万円程度で推移している。</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償還が進ん</a:t>
          </a:r>
          <a:r>
            <a:rPr kumimoji="1" lang="ja-JP" altLang="en-US" sz="1100">
              <a:solidFill>
                <a:schemeClr val="dk1"/>
              </a:solidFill>
              <a:effectLst/>
              <a:latin typeface="+mn-lt"/>
              <a:ea typeface="+mn-ea"/>
              <a:cs typeface="+mn-cs"/>
            </a:rPr>
            <a:t>でいるものの、令和６年度に新庁舎建設事業に係る多額の借入れを行ったことから、令和６年度は未償還額が増加した。</a:t>
          </a:r>
          <a:r>
            <a:rPr kumimoji="1" lang="ja-JP" altLang="ja-JP" sz="1100">
              <a:solidFill>
                <a:schemeClr val="dk1"/>
              </a:solidFill>
              <a:effectLst/>
              <a:latin typeface="+mn-lt"/>
              <a:ea typeface="+mn-ea"/>
              <a:cs typeface="+mn-cs"/>
            </a:rPr>
            <a:t>今後も</a:t>
          </a:r>
          <a:r>
            <a:rPr kumimoji="1" lang="ja-JP" altLang="en-US" sz="1100">
              <a:solidFill>
                <a:schemeClr val="dk1"/>
              </a:solidFill>
              <a:effectLst/>
              <a:latin typeface="+mn-lt"/>
              <a:ea typeface="+mn-ea"/>
              <a:cs typeface="+mn-cs"/>
            </a:rPr>
            <a:t>旧庁舎用地利活用事業など、</a:t>
          </a:r>
          <a:r>
            <a:rPr kumimoji="1" lang="ja-JP" altLang="ja-JP" sz="1100">
              <a:solidFill>
                <a:schemeClr val="dk1"/>
              </a:solidFill>
              <a:effectLst/>
              <a:latin typeface="+mn-lt"/>
              <a:ea typeface="+mn-ea"/>
              <a:cs typeface="+mn-cs"/>
            </a:rPr>
            <a:t>多額の借入れを必要とする大型事業が予定されているため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基金の適正な管理と運用を図っていく。</a:t>
          </a:r>
          <a:endParaRPr lang="ja-JP" altLang="ja-JP" sz="14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129,500
126,265
11.46
69,671,892
67,555,299
2,058,357
27,627,458
27,521,543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こども子育て費</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費目新設</a:t>
          </a:r>
          <a:r>
            <a:rPr kumimoji="1" lang="ja-JP" altLang="ja-JP" sz="1100">
              <a:solidFill>
                <a:schemeClr val="dk1"/>
              </a:solidFill>
              <a:effectLst/>
              <a:latin typeface="+mn-lt"/>
              <a:ea typeface="+mn-ea"/>
              <a:cs typeface="+mn-cs"/>
            </a:rPr>
            <a:t>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基準財政需要額が</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たもの</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、地方特例交付金の定額減税見込額</a:t>
          </a:r>
          <a:r>
            <a:rPr kumimoji="1" lang="ja-JP" altLang="ja-JP" sz="1100">
              <a:solidFill>
                <a:schemeClr val="dk1"/>
              </a:solidFill>
              <a:effectLst/>
              <a:latin typeface="+mn-lt"/>
              <a:ea typeface="+mn-ea"/>
              <a:cs typeface="+mn-cs"/>
            </a:rPr>
            <a:t>の増等により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基準財政収入額</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増となっている。収入の伸び率が大きかったため三年平均</a:t>
          </a:r>
          <a:r>
            <a:rPr kumimoji="1" lang="ja-JP" altLang="en-US" sz="1100">
              <a:solidFill>
                <a:schemeClr val="dk1"/>
              </a:solidFill>
              <a:effectLst/>
              <a:latin typeface="+mn-lt"/>
              <a:ea typeface="+mn-ea"/>
              <a:cs typeface="+mn-cs"/>
            </a:rPr>
            <a:t>で</a:t>
          </a:r>
          <a:r>
            <a:rPr kumimoji="1" lang="en-US" altLang="ja-JP" sz="1100">
              <a:solidFill>
                <a:schemeClr val="dk1"/>
              </a:solidFill>
              <a:effectLst/>
              <a:latin typeface="+mn-lt"/>
              <a:ea typeface="+mn-ea"/>
              <a:cs typeface="+mn-cs"/>
            </a:rPr>
            <a:t>0.03</a:t>
          </a:r>
          <a:r>
            <a:rPr kumimoji="1" lang="ja-JP" altLang="en-US" sz="1100">
              <a:solidFill>
                <a:schemeClr val="dk1"/>
              </a:solidFill>
              <a:effectLst/>
              <a:latin typeface="+mn-lt"/>
              <a:ea typeface="+mn-ea"/>
              <a:cs typeface="+mn-cs"/>
            </a:rPr>
            <a:t>ポイントの増</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単年度</a:t>
          </a:r>
          <a:r>
            <a:rPr kumimoji="1" lang="ja-JP" altLang="en-US" sz="1100">
              <a:solidFill>
                <a:schemeClr val="dk1"/>
              </a:solidFill>
              <a:effectLst/>
              <a:latin typeface="+mn-lt"/>
              <a:ea typeface="+mn-ea"/>
              <a:cs typeface="+mn-cs"/>
            </a:rPr>
            <a:t>は前年度から横ばいの</a:t>
          </a:r>
          <a:r>
            <a:rPr kumimoji="1" lang="en-US" altLang="ja-JP" sz="1100">
              <a:solidFill>
                <a:schemeClr val="dk1"/>
              </a:solidFill>
              <a:effectLst/>
              <a:latin typeface="+mn-lt"/>
              <a:ea typeface="+mn-ea"/>
              <a:cs typeface="+mn-cs"/>
            </a:rPr>
            <a:t>1.07</a:t>
          </a:r>
          <a:r>
            <a:rPr kumimoji="1" lang="ja-JP" altLang="en-US" sz="1100">
              <a:solidFill>
                <a:schemeClr val="dk1"/>
              </a:solidFill>
              <a:effectLst/>
              <a:latin typeface="+mn-lt"/>
              <a:ea typeface="+mn-ea"/>
              <a:cs typeface="+mn-cs"/>
            </a:rPr>
            <a:t>となった。</a:t>
          </a:r>
          <a:r>
            <a:rPr kumimoji="1" lang="ja-JP" altLang="ja-JP" sz="1100">
              <a:solidFill>
                <a:schemeClr val="dk1"/>
              </a:solidFill>
              <a:effectLst/>
              <a:latin typeface="+mn-lt"/>
              <a:ea typeface="+mn-ea"/>
              <a:cs typeface="+mn-cs"/>
            </a:rPr>
            <a:t>今後も地方債の抑制や事務事業の見直しによる経費縮減を続け</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経常経費の減を図り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経営基盤の強化に努める。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39</xdr:row>
      <xdr:rowOff>22678</xdr:rowOff>
    </xdr:from>
    <xdr:to>
      <xdr:col>23</xdr:col>
      <xdr:colOff>133350</xdr:colOff>
      <xdr:row>39</xdr:row>
      <xdr:rowOff>74385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709228"/>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39</xdr:row>
      <xdr:rowOff>74385</xdr:rowOff>
    </xdr:from>
    <xdr:to>
      <xdr:col>19</xdr:col>
      <xdr:colOff>133350</xdr:colOff>
      <xdr:row>39</xdr:row>
      <xdr:rowOff>74385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7609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39</xdr:row>
      <xdr:rowOff>57150</xdr:rowOff>
    </xdr:from>
    <xdr:to>
      <xdr:col>15</xdr:col>
      <xdr:colOff>82550</xdr:colOff>
      <xdr:row>39</xdr:row>
      <xdr:rowOff>74385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74370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39</xdr:row>
      <xdr:rowOff>57150</xdr:rowOff>
    </xdr:from>
    <xdr:to>
      <xdr:col>11</xdr:col>
      <xdr:colOff>31750</xdr:colOff>
      <xdr:row>39</xdr:row>
      <xdr:rowOff>57150</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743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143328</xdr:rowOff>
    </xdr:from>
    <xdr:to>
      <xdr:col>23</xdr:col>
      <xdr:colOff>184150</xdr:colOff>
      <xdr:row>39</xdr:row>
      <xdr:rowOff>73478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159855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23585</xdr:rowOff>
    </xdr:from>
    <xdr:to>
      <xdr:col>19</xdr:col>
      <xdr:colOff>184150</xdr:colOff>
      <xdr:row>39</xdr:row>
      <xdr:rowOff>125185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7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37</xdr:row>
      <xdr:rowOff>135362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4790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23585</xdr:rowOff>
    </xdr:from>
    <xdr:to>
      <xdr:col>15</xdr:col>
      <xdr:colOff>133350</xdr:colOff>
      <xdr:row>39</xdr:row>
      <xdr:rowOff>125185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71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37</xdr:row>
      <xdr:rowOff>135362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479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6350</xdr:rowOff>
    </xdr:from>
    <xdr:to>
      <xdr:col>11</xdr:col>
      <xdr:colOff>82550</xdr:colOff>
      <xdr:row>39</xdr:row>
      <xdr:rowOff>107950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37</xdr:row>
      <xdr:rowOff>118127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6350</xdr:rowOff>
    </xdr:from>
    <xdr:to>
      <xdr:col>7</xdr:col>
      <xdr:colOff>31750</xdr:colOff>
      <xdr:row>39</xdr:row>
      <xdr:rowOff>107950</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37</xdr:row>
      <xdr:rowOff>118127</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市税や株式等譲渡所得割交付金</a:t>
          </a:r>
          <a:r>
            <a:rPr kumimoji="1" lang="ja-JP" altLang="ja-JP" sz="1100">
              <a:solidFill>
                <a:schemeClr val="dk1"/>
              </a:solidFill>
              <a:effectLst/>
              <a:latin typeface="+mn-lt"/>
              <a:ea typeface="+mn-ea"/>
              <a:cs typeface="+mn-cs"/>
            </a:rPr>
            <a:t>の増等により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経常一般財源等が約</a:t>
          </a:r>
          <a:r>
            <a:rPr kumimoji="1" lang="en-US" altLang="ja-JP" sz="1100">
              <a:solidFill>
                <a:schemeClr val="dk1"/>
              </a:solidFill>
              <a:effectLst/>
              <a:latin typeface="+mn-lt"/>
              <a:ea typeface="+mn-ea"/>
              <a:cs typeface="+mn-cs"/>
            </a:rPr>
            <a:t>1,504</a:t>
          </a:r>
          <a:r>
            <a:rPr kumimoji="1" lang="ja-JP" altLang="ja-JP" sz="1100">
              <a:solidFill>
                <a:schemeClr val="dk1"/>
              </a:solidFill>
              <a:effectLst/>
              <a:latin typeface="+mn-lt"/>
              <a:ea typeface="+mn-ea"/>
              <a:cs typeface="+mn-cs"/>
            </a:rPr>
            <a:t>百万円増加しているが</a:t>
          </a:r>
          <a:r>
            <a:rPr kumimoji="1" lang="ja-JP" altLang="en-US" sz="1100">
              <a:solidFill>
                <a:schemeClr val="dk1"/>
              </a:solidFill>
              <a:effectLst/>
              <a:latin typeface="+mn-lt"/>
              <a:ea typeface="+mn-ea"/>
              <a:cs typeface="+mn-cs"/>
            </a:rPr>
            <a:t>、退職手当（一般職）の増に伴う人件費</a:t>
          </a:r>
          <a:r>
            <a:rPr kumimoji="1" lang="ja-JP" altLang="ja-JP" sz="1100">
              <a:solidFill>
                <a:schemeClr val="dk1"/>
              </a:solidFill>
              <a:effectLst/>
              <a:latin typeface="+mn-lt"/>
              <a:ea typeface="+mn-ea"/>
              <a:cs typeface="+mn-cs"/>
            </a:rPr>
            <a:t>の増等</a:t>
          </a:r>
          <a:r>
            <a:rPr kumimoji="1" lang="ja-JP" altLang="en-US" sz="1100">
              <a:solidFill>
                <a:schemeClr val="dk1"/>
              </a:solidFill>
              <a:effectLst/>
              <a:latin typeface="+mn-lt"/>
              <a:ea typeface="+mn-ea"/>
              <a:cs typeface="+mn-cs"/>
            </a:rPr>
            <a:t>の影響に</a:t>
          </a:r>
          <a:r>
            <a:rPr kumimoji="1" lang="ja-JP" altLang="ja-JP" sz="1100">
              <a:solidFill>
                <a:schemeClr val="dk1"/>
              </a:solidFill>
              <a:effectLst/>
              <a:latin typeface="+mn-lt"/>
              <a:ea typeface="+mn-ea"/>
              <a:cs typeface="+mn-cs"/>
            </a:rPr>
            <a:t>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経常</a:t>
          </a:r>
          <a:r>
            <a:rPr kumimoji="1" lang="ja-JP" altLang="en-US" sz="1100">
              <a:solidFill>
                <a:schemeClr val="dk1"/>
              </a:solidFill>
              <a:effectLst/>
              <a:latin typeface="+mn-lt"/>
              <a:ea typeface="+mn-ea"/>
              <a:cs typeface="+mn-cs"/>
            </a:rPr>
            <a:t>経費充当</a:t>
          </a:r>
          <a:r>
            <a:rPr kumimoji="1" lang="ja-JP" altLang="ja-JP" sz="1100">
              <a:solidFill>
                <a:schemeClr val="dk1"/>
              </a:solidFill>
              <a:effectLst/>
              <a:latin typeface="+mn-lt"/>
              <a:ea typeface="+mn-ea"/>
              <a:cs typeface="+mn-cs"/>
            </a:rPr>
            <a:t>一般財源が約</a:t>
          </a:r>
          <a:r>
            <a:rPr kumimoji="1" lang="en-US" altLang="ja-JP" sz="1100">
              <a:solidFill>
                <a:schemeClr val="dk1"/>
              </a:solidFill>
              <a:effectLst/>
              <a:latin typeface="+mn-lt"/>
              <a:ea typeface="+mn-ea"/>
              <a:cs typeface="+mn-cs"/>
            </a:rPr>
            <a:t>1,453</a:t>
          </a:r>
          <a:r>
            <a:rPr kumimoji="1" lang="ja-JP" altLang="ja-JP" sz="1100">
              <a:solidFill>
                <a:schemeClr val="dk1"/>
              </a:solidFill>
              <a:effectLst/>
              <a:latin typeface="+mn-lt"/>
              <a:ea typeface="+mn-ea"/>
              <a:cs typeface="+mn-cs"/>
            </a:rPr>
            <a:t>百万円増加したことで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経常収支比率は</a:t>
          </a:r>
          <a:r>
            <a:rPr kumimoji="1" lang="ja-JP" altLang="en-US" sz="1100">
              <a:solidFill>
                <a:schemeClr val="dk1"/>
              </a:solidFill>
              <a:effectLst/>
              <a:latin typeface="+mn-lt"/>
              <a:ea typeface="+mn-ea"/>
              <a:cs typeface="+mn-cs"/>
            </a:rPr>
            <a:t>前年同率となった。</a:t>
          </a:r>
          <a:r>
            <a:rPr kumimoji="1" lang="ja-JP" altLang="ja-JP" sz="1100">
              <a:solidFill>
                <a:schemeClr val="dk1"/>
              </a:solidFill>
              <a:effectLst/>
              <a:latin typeface="+mn-lt"/>
              <a:ea typeface="+mn-ea"/>
              <a:cs typeface="+mn-cs"/>
            </a:rPr>
            <a:t>引き続き経常経費の抑制に努めていく。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49954</xdr:rowOff>
    </xdr:from>
    <xdr:to>
      <xdr:col>23</xdr:col>
      <xdr:colOff>133350</xdr:colOff>
      <xdr:row>63</xdr:row>
      <xdr:rowOff>49954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85130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98654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557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100754</xdr:rowOff>
    </xdr:from>
    <xdr:to>
      <xdr:col>19</xdr:col>
      <xdr:colOff>133350</xdr:colOff>
      <xdr:row>63</xdr:row>
      <xdr:rowOff>49954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730654"/>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145644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432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100754</xdr:rowOff>
    </xdr:from>
    <xdr:to>
      <xdr:col>15</xdr:col>
      <xdr:colOff>82550</xdr:colOff>
      <xdr:row>62</xdr:row>
      <xdr:rowOff>108796</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2336800" y="1073065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41081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328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36406</xdr:rowOff>
    </xdr:from>
    <xdr:to>
      <xdr:col>11</xdr:col>
      <xdr:colOff>31750</xdr:colOff>
      <xdr:row>62</xdr:row>
      <xdr:rowOff>108796</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a:off x="1447800" y="10666306"/>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58</xdr:row>
      <xdr:rowOff>134637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07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112200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170604</xdr:rowOff>
    </xdr:from>
    <xdr:to>
      <xdr:col>23</xdr:col>
      <xdr:colOff>184150</xdr:colOff>
      <xdr:row>63</xdr:row>
      <xdr:rowOff>100754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142681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772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170604</xdr:rowOff>
    </xdr:from>
    <xdr:to>
      <xdr:col>19</xdr:col>
      <xdr:colOff>184150</xdr:colOff>
      <xdr:row>63</xdr:row>
      <xdr:rowOff>100754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80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85531</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088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49954</xdr:rowOff>
    </xdr:from>
    <xdr:to>
      <xdr:col>15</xdr:col>
      <xdr:colOff>133350</xdr:colOff>
      <xdr:row>62</xdr:row>
      <xdr:rowOff>151554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679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136331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0766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57996</xdr:rowOff>
    </xdr:from>
    <xdr:to>
      <xdr:col>11</xdr:col>
      <xdr:colOff>82550</xdr:colOff>
      <xdr:row>62</xdr:row>
      <xdr:rowOff>159596</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0687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144373</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0774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157056</xdr:rowOff>
    </xdr:from>
    <xdr:to>
      <xdr:col>7</xdr:col>
      <xdr:colOff>31750</xdr:colOff>
      <xdr:row>62</xdr:row>
      <xdr:rowOff>87206</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615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97383</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038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[171,992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人件費については</a:t>
          </a:r>
          <a:r>
            <a:rPr kumimoji="1" lang="ja-JP" altLang="en-US" sz="1100">
              <a:solidFill>
                <a:schemeClr val="dk1"/>
              </a:solidFill>
              <a:effectLst/>
              <a:latin typeface="+mn-lt"/>
              <a:ea typeface="+mn-ea"/>
              <a:cs typeface="+mn-cs"/>
            </a:rPr>
            <a:t>、月額会計年度任用</a:t>
          </a:r>
          <a:r>
            <a:rPr kumimoji="1" lang="ja-JP" altLang="ja-JP" sz="1100">
              <a:solidFill>
                <a:schemeClr val="dk1"/>
              </a:solidFill>
              <a:effectLst/>
              <a:latin typeface="+mn-lt"/>
              <a:ea typeface="+mn-ea"/>
              <a:cs typeface="+mn-cs"/>
            </a:rPr>
            <a:t>職員数の増に伴う会計年度任用職員報酬の増等により前年度比で増加とな</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物件費について</a:t>
          </a:r>
          <a:r>
            <a:rPr kumimoji="1" lang="ja-JP" altLang="en-US" sz="1100">
              <a:solidFill>
                <a:schemeClr val="dk1"/>
              </a:solidFill>
              <a:effectLst/>
              <a:latin typeface="+mn-lt"/>
              <a:ea typeface="+mn-ea"/>
              <a:cs typeface="+mn-cs"/>
            </a:rPr>
            <a:t>も第３期基幹系システム等導入・運用委託料</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皆増等</a:t>
          </a:r>
          <a:r>
            <a:rPr kumimoji="1" lang="ja-JP" altLang="ja-JP" sz="1100">
              <a:solidFill>
                <a:schemeClr val="dk1"/>
              </a:solidFill>
              <a:effectLst/>
              <a:latin typeface="+mn-lt"/>
              <a:ea typeface="+mn-ea"/>
              <a:cs typeface="+mn-cs"/>
            </a:rPr>
            <a:t>の影響で</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総額としては前年度比</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となった。依然として類似団体の平均を上回っている状況にあるため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事務事業の見直しや施設維持管理経費の削減</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アウトソーシングの活用などを一層推進し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人件費及び物件費等の抑制を図っていく。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66825</xdr:rowOff>
    </xdr:from>
    <xdr:to>
      <xdr:col>23</xdr:col>
      <xdr:colOff>133350</xdr:colOff>
      <xdr:row>86</xdr:row>
      <xdr:rowOff>155115</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68625"/>
          <a:ext cx="838200" cy="431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66825</xdr:rowOff>
    </xdr:from>
    <xdr:to>
      <xdr:col>19</xdr:col>
      <xdr:colOff>133350</xdr:colOff>
      <xdr:row>84</xdr:row>
      <xdr:rowOff>76115</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468625"/>
          <a:ext cx="889000" cy="9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76115</xdr:rowOff>
    </xdr:from>
    <xdr:to>
      <xdr:col>15</xdr:col>
      <xdr:colOff>82550</xdr:colOff>
      <xdr:row>84</xdr:row>
      <xdr:rowOff>99079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flipV="1">
          <a:off x="2336800" y="14477915"/>
          <a:ext cx="889000" cy="22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167508</xdr:rowOff>
    </xdr:from>
    <xdr:to>
      <xdr:col>11</xdr:col>
      <xdr:colOff>31750</xdr:colOff>
      <xdr:row>84</xdr:row>
      <xdr:rowOff>99079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97858"/>
          <a:ext cx="889000" cy="103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104315</xdr:rowOff>
    </xdr:from>
    <xdr:to>
      <xdr:col>23</xdr:col>
      <xdr:colOff>184150</xdr:colOff>
      <xdr:row>87</xdr:row>
      <xdr:rowOff>34465</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84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86</xdr:row>
      <xdr:rowOff>76392</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82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16025</xdr:rowOff>
    </xdr:from>
    <xdr:to>
      <xdr:col>19</xdr:col>
      <xdr:colOff>184150</xdr:colOff>
      <xdr:row>84</xdr:row>
      <xdr:rowOff>117625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17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102402</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04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84</xdr:row>
      <xdr:rowOff>25315</xdr:rowOff>
    </xdr:from>
    <xdr:to>
      <xdr:col>15</xdr:col>
      <xdr:colOff>133350</xdr:colOff>
      <xdr:row>84</xdr:row>
      <xdr:rowOff>126915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42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111692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513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48279</xdr:rowOff>
    </xdr:from>
    <xdr:to>
      <xdr:col>11</xdr:col>
      <xdr:colOff>82550</xdr:colOff>
      <xdr:row>84</xdr:row>
      <xdr:rowOff>149879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450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134656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536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116708</xdr:rowOff>
    </xdr:from>
    <xdr:to>
      <xdr:col>7</xdr:col>
      <xdr:colOff>31750</xdr:colOff>
      <xdr:row>84</xdr:row>
      <xdr:rowOff>46858</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47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31635</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334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令和６年度は、国と比較すると、給与の引上げ率は下回ったが、経験年数階層の変動</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率が給与の引上げ率を上回り</a:t>
          </a:r>
          <a:r>
            <a:rPr kumimoji="1" lang="ja-JP" altLang="en-US" sz="1300">
              <a:latin typeface="ＭＳ Ｐゴシック" panose="020B0600070205080204" pitchFamily="50" charset="-128"/>
              <a:ea typeface="ＭＳ Ｐゴシック" panose="020B0600070205080204" pitchFamily="50" charset="-128"/>
            </a:rPr>
            <a:t>、前年度から</a:t>
          </a:r>
          <a:r>
            <a:rPr kumimoji="1" lang="en-US" altLang="ja-JP" sz="1300">
              <a:latin typeface="ＭＳ Ｐゴシック" panose="020B0600070205080204" pitchFamily="50" charset="-128"/>
              <a:ea typeface="ＭＳ Ｐゴシック" panose="020B0600070205080204" pitchFamily="50" charset="-128"/>
            </a:rPr>
            <a:t>0</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上昇している。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今後も国や東京都の制度との均衡を保ちながら適正な給与制度となるよう取り組んでいく。</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141816</xdr:rowOff>
    </xdr:from>
    <xdr:to>
      <xdr:col>81</xdr:col>
      <xdr:colOff>44450</xdr:colOff>
      <xdr:row>86</xdr:row>
      <xdr:rowOff>161925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886516"/>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141816</xdr:rowOff>
    </xdr:from>
    <xdr:to>
      <xdr:col>77</xdr:col>
      <xdr:colOff>44450</xdr:colOff>
      <xdr:row>86</xdr:row>
      <xdr:rowOff>161925</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886516"/>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81491</xdr:rowOff>
    </xdr:from>
    <xdr:to>
      <xdr:col>72</xdr:col>
      <xdr:colOff>203200</xdr:colOff>
      <xdr:row>86</xdr:row>
      <xdr:rowOff>161925</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826191"/>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81491</xdr:rowOff>
    </xdr:from>
    <xdr:to>
      <xdr:col>68</xdr:col>
      <xdr:colOff>152400</xdr:colOff>
      <xdr:row>86</xdr:row>
      <xdr:rowOff>121709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26191"/>
          <a:ext cx="889000" cy="40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46161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962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111125</xdr:rowOff>
    </xdr:from>
    <xdr:to>
      <xdr:col>81</xdr:col>
      <xdr:colOff>95250</xdr:colOff>
      <xdr:row>87</xdr:row>
      <xdr:rowOff>41275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83202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82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91016</xdr:rowOff>
    </xdr:from>
    <xdr:to>
      <xdr:col>77</xdr:col>
      <xdr:colOff>95250</xdr:colOff>
      <xdr:row>87</xdr:row>
      <xdr:rowOff>21166</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835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5943</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9220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111125</xdr:rowOff>
    </xdr:from>
    <xdr:to>
      <xdr:col>73</xdr:col>
      <xdr:colOff>44450</xdr:colOff>
      <xdr:row>87</xdr:row>
      <xdr:rowOff>41275</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26052</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942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30691</xdr:rowOff>
    </xdr:from>
    <xdr:to>
      <xdr:col>68</xdr:col>
      <xdr:colOff>203200</xdr:colOff>
      <xdr:row>86</xdr:row>
      <xdr:rowOff>132291</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7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117068</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61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70909</xdr:rowOff>
    </xdr:from>
    <xdr:to>
      <xdr:col>64</xdr:col>
      <xdr:colOff>152400</xdr:colOff>
      <xdr:row>87</xdr:row>
      <xdr:rowOff>1059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81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11236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84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年２月策定の「職員適正化計画」において</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年度までの７か年で毎年</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人の削減を進めていくこととなったが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22</a:t>
          </a:r>
          <a:r>
            <a:rPr kumimoji="1" lang="ja-JP" altLang="ja-JP" sz="1100">
              <a:solidFill>
                <a:schemeClr val="dk1"/>
              </a:solidFill>
              <a:effectLst/>
              <a:latin typeface="+mn-lt"/>
              <a:ea typeface="+mn-ea"/>
              <a:cs typeface="+mn-cs"/>
            </a:rPr>
            <a:t>年８月に年次計画を変更し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26</a:t>
          </a:r>
          <a:r>
            <a:rPr kumimoji="1" lang="ja-JP" altLang="ja-JP" sz="1100">
              <a:solidFill>
                <a:schemeClr val="dk1"/>
              </a:solidFill>
              <a:effectLst/>
              <a:latin typeface="+mn-lt"/>
              <a:ea typeface="+mn-ea"/>
              <a:cs typeface="+mn-cs"/>
            </a:rPr>
            <a:t>年４月１日までに</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年度比マイナス</a:t>
          </a:r>
          <a:r>
            <a:rPr kumimoji="1" lang="en-US" altLang="ja-JP" sz="1100">
              <a:solidFill>
                <a:schemeClr val="dk1"/>
              </a:solidFill>
              <a:effectLst/>
              <a:latin typeface="+mn-lt"/>
              <a:ea typeface="+mn-ea"/>
              <a:cs typeface="+mn-cs"/>
            </a:rPr>
            <a:t>70</a:t>
          </a:r>
          <a:r>
            <a:rPr kumimoji="1" lang="ja-JP" altLang="ja-JP" sz="1100">
              <a:solidFill>
                <a:schemeClr val="dk1"/>
              </a:solidFill>
              <a:effectLst/>
              <a:latin typeface="+mn-lt"/>
              <a:ea typeface="+mn-ea"/>
              <a:cs typeface="+mn-cs"/>
            </a:rPr>
            <a:t>人を削減する内容に変更し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これを達成している。令和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年度の人口</a:t>
          </a:r>
          <a:r>
            <a:rPr kumimoji="1" lang="en-US" altLang="ja-JP" sz="1100">
              <a:solidFill>
                <a:schemeClr val="dk1"/>
              </a:solidFill>
              <a:effectLst/>
              <a:latin typeface="+mn-lt"/>
              <a:ea typeface="+mn-ea"/>
              <a:cs typeface="+mn-cs"/>
            </a:rPr>
            <a:t>1,000</a:t>
          </a:r>
          <a:r>
            <a:rPr kumimoji="1" lang="ja-JP" altLang="ja-JP" sz="1100">
              <a:solidFill>
                <a:schemeClr val="dk1"/>
              </a:solidFill>
              <a:effectLst/>
              <a:latin typeface="+mn-lt"/>
              <a:ea typeface="+mn-ea"/>
              <a:cs typeface="+mn-cs"/>
            </a:rPr>
            <a:t>人当たり職員数は</a:t>
          </a:r>
          <a:r>
            <a:rPr kumimoji="1" lang="en-US" altLang="ja-JP" sz="1100">
              <a:solidFill>
                <a:schemeClr val="dk1"/>
              </a:solidFill>
              <a:effectLst/>
              <a:latin typeface="+mn-lt"/>
              <a:ea typeface="+mn-ea"/>
              <a:cs typeface="+mn-cs"/>
            </a:rPr>
            <a:t>4.90</a:t>
          </a:r>
          <a:r>
            <a:rPr kumimoji="1" lang="ja-JP" altLang="ja-JP" sz="1100">
              <a:solidFill>
                <a:schemeClr val="dk1"/>
              </a:solidFill>
              <a:effectLst/>
              <a:latin typeface="+mn-lt"/>
              <a:ea typeface="+mn-ea"/>
              <a:cs typeface="+mn-cs"/>
            </a:rPr>
            <a:t>人で</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前年度比で</a:t>
          </a:r>
          <a:r>
            <a:rPr kumimoji="1" lang="en-US" altLang="ja-JP" sz="1100">
              <a:solidFill>
                <a:schemeClr val="dk1"/>
              </a:solidFill>
              <a:effectLst/>
              <a:latin typeface="+mn-lt"/>
              <a:ea typeface="+mn-ea"/>
              <a:cs typeface="+mn-cs"/>
            </a:rPr>
            <a:t>0.01</a:t>
          </a:r>
          <a:r>
            <a:rPr kumimoji="1" lang="ja-JP" altLang="ja-JP" sz="1100">
              <a:solidFill>
                <a:schemeClr val="dk1"/>
              </a:solidFill>
              <a:effectLst/>
              <a:latin typeface="+mn-lt"/>
              <a:ea typeface="+mn-ea"/>
              <a:cs typeface="+mn-cs"/>
            </a:rPr>
            <a:t>人増加しているが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類似団体平均を依然として下回っている。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113347</xdr:rowOff>
    </xdr:from>
    <xdr:to>
      <xdr:col>81</xdr:col>
      <xdr:colOff>44450</xdr:colOff>
      <xdr:row>61</xdr:row>
      <xdr:rowOff>115358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6179800" y="10571797"/>
          <a:ext cx="8382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107315</xdr:rowOff>
    </xdr:from>
    <xdr:to>
      <xdr:col>77</xdr:col>
      <xdr:colOff>44450</xdr:colOff>
      <xdr:row>61</xdr:row>
      <xdr:rowOff>113347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5290800" y="10565765"/>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101282</xdr:rowOff>
    </xdr:from>
    <xdr:to>
      <xdr:col>72</xdr:col>
      <xdr:colOff>203200</xdr:colOff>
      <xdr:row>61</xdr:row>
      <xdr:rowOff>107315</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559732"/>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101282</xdr:rowOff>
    </xdr:from>
    <xdr:to>
      <xdr:col>68</xdr:col>
      <xdr:colOff>152400</xdr:colOff>
      <xdr:row>61</xdr:row>
      <xdr:rowOff>107315</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559732"/>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64558</xdr:rowOff>
    </xdr:from>
    <xdr:to>
      <xdr:col>81</xdr:col>
      <xdr:colOff>95250</xdr:colOff>
      <xdr:row>61</xdr:row>
      <xdr:rowOff>166158</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230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81085</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3680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62547</xdr:rowOff>
    </xdr:from>
    <xdr:to>
      <xdr:col>77</xdr:col>
      <xdr:colOff>95250</xdr:colOff>
      <xdr:row>61</xdr:row>
      <xdr:rowOff>164147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2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2874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2898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56515</xdr:rowOff>
    </xdr:from>
    <xdr:to>
      <xdr:col>73</xdr:col>
      <xdr:colOff>44450</xdr:colOff>
      <xdr:row>61</xdr:row>
      <xdr:rowOff>158115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168292</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50482</xdr:rowOff>
    </xdr:from>
    <xdr:to>
      <xdr:col>68</xdr:col>
      <xdr:colOff>203200</xdr:colOff>
      <xdr:row>61</xdr:row>
      <xdr:rowOff>152082</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0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162259</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277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56515</xdr:rowOff>
    </xdr:from>
    <xdr:to>
      <xdr:col>64</xdr:col>
      <xdr:colOff>152400</xdr:colOff>
      <xdr:row>61</xdr:row>
      <xdr:rowOff>158115</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1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168292</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283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新庁舎建設事業における地方債の借入れ等よって</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実質公債費比率算定式の分子となる元利償還金及び準元利償還金が増となったことに伴い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対前年度比で</a:t>
          </a:r>
          <a:r>
            <a:rPr kumimoji="1" lang="en-US" altLang="ja-JP" sz="1100">
              <a:solidFill>
                <a:schemeClr val="dk1"/>
              </a:solidFill>
              <a:effectLst/>
              <a:latin typeface="+mn-lt"/>
              <a:ea typeface="+mn-ea"/>
              <a:cs typeface="+mn-cs"/>
            </a:rPr>
            <a:t>0.9</a:t>
          </a:r>
          <a:r>
            <a:rPr kumimoji="1" lang="ja-JP" altLang="ja-JP" sz="1100">
              <a:solidFill>
                <a:schemeClr val="dk1"/>
              </a:solidFill>
              <a:effectLst/>
              <a:latin typeface="+mn-lt"/>
              <a:ea typeface="+mn-ea"/>
              <a:cs typeface="+mn-cs"/>
            </a:rPr>
            <a:t>ポイント悪化し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％となった。今後も多額の借入れを必要とする大型事業が予定されていることから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引き続き地方債の借入れについては慎重に判断をし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繰上償還や借り換えの活用を検討しつつ</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地方債残高の減少に努めていく。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90715</xdr:rowOff>
    </xdr:from>
    <xdr:to>
      <xdr:col>81</xdr:col>
      <xdr:colOff>44450</xdr:colOff>
      <xdr:row>39</xdr:row>
      <xdr:rowOff>22678</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605815"/>
          <a:ext cx="838200" cy="103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37</xdr:row>
      <xdr:rowOff>147260</xdr:rowOff>
    </xdr:from>
    <xdr:to>
      <xdr:col>77</xdr:col>
      <xdr:colOff>44450</xdr:colOff>
      <xdr:row>38</xdr:row>
      <xdr:rowOff>90715</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5290800" y="6490910"/>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55336</xdr:rowOff>
    </xdr:from>
    <xdr:to>
      <xdr:col>72</xdr:col>
      <xdr:colOff>203200</xdr:colOff>
      <xdr:row>37</xdr:row>
      <xdr:rowOff>147260</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398986"/>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111881</xdr:rowOff>
    </xdr:from>
    <xdr:to>
      <xdr:col>68</xdr:col>
      <xdr:colOff>152400</xdr:colOff>
      <xdr:row>37</xdr:row>
      <xdr:rowOff>55336</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284081"/>
          <a:ext cx="889000" cy="114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143328</xdr:rowOff>
    </xdr:from>
    <xdr:to>
      <xdr:col>81</xdr:col>
      <xdr:colOff>95250</xdr:colOff>
      <xdr:row>39</xdr:row>
      <xdr:rowOff>73478</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658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159855</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0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39915</xdr:rowOff>
    </xdr:from>
    <xdr:to>
      <xdr:col>77</xdr:col>
      <xdr:colOff>95250</xdr:colOff>
      <xdr:row>38</xdr:row>
      <xdr:rowOff>141515</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151691</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96460</xdr:rowOff>
    </xdr:from>
    <xdr:to>
      <xdr:col>73</xdr:col>
      <xdr:colOff>44450</xdr:colOff>
      <xdr:row>38</xdr:row>
      <xdr:rowOff>26609</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44011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36787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208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4536</xdr:rowOff>
    </xdr:from>
    <xdr:to>
      <xdr:col>68</xdr:col>
      <xdr:colOff>203200</xdr:colOff>
      <xdr:row>37</xdr:row>
      <xdr:rowOff>106136</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34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35</xdr:row>
      <xdr:rowOff>116313</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117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61081</xdr:rowOff>
    </xdr:from>
    <xdr:to>
      <xdr:col>64</xdr:col>
      <xdr:colOff>152400</xdr:colOff>
      <xdr:row>36</xdr:row>
      <xdr:rowOff>162681</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233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1408</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0021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[54.7%]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前年度に引き続き新庁舎建設事業に係る地方債の借入れ</a:t>
          </a:r>
          <a:r>
            <a:rPr kumimoji="1" lang="ja-JP" altLang="en-US" sz="1100">
              <a:solidFill>
                <a:schemeClr val="dk1"/>
              </a:solidFill>
              <a:effectLst/>
              <a:latin typeface="+mn-lt"/>
              <a:ea typeface="+mn-ea"/>
              <a:cs typeface="+mn-cs"/>
            </a:rPr>
            <a:t>等</a:t>
          </a:r>
          <a:r>
            <a:rPr kumimoji="1" lang="ja-JP" altLang="ja-JP" sz="1100">
              <a:solidFill>
                <a:schemeClr val="dk1"/>
              </a:solidFill>
              <a:effectLst/>
              <a:latin typeface="+mn-lt"/>
              <a:ea typeface="+mn-ea"/>
              <a:cs typeface="+mn-cs"/>
            </a:rPr>
            <a:t>を行い</a:t>
          </a:r>
          <a:r>
            <a:rPr kumimoji="1" lang="ja-JP" altLang="en-US" sz="1100">
              <a:solidFill>
                <a:schemeClr val="dk1"/>
              </a:solidFill>
              <a:effectLst/>
              <a:latin typeface="+mn-lt"/>
              <a:ea typeface="+mn-ea"/>
              <a:cs typeface="+mn-cs"/>
            </a:rPr>
            <a:t>、計算式の分子のうち、「将来負担額」が大幅増となったことから、</a:t>
          </a:r>
          <a:r>
            <a:rPr kumimoji="1" lang="ja-JP" altLang="ja-JP" sz="1100">
              <a:solidFill>
                <a:schemeClr val="dk1"/>
              </a:solidFill>
              <a:effectLst/>
              <a:latin typeface="+mn-lt"/>
              <a:ea typeface="+mn-ea"/>
              <a:cs typeface="+mn-cs"/>
            </a:rPr>
            <a:t>将来負担比率は前年度比で</a:t>
          </a:r>
          <a:r>
            <a:rPr kumimoji="1" lang="en-US" altLang="ja-JP" sz="1100">
              <a:solidFill>
                <a:schemeClr val="dk1"/>
              </a:solidFill>
              <a:effectLst/>
              <a:latin typeface="+mn-lt"/>
              <a:ea typeface="+mn-ea"/>
              <a:cs typeface="+mn-cs"/>
            </a:rPr>
            <a:t>39.4</a:t>
          </a:r>
          <a:r>
            <a:rPr kumimoji="1" lang="ja-JP" altLang="ja-JP" sz="1100">
              <a:solidFill>
                <a:schemeClr val="dk1"/>
              </a:solidFill>
              <a:effectLst/>
              <a:latin typeface="+mn-lt"/>
              <a:ea typeface="+mn-ea"/>
              <a:cs typeface="+mn-cs"/>
            </a:rPr>
            <a:t>ポイント悪化し</a:t>
          </a:r>
          <a:r>
            <a:rPr kumimoji="1" lang="en-US" altLang="ja-JP" sz="1100">
              <a:solidFill>
                <a:schemeClr val="dk1"/>
              </a:solidFill>
              <a:effectLst/>
              <a:latin typeface="+mn-lt"/>
              <a:ea typeface="+mn-ea"/>
              <a:cs typeface="+mn-cs"/>
            </a:rPr>
            <a:t>54.7</a:t>
          </a:r>
          <a:r>
            <a:rPr kumimoji="1" lang="ja-JP" altLang="ja-JP" sz="1100">
              <a:solidFill>
                <a:schemeClr val="dk1"/>
              </a:solidFill>
              <a:effectLst/>
              <a:latin typeface="+mn-lt"/>
              <a:ea typeface="+mn-ea"/>
              <a:cs typeface="+mn-cs"/>
            </a:rPr>
            <a:t>％となった。今後も</a:t>
          </a:r>
          <a:r>
            <a:rPr kumimoji="1" lang="ja-JP" altLang="en-US" sz="1100">
              <a:solidFill>
                <a:schemeClr val="dk1"/>
              </a:solidFill>
              <a:effectLst/>
              <a:latin typeface="+mn-lt"/>
              <a:ea typeface="+mn-ea"/>
              <a:cs typeface="+mn-cs"/>
            </a:rPr>
            <a:t>旧庁舎用地利活用事業など</a:t>
          </a:r>
          <a:r>
            <a:rPr kumimoji="1" lang="ja-JP" altLang="ja-JP" sz="1100">
              <a:solidFill>
                <a:schemeClr val="dk1"/>
              </a:solidFill>
              <a:effectLst/>
              <a:latin typeface="+mn-lt"/>
              <a:ea typeface="+mn-ea"/>
              <a:cs typeface="+mn-cs"/>
            </a:rPr>
            <a:t>大型事業の実施が予定されていることから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経費の削減</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借入の抑制や基金残高の確保など</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比率上昇を抑える取り組みを行っていく。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5171</xdr:rowOff>
    </xdr:from>
    <xdr:to>
      <xdr:col>81</xdr:col>
      <xdr:colOff>44450</xdr:colOff>
      <xdr:row>18</xdr:row>
      <xdr:rowOff>169908</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576921"/>
          <a:ext cx="838200" cy="679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47353</xdr:rowOff>
    </xdr:from>
    <xdr:to>
      <xdr:col>77</xdr:col>
      <xdr:colOff>44450</xdr:colOff>
      <xdr:row>15</xdr:row>
      <xdr:rowOff>5171</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5290800" y="2447653"/>
          <a:ext cx="889000" cy="1292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11158</xdr:rowOff>
    </xdr:from>
    <xdr:to>
      <xdr:col>72</xdr:col>
      <xdr:colOff>203200</xdr:colOff>
      <xdr:row>14</xdr:row>
      <xdr:rowOff>47353</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a:off x="14401800" y="2411458"/>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8" name="フローチャート: 判断 457">
          <a:extLst>
            <a:ext uri="{FF2B5EF4-FFF2-40B4-BE49-F238E27FC236}">
              <a16:creationId xmlns:a16="http://schemas.microsoft.com/office/drawing/2014/main" id="{00000000-0008-0000-0300-0000CA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60" name="フローチャート: 判断 459">
          <a:extLst>
            <a:ext uri="{FF2B5EF4-FFF2-40B4-BE49-F238E27FC236}">
              <a16:creationId xmlns:a16="http://schemas.microsoft.com/office/drawing/2014/main" id="{00000000-0008-0000-0300-0000CC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119108</xdr:rowOff>
    </xdr:from>
    <xdr:to>
      <xdr:col>81</xdr:col>
      <xdr:colOff>95250</xdr:colOff>
      <xdr:row>19</xdr:row>
      <xdr:rowOff>49258</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6967200" y="3205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91185</xdr:rowOff>
    </xdr:from>
    <xdr:ext cx="762000" cy="259045"/>
    <xdr:sp macro="" textlink="">
      <xdr:nvSpPr>
        <xdr:cNvPr id="468" name="将来負担の状況該当値テキスト">
          <a:extLst>
            <a:ext uri="{FF2B5EF4-FFF2-40B4-BE49-F238E27FC236}">
              <a16:creationId xmlns:a16="http://schemas.microsoft.com/office/drawing/2014/main" id="{00000000-0008-0000-0300-0000D4010000}"/>
            </a:ext>
          </a:extLst>
        </xdr:cNvPr>
        <xdr:cNvSpPr txBox="1"/>
      </xdr:nvSpPr>
      <xdr:spPr>
        <a:xfrm>
          <a:off x="17106900" y="3177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125821</xdr:rowOff>
    </xdr:from>
    <xdr:to>
      <xdr:col>77</xdr:col>
      <xdr:colOff>95250</xdr:colOff>
      <xdr:row>15</xdr:row>
      <xdr:rowOff>55971</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6129000" y="2526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40748</xdr:rowOff>
    </xdr:from>
    <xdr:ext cx="7366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5798800" y="26124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168003</xdr:rowOff>
    </xdr:from>
    <xdr:to>
      <xdr:col>73</xdr:col>
      <xdr:colOff>44450</xdr:colOff>
      <xdr:row>14</xdr:row>
      <xdr:rowOff>98153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5240000" y="2396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82930</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4909800" y="2483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131808</xdr:rowOff>
    </xdr:from>
    <xdr:to>
      <xdr:col>68</xdr:col>
      <xdr:colOff>203200</xdr:colOff>
      <xdr:row>14</xdr:row>
      <xdr:rowOff>61958</xdr:rowOff>
    </xdr:to>
    <xdr:sp macro="" textlink="">
      <xdr:nvSpPr>
        <xdr:cNvPr id="473" name="楕円 472">
          <a:extLst>
            <a:ext uri="{FF2B5EF4-FFF2-40B4-BE49-F238E27FC236}">
              <a16:creationId xmlns:a16="http://schemas.microsoft.com/office/drawing/2014/main" id="{00000000-0008-0000-0300-0000D9010000}"/>
            </a:ext>
          </a:extLst>
        </xdr:cNvPr>
        <xdr:cNvSpPr/>
      </xdr:nvSpPr>
      <xdr:spPr>
        <a:xfrm>
          <a:off x="14351000" y="2360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46735</xdr:rowOff>
    </xdr:from>
    <xdr:ext cx="762000" cy="259045"/>
    <xdr:sp macro="" textlink="">
      <xdr:nvSpPr>
        <xdr:cNvPr id="474" name="テキスト ボックス 473">
          <a:extLst>
            <a:ext uri="{FF2B5EF4-FFF2-40B4-BE49-F238E27FC236}">
              <a16:creationId xmlns:a16="http://schemas.microsoft.com/office/drawing/2014/main" id="{00000000-0008-0000-0300-0000DA010000}"/>
            </a:ext>
          </a:extLst>
        </xdr:cNvPr>
        <xdr:cNvSpPr txBox="1"/>
      </xdr:nvSpPr>
      <xdr:spPr>
        <a:xfrm>
          <a:off x="14020800" y="2447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129,500
126,265
11.46
69,671,892
67,555,299
2,058,357
27,627,458
27,521,543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mn-lt"/>
              <a:ea typeface="+mn-ea"/>
              <a:cs typeface="+mn-cs"/>
            </a:rPr>
            <a:t>月額会計年度任用職員数の増に伴う会計年度任用職員報酬の増などの増加要因があり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前年度比</a:t>
          </a:r>
          <a:r>
            <a:rPr kumimoji="1" lang="en-US" altLang="ja-JP" sz="1100">
              <a:solidFill>
                <a:schemeClr val="dk1"/>
              </a:solidFill>
              <a:effectLst/>
              <a:latin typeface="+mn-lt"/>
              <a:ea typeface="+mn-ea"/>
              <a:cs typeface="+mn-cs"/>
            </a:rPr>
            <a:t>1.8</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とな</a:t>
          </a:r>
          <a:r>
            <a:rPr kumimoji="1" lang="ja-JP" altLang="en-US" sz="1100">
              <a:solidFill>
                <a:schemeClr val="dk1"/>
              </a:solidFill>
              <a:effectLst/>
              <a:latin typeface="+mn-lt"/>
              <a:ea typeface="+mn-ea"/>
              <a:cs typeface="+mn-cs"/>
            </a:rPr>
            <a:t>ったが、</a:t>
          </a:r>
          <a:r>
            <a:rPr kumimoji="1" lang="ja-JP" altLang="ja-JP" sz="1100">
              <a:solidFill>
                <a:schemeClr val="dk1"/>
              </a:solidFill>
              <a:effectLst/>
              <a:latin typeface="+mn-lt"/>
              <a:ea typeface="+mn-ea"/>
              <a:cs typeface="+mn-cs"/>
            </a:rPr>
            <a:t>類似団体平均を下回った。今後もアウトソーシングを進めるなど</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人件費の縮減に努める。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73660</xdr:rowOff>
    </xdr:from>
    <xdr:to>
      <xdr:col>24</xdr:col>
      <xdr:colOff>25400</xdr:colOff>
      <xdr:row>37</xdr:row>
      <xdr:rowOff>39370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45860"/>
          <a:ext cx="8382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73660</xdr:rowOff>
    </xdr:from>
    <xdr:to>
      <xdr:col>19</xdr:col>
      <xdr:colOff>187325</xdr:colOff>
      <xdr:row>36</xdr:row>
      <xdr:rowOff>134620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2458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134620</xdr:rowOff>
    </xdr:from>
    <xdr:to>
      <xdr:col>15</xdr:col>
      <xdr:colOff>98425</xdr:colOff>
      <xdr:row>37</xdr:row>
      <xdr:rowOff>16510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0682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165100</xdr:rowOff>
    </xdr:from>
    <xdr:to>
      <xdr:col>11</xdr:col>
      <xdr:colOff>9525</xdr:colOff>
      <xdr:row>37</xdr:row>
      <xdr:rowOff>16510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337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160020</xdr:rowOff>
    </xdr:from>
    <xdr:to>
      <xdr:col>24</xdr:col>
      <xdr:colOff>76200</xdr:colOff>
      <xdr:row>37</xdr:row>
      <xdr:rowOff>90170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3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5097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17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22860</xdr:rowOff>
    </xdr:from>
    <xdr:to>
      <xdr:col>20</xdr:col>
      <xdr:colOff>38100</xdr:colOff>
      <xdr:row>36</xdr:row>
      <xdr:rowOff>124460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134637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963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83820</xdr:rowOff>
    </xdr:from>
    <xdr:to>
      <xdr:col>15</xdr:col>
      <xdr:colOff>149225</xdr:colOff>
      <xdr:row>37</xdr:row>
      <xdr:rowOff>13970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5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24147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02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137160</xdr:rowOff>
    </xdr:from>
    <xdr:to>
      <xdr:col>11</xdr:col>
      <xdr:colOff>60325</xdr:colOff>
      <xdr:row>37</xdr:row>
      <xdr:rowOff>67310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52087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114300</xdr:rowOff>
    </xdr:from>
    <xdr:to>
      <xdr:col>6</xdr:col>
      <xdr:colOff>171450</xdr:colOff>
      <xdr:row>37</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54627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ごみ資源収集運搬関係委託料や公共施設の指定管理委託料の計上等により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物件費は年々増加しており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年度は前年度比約</a:t>
          </a:r>
          <a:r>
            <a:rPr kumimoji="1" lang="en-US" altLang="ja-JP" sz="1100">
              <a:solidFill>
                <a:schemeClr val="dk1"/>
              </a:solidFill>
              <a:effectLst/>
              <a:latin typeface="+mn-lt"/>
              <a:ea typeface="+mn-ea"/>
              <a:cs typeface="+mn-cs"/>
            </a:rPr>
            <a:t>256</a:t>
          </a:r>
          <a:r>
            <a:rPr kumimoji="1" lang="ja-JP" altLang="ja-JP" sz="1100">
              <a:solidFill>
                <a:schemeClr val="dk1"/>
              </a:solidFill>
              <a:effectLst/>
              <a:latin typeface="+mn-lt"/>
              <a:ea typeface="+mn-ea"/>
              <a:cs typeface="+mn-cs"/>
            </a:rPr>
            <a:t>百万円の増とな</a:t>
          </a:r>
          <a:r>
            <a:rPr kumimoji="1" lang="ja-JP" altLang="en-US" sz="1100">
              <a:solidFill>
                <a:schemeClr val="dk1"/>
              </a:solidFill>
              <a:effectLst/>
              <a:latin typeface="+mn-lt"/>
              <a:ea typeface="+mn-ea"/>
              <a:cs typeface="+mn-cs"/>
            </a:rPr>
            <a:t>ったが、人件費や扶助費等の増の影響により、</a:t>
          </a:r>
          <a:r>
            <a:rPr kumimoji="1" lang="ja-JP" altLang="ja-JP" sz="1100">
              <a:solidFill>
                <a:schemeClr val="dk1"/>
              </a:solidFill>
              <a:effectLst/>
              <a:latin typeface="+mn-lt"/>
              <a:ea typeface="+mn-ea"/>
              <a:cs typeface="+mn-cs"/>
            </a:rPr>
            <a:t>比率は</a:t>
          </a:r>
          <a:r>
            <a:rPr kumimoji="1" lang="en-US" altLang="ja-JP" sz="1100">
              <a:solidFill>
                <a:schemeClr val="dk1"/>
              </a:solidFill>
              <a:effectLst/>
              <a:latin typeface="+mn-lt"/>
              <a:ea typeface="+mn-ea"/>
              <a:cs typeface="+mn-cs"/>
            </a:rPr>
            <a:t>0.4</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24.1</a:t>
          </a:r>
          <a:r>
            <a:rPr kumimoji="1" lang="ja-JP" altLang="ja-JP" sz="1100">
              <a:solidFill>
                <a:schemeClr val="dk1"/>
              </a:solidFill>
              <a:effectLst/>
              <a:latin typeface="+mn-lt"/>
              <a:ea typeface="+mn-ea"/>
              <a:cs typeface="+mn-cs"/>
            </a:rPr>
            <a:t>％となった。類似団体平均と比較しても</a:t>
          </a:r>
          <a:r>
            <a:rPr kumimoji="1" lang="en-US" altLang="ja-JP" sz="1100">
              <a:solidFill>
                <a:schemeClr val="dk1"/>
              </a:solidFill>
              <a:effectLst/>
              <a:latin typeface="+mn-lt"/>
              <a:ea typeface="+mn-ea"/>
              <a:cs typeface="+mn-cs"/>
            </a:rPr>
            <a:t>6.4</a:t>
          </a:r>
          <a:r>
            <a:rPr kumimoji="1" lang="ja-JP" altLang="ja-JP" sz="1100">
              <a:solidFill>
                <a:schemeClr val="dk1"/>
              </a:solidFill>
              <a:effectLst/>
              <a:latin typeface="+mn-lt"/>
              <a:ea typeface="+mn-ea"/>
              <a:cs typeface="+mn-cs"/>
            </a:rPr>
            <a:t>％高い状況となっている。内部管理経費や施設の維持管理経費の見直しを行い</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経費縮減に努めていく。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159004</xdr:rowOff>
    </xdr:from>
    <xdr:to>
      <xdr:col>82</xdr:col>
      <xdr:colOff>107950</xdr:colOff>
      <xdr:row>21</xdr:row>
      <xdr:rowOff>24130</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flipV="1">
          <a:off x="15671800" y="3588004"/>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94996</xdr:rowOff>
    </xdr:from>
    <xdr:to>
      <xdr:col>78</xdr:col>
      <xdr:colOff>69850</xdr:colOff>
      <xdr:row>21</xdr:row>
      <xdr:rowOff>24130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4782800" y="352399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20</xdr:row>
      <xdr:rowOff>85852</xdr:rowOff>
    </xdr:from>
    <xdr:to>
      <xdr:col>73</xdr:col>
      <xdr:colOff>180975</xdr:colOff>
      <xdr:row>20</xdr:row>
      <xdr:rowOff>94996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5148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20</xdr:row>
      <xdr:rowOff>12700</xdr:rowOff>
    </xdr:from>
    <xdr:to>
      <xdr:col>69</xdr:col>
      <xdr:colOff>92075</xdr:colOff>
      <xdr:row>20</xdr:row>
      <xdr:rowOff>85852</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344170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108204</xdr:rowOff>
    </xdr:from>
    <xdr:to>
      <xdr:col>82</xdr:col>
      <xdr:colOff>158750</xdr:colOff>
      <xdr:row>21</xdr:row>
      <xdr:rowOff>38354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53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16781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44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144780</xdr:rowOff>
    </xdr:from>
    <xdr:to>
      <xdr:col>78</xdr:col>
      <xdr:colOff>120650</xdr:colOff>
      <xdr:row>21</xdr:row>
      <xdr:rowOff>74930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57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59707</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660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44196</xdr:rowOff>
    </xdr:from>
    <xdr:to>
      <xdr:col>74</xdr:col>
      <xdr:colOff>31750</xdr:colOff>
      <xdr:row>20</xdr:row>
      <xdr:rowOff>145796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473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130573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55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20</xdr:row>
      <xdr:rowOff>35052</xdr:rowOff>
    </xdr:from>
    <xdr:to>
      <xdr:col>69</xdr:col>
      <xdr:colOff>142875</xdr:colOff>
      <xdr:row>20</xdr:row>
      <xdr:rowOff>136652</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46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121429</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55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133350</xdr:rowOff>
    </xdr:from>
    <xdr:to>
      <xdr:col>65</xdr:col>
      <xdr:colOff>53975</xdr:colOff>
      <xdr:row>20</xdr:row>
      <xdr:rowOff>63500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48277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47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私立保育所の委託費や児童発達支援事業費の増など</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扶助費は近年増加</a:t>
          </a:r>
          <a:r>
            <a:rPr kumimoji="1" lang="ja-JP" altLang="en-US" sz="1100">
              <a:solidFill>
                <a:schemeClr val="dk1"/>
              </a:solidFill>
              <a:effectLst/>
              <a:latin typeface="+mn-lt"/>
              <a:ea typeface="+mn-ea"/>
              <a:cs typeface="+mn-cs"/>
            </a:rPr>
            <a:t>傾向にあり、</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年度は前年度比で約</a:t>
          </a:r>
          <a:r>
            <a:rPr kumimoji="1" lang="en-US" altLang="ja-JP" sz="1100">
              <a:solidFill>
                <a:schemeClr val="dk1"/>
              </a:solidFill>
              <a:effectLst/>
              <a:latin typeface="+mn-lt"/>
              <a:ea typeface="+mn-ea"/>
              <a:cs typeface="+mn-cs"/>
            </a:rPr>
            <a:t>373</a:t>
          </a:r>
          <a:r>
            <a:rPr kumimoji="1" lang="ja-JP" altLang="ja-JP" sz="1100">
              <a:solidFill>
                <a:schemeClr val="dk1"/>
              </a:solidFill>
              <a:effectLst/>
              <a:latin typeface="+mn-lt"/>
              <a:ea typeface="+mn-ea"/>
              <a:cs typeface="+mn-cs"/>
            </a:rPr>
            <a:t>百万円増の</a:t>
          </a:r>
          <a:r>
            <a:rPr kumimoji="1" lang="en-US" altLang="ja-JP" sz="1100">
              <a:solidFill>
                <a:schemeClr val="dk1"/>
              </a:solidFill>
              <a:effectLst/>
              <a:latin typeface="+mn-lt"/>
              <a:ea typeface="+mn-ea"/>
              <a:cs typeface="+mn-cs"/>
            </a:rPr>
            <a:t>17.7</a:t>
          </a:r>
          <a:r>
            <a:rPr kumimoji="1" lang="ja-JP" altLang="ja-JP" sz="1100">
              <a:solidFill>
                <a:schemeClr val="dk1"/>
              </a:solidFill>
              <a:effectLst/>
              <a:latin typeface="+mn-lt"/>
              <a:ea typeface="+mn-ea"/>
              <a:cs typeface="+mn-cs"/>
            </a:rPr>
            <a:t>％となった。</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73660</xdr:rowOff>
    </xdr:from>
    <xdr:to>
      <xdr:col>24</xdr:col>
      <xdr:colOff>25400</xdr:colOff>
      <xdr:row>58</xdr:row>
      <xdr:rowOff>104140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01776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50817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652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58</xdr:row>
      <xdr:rowOff>73660</xdr:rowOff>
    </xdr:from>
    <xdr:to>
      <xdr:col>19</xdr:col>
      <xdr:colOff>187325</xdr:colOff>
      <xdr:row>58</xdr:row>
      <xdr:rowOff>88900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100177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130827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58420</xdr:rowOff>
    </xdr:from>
    <xdr:to>
      <xdr:col>15</xdr:col>
      <xdr:colOff>98425</xdr:colOff>
      <xdr:row>58</xdr:row>
      <xdr:rowOff>88900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1000252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69867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99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35560</xdr:rowOff>
    </xdr:from>
    <xdr:to>
      <xdr:col>11</xdr:col>
      <xdr:colOff>9525</xdr:colOff>
      <xdr:row>58</xdr:row>
      <xdr:rowOff>58420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9796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31767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31767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461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53340</xdr:rowOff>
    </xdr:from>
    <xdr:to>
      <xdr:col>24</xdr:col>
      <xdr:colOff>76200</xdr:colOff>
      <xdr:row>58</xdr:row>
      <xdr:rowOff>154940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25417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22860</xdr:rowOff>
    </xdr:from>
    <xdr:to>
      <xdr:col>20</xdr:col>
      <xdr:colOff>38100</xdr:colOff>
      <xdr:row>58</xdr:row>
      <xdr:rowOff>124460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109237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053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38100</xdr:rowOff>
    </xdr:from>
    <xdr:to>
      <xdr:col>15</xdr:col>
      <xdr:colOff>149225</xdr:colOff>
      <xdr:row>58</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124477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7620</xdr:rowOff>
    </xdr:from>
    <xdr:to>
      <xdr:col>11</xdr:col>
      <xdr:colOff>60325</xdr:colOff>
      <xdr:row>58</xdr:row>
      <xdr:rowOff>109220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951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93997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03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156210</xdr:rowOff>
    </xdr:from>
    <xdr:to>
      <xdr:col>6</xdr:col>
      <xdr:colOff>171450</xdr:colOff>
      <xdr:row>58</xdr:row>
      <xdr:rowOff>86360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92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71137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01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改善</a:t>
          </a:r>
          <a:r>
            <a:rPr kumimoji="1" lang="ja-JP" altLang="ja-JP" sz="1100">
              <a:solidFill>
                <a:schemeClr val="dk1"/>
              </a:solidFill>
              <a:effectLst/>
              <a:latin typeface="+mn-lt"/>
              <a:ea typeface="+mn-ea"/>
              <a:cs typeface="+mn-cs"/>
            </a:rPr>
            <a:t>し</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10.7</a:t>
          </a:r>
          <a:r>
            <a:rPr kumimoji="1" lang="ja-JP" altLang="ja-JP" sz="1100">
              <a:solidFill>
                <a:schemeClr val="dk1"/>
              </a:solidFill>
              <a:effectLst/>
              <a:latin typeface="+mn-lt"/>
              <a:ea typeface="+mn-ea"/>
              <a:cs typeface="+mn-cs"/>
            </a:rPr>
            <a:t>％となった。要因としては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公共施設の修繕等が前年度よりも少なかったことにより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維持補修費が約</a:t>
          </a:r>
          <a:r>
            <a:rPr kumimoji="1" lang="en-US" altLang="ja-JP" sz="1100">
              <a:solidFill>
                <a:schemeClr val="dk1"/>
              </a:solidFill>
              <a:effectLst/>
              <a:latin typeface="+mn-lt"/>
              <a:ea typeface="+mn-ea"/>
              <a:cs typeface="+mn-cs"/>
            </a:rPr>
            <a:t>54</a:t>
          </a:r>
          <a:r>
            <a:rPr kumimoji="1" lang="ja-JP" altLang="ja-JP" sz="1100">
              <a:solidFill>
                <a:schemeClr val="dk1"/>
              </a:solidFill>
              <a:effectLst/>
              <a:latin typeface="+mn-lt"/>
              <a:ea typeface="+mn-ea"/>
              <a:cs typeface="+mn-cs"/>
            </a:rPr>
            <a:t>百万円減となったことが挙げられる。しかし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公共施設の修繕は今後より一層増加していくことが想定されるため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限られた予算の中で計画的に進めていく必要がある。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107950</xdr:rowOff>
    </xdr:from>
    <xdr:to>
      <xdr:col>82</xdr:col>
      <xdr:colOff>107950</xdr:colOff>
      <xdr:row>55</xdr:row>
      <xdr:rowOff>140607</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537700"/>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86178</xdr:rowOff>
    </xdr:from>
    <xdr:to>
      <xdr:col>78</xdr:col>
      <xdr:colOff>69850</xdr:colOff>
      <xdr:row>55</xdr:row>
      <xdr:rowOff>140607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515928"/>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86178</xdr:rowOff>
    </xdr:from>
    <xdr:to>
      <xdr:col>73</xdr:col>
      <xdr:colOff>180975</xdr:colOff>
      <xdr:row>55</xdr:row>
      <xdr:rowOff>97065</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flipV="1">
          <a:off x="13893800" y="9515928"/>
          <a:ext cx="889000" cy="10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97065</xdr:rowOff>
    </xdr:from>
    <xdr:to>
      <xdr:col>69</xdr:col>
      <xdr:colOff>92075</xdr:colOff>
      <xdr:row>56</xdr:row>
      <xdr:rowOff>12700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526815"/>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57150</xdr:rowOff>
    </xdr:from>
    <xdr:to>
      <xdr:col>82</xdr:col>
      <xdr:colOff>158750</xdr:colOff>
      <xdr:row>55</xdr:row>
      <xdr:rowOff>158750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48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73677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89807</xdr:rowOff>
    </xdr:from>
    <xdr:to>
      <xdr:col>78</xdr:col>
      <xdr:colOff>120650</xdr:colOff>
      <xdr:row>56</xdr:row>
      <xdr:rowOff>19957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519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30134</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288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35378</xdr:rowOff>
    </xdr:from>
    <xdr:to>
      <xdr:col>74</xdr:col>
      <xdr:colOff>31750</xdr:colOff>
      <xdr:row>55</xdr:row>
      <xdr:rowOff>136978</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147155</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46265</xdr:rowOff>
    </xdr:from>
    <xdr:to>
      <xdr:col>69</xdr:col>
      <xdr:colOff>142875</xdr:colOff>
      <xdr:row>55</xdr:row>
      <xdr:rowOff>147865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158042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133350</xdr:rowOff>
    </xdr:from>
    <xdr:to>
      <xdr:col>65</xdr:col>
      <xdr:colOff>53975</xdr:colOff>
      <xdr:row>56</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73677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solidFill>
                <a:schemeClr val="dk1"/>
              </a:solidFill>
              <a:effectLst/>
              <a:latin typeface="+mn-lt"/>
              <a:ea typeface="+mn-ea"/>
              <a:cs typeface="+mn-cs"/>
            </a:rPr>
            <a:t>湖南衛生組合加入負担金</a:t>
          </a:r>
          <a:r>
            <a:rPr kumimoji="1" lang="ja-JP" altLang="ja-JP" sz="1100">
              <a:solidFill>
                <a:schemeClr val="dk1"/>
              </a:solidFill>
              <a:effectLst/>
              <a:latin typeface="+mn-lt"/>
              <a:ea typeface="+mn-ea"/>
              <a:cs typeface="+mn-cs"/>
            </a:rPr>
            <a:t>や私立保育所への運営費等補助金が</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となったことなどから</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年度は前年度より約</a:t>
          </a:r>
          <a:r>
            <a:rPr kumimoji="1" lang="en-US" altLang="ja-JP" sz="1100">
              <a:solidFill>
                <a:schemeClr val="dk1"/>
              </a:solidFill>
              <a:effectLst/>
              <a:latin typeface="+mn-lt"/>
              <a:ea typeface="+mn-ea"/>
              <a:cs typeface="+mn-cs"/>
            </a:rPr>
            <a:t>89</a:t>
          </a:r>
          <a:r>
            <a:rPr kumimoji="1" lang="ja-JP" altLang="ja-JP" sz="1100">
              <a:solidFill>
                <a:schemeClr val="dk1"/>
              </a:solidFill>
              <a:effectLst/>
              <a:latin typeface="+mn-lt"/>
              <a:ea typeface="+mn-ea"/>
              <a:cs typeface="+mn-cs"/>
            </a:rPr>
            <a:t>百万円の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となり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比率は</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の</a:t>
          </a:r>
          <a:r>
            <a:rPr kumimoji="1" lang="en-US" altLang="ja-JP" sz="1100">
              <a:solidFill>
                <a:schemeClr val="dk1"/>
              </a:solidFill>
              <a:effectLst/>
              <a:latin typeface="+mn-lt"/>
              <a:ea typeface="+mn-ea"/>
              <a:cs typeface="+mn-cs"/>
            </a:rPr>
            <a:t>11.5</a:t>
          </a:r>
          <a:r>
            <a:rPr kumimoji="1" lang="ja-JP" altLang="ja-JP" sz="1100">
              <a:solidFill>
                <a:schemeClr val="dk1"/>
              </a:solidFill>
              <a:effectLst/>
              <a:latin typeface="+mn-lt"/>
              <a:ea typeface="+mn-ea"/>
              <a:cs typeface="+mn-cs"/>
            </a:rPr>
            <a:t>％となった。市が交付している団体補助金については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市独自の補助金等交付基準に基づく３年ごとの全件審査を実施し</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定期的な見直しを図っており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今後も継続して補助金支出の適正化を図っていく。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69850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5671800" y="63220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149860</xdr:rowOff>
    </xdr:from>
    <xdr:to>
      <xdr:col>78</xdr:col>
      <xdr:colOff>69850</xdr:colOff>
      <xdr:row>37</xdr:row>
      <xdr:rowOff>69850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32206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131572</xdr:rowOff>
    </xdr:from>
    <xdr:to>
      <xdr:col>73</xdr:col>
      <xdr:colOff>180975</xdr:colOff>
      <xdr:row>36</xdr:row>
      <xdr:rowOff>149860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630377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113284</xdr:rowOff>
    </xdr:from>
    <xdr:to>
      <xdr:col>69</xdr:col>
      <xdr:colOff>92075</xdr:colOff>
      <xdr:row>36</xdr:row>
      <xdr:rowOff>131572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628548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99060</xdr:rowOff>
    </xdr:from>
    <xdr:to>
      <xdr:col>82</xdr:col>
      <xdr:colOff>158750</xdr:colOff>
      <xdr:row>37</xdr:row>
      <xdr:rowOff>29210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71137</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19050</xdr:rowOff>
    </xdr:from>
    <xdr:to>
      <xdr:col>78</xdr:col>
      <xdr:colOff>120650</xdr:colOff>
      <xdr:row>37</xdr:row>
      <xdr:rowOff>120650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105427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449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99060</xdr:rowOff>
    </xdr:from>
    <xdr:to>
      <xdr:col>74</xdr:col>
      <xdr:colOff>31750</xdr:colOff>
      <xdr:row>37</xdr:row>
      <xdr:rowOff>29210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13987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80772</xdr:rowOff>
    </xdr:from>
    <xdr:to>
      <xdr:col>69</xdr:col>
      <xdr:colOff>142875</xdr:colOff>
      <xdr:row>37</xdr:row>
      <xdr:rowOff>10922</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25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167149</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234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年度は類似団体平均より</a:t>
          </a:r>
          <a:r>
            <a:rPr kumimoji="1" lang="en-US" altLang="ja-JP" sz="1100">
              <a:solidFill>
                <a:schemeClr val="dk1"/>
              </a:solidFill>
              <a:effectLst/>
              <a:latin typeface="+mn-lt"/>
              <a:ea typeface="+mn-ea"/>
              <a:cs typeface="+mn-cs"/>
            </a:rPr>
            <a:t>5.8</a:t>
          </a:r>
          <a:r>
            <a:rPr kumimoji="1" lang="ja-JP" altLang="ja-JP" sz="1100">
              <a:solidFill>
                <a:schemeClr val="dk1"/>
              </a:solidFill>
              <a:effectLst/>
              <a:latin typeface="+mn-lt"/>
              <a:ea typeface="+mn-ea"/>
              <a:cs typeface="+mn-cs"/>
            </a:rPr>
            <a:t>％下回る</a:t>
          </a:r>
          <a:r>
            <a:rPr kumimoji="1" lang="en-US" altLang="ja-JP" sz="1100">
              <a:solidFill>
                <a:schemeClr val="dk1"/>
              </a:solidFill>
              <a:effectLst/>
              <a:latin typeface="+mn-lt"/>
              <a:ea typeface="+mn-ea"/>
              <a:cs typeface="+mn-cs"/>
            </a:rPr>
            <a:t>7.1</a:t>
          </a:r>
          <a:r>
            <a:rPr kumimoji="1" lang="ja-JP" altLang="ja-JP" sz="1100">
              <a:solidFill>
                <a:schemeClr val="dk1"/>
              </a:solidFill>
              <a:effectLst/>
              <a:latin typeface="+mn-lt"/>
              <a:ea typeface="+mn-ea"/>
              <a:cs typeface="+mn-cs"/>
            </a:rPr>
            <a:t>％となり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a:t>
          </a:r>
          <a:r>
            <a:rPr kumimoji="1" lang="ja-JP" altLang="en-US"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0.5</a:t>
          </a:r>
          <a:r>
            <a:rPr kumimoji="1" lang="ja-JP" altLang="en-US" sz="1100">
              <a:solidFill>
                <a:schemeClr val="dk1"/>
              </a:solidFill>
              <a:effectLst/>
              <a:latin typeface="+mn-lt"/>
              <a:ea typeface="+mn-ea"/>
              <a:cs typeface="+mn-cs"/>
            </a:rPr>
            <a:t>ポイント減</a:t>
          </a:r>
          <a:r>
            <a:rPr kumimoji="1" lang="ja-JP" altLang="ja-JP" sz="1100">
              <a:solidFill>
                <a:schemeClr val="dk1"/>
              </a:solidFill>
              <a:effectLst/>
              <a:latin typeface="+mn-lt"/>
              <a:ea typeface="+mn-ea"/>
              <a:cs typeface="+mn-cs"/>
            </a:rPr>
            <a:t>となった。平成</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年度から平成</a:t>
          </a:r>
          <a:r>
            <a:rPr kumimoji="1" lang="en-US" altLang="ja-JP" sz="1100">
              <a:solidFill>
                <a:schemeClr val="dk1"/>
              </a:solidFill>
              <a:effectLst/>
              <a:latin typeface="+mn-lt"/>
              <a:ea typeface="+mn-ea"/>
              <a:cs typeface="+mn-cs"/>
            </a:rPr>
            <a:t>25</a:t>
          </a:r>
          <a:r>
            <a:rPr kumimoji="1" lang="ja-JP" altLang="ja-JP" sz="1100">
              <a:solidFill>
                <a:schemeClr val="dk1"/>
              </a:solidFill>
              <a:effectLst/>
              <a:latin typeface="+mn-lt"/>
              <a:ea typeface="+mn-ea"/>
              <a:cs typeface="+mn-cs"/>
            </a:rPr>
            <a:t>年度まで臨時財政対策債の借入れを行わず</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またそれ以外でも地方債の借入れについては慎重に行っており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公債費の抑制に努めている。</a:t>
          </a:r>
          <a:r>
            <a:rPr kumimoji="1" lang="ja-JP" altLang="en-US" sz="1100">
              <a:solidFill>
                <a:schemeClr val="dk1"/>
              </a:solidFill>
              <a:effectLst/>
              <a:latin typeface="+mn-lt"/>
              <a:ea typeface="+mn-ea"/>
              <a:cs typeface="+mn-cs"/>
            </a:rPr>
            <a:t>旧庁舎用地利活用事業など、</a:t>
          </a:r>
          <a:r>
            <a:rPr kumimoji="1" lang="ja-JP" altLang="ja-JP" sz="1100">
              <a:solidFill>
                <a:schemeClr val="dk1"/>
              </a:solidFill>
              <a:effectLst/>
              <a:latin typeface="+mn-lt"/>
              <a:ea typeface="+mn-ea"/>
              <a:cs typeface="+mn-cs"/>
            </a:rPr>
            <a:t>今後も多くの大型事業が予定されているため</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借入については引き続き慎重に行っていく。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90424</xdr:rowOff>
    </xdr:from>
    <xdr:to>
      <xdr:col>24</xdr:col>
      <xdr:colOff>25400</xdr:colOff>
      <xdr:row>74</xdr:row>
      <xdr:rowOff>136144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77772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136144</xdr:rowOff>
    </xdr:from>
    <xdr:to>
      <xdr:col>19</xdr:col>
      <xdr:colOff>187325</xdr:colOff>
      <xdr:row>74</xdr:row>
      <xdr:rowOff>145288</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8234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145288</xdr:rowOff>
    </xdr:from>
    <xdr:to>
      <xdr:col>15</xdr:col>
      <xdr:colOff>98425</xdr:colOff>
      <xdr:row>74</xdr:row>
      <xdr:rowOff>145288</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8325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136144</xdr:rowOff>
    </xdr:from>
    <xdr:to>
      <xdr:col>11</xdr:col>
      <xdr:colOff>9525</xdr:colOff>
      <xdr:row>74</xdr:row>
      <xdr:rowOff>145288</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1320800" y="128234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39624</xdr:rowOff>
    </xdr:from>
    <xdr:to>
      <xdr:col>24</xdr:col>
      <xdr:colOff>76200</xdr:colOff>
      <xdr:row>74</xdr:row>
      <xdr:rowOff>141224</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726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56151</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572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85344</xdr:rowOff>
    </xdr:from>
    <xdr:to>
      <xdr:col>20</xdr:col>
      <xdr:colOff>38100</xdr:colOff>
      <xdr:row>75</xdr:row>
      <xdr:rowOff>15494</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25671</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541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94488</xdr:rowOff>
    </xdr:from>
    <xdr:to>
      <xdr:col>15</xdr:col>
      <xdr:colOff>149225</xdr:colOff>
      <xdr:row>75</xdr:row>
      <xdr:rowOff>24638</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7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34815</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55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94488</xdr:rowOff>
    </xdr:from>
    <xdr:to>
      <xdr:col>11</xdr:col>
      <xdr:colOff>60325</xdr:colOff>
      <xdr:row>75</xdr:row>
      <xdr:rowOff>24638</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7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34815</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55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85344</xdr:rowOff>
    </xdr:from>
    <xdr:to>
      <xdr:col>6</xdr:col>
      <xdr:colOff>171450</xdr:colOff>
      <xdr:row>75</xdr:row>
      <xdr:rowOff>15494</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25671</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54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100">
              <a:latin typeface="游ゴシック 本文"/>
              <a:ea typeface="ＭＳ Ｐゴシック" panose="020B0600070205080204" pitchFamily="50" charset="-128"/>
            </a:rPr>
            <a:t>令和６年度は特に人件費と扶助費等における増がおおきかったことから、</a:t>
          </a:r>
          <a:r>
            <a:rPr kumimoji="1" lang="ja-JP" altLang="ja-JP" sz="1100">
              <a:solidFill>
                <a:schemeClr val="dk1"/>
              </a:solidFill>
              <a:effectLst/>
              <a:latin typeface="游ゴシック 本文"/>
              <a:ea typeface="+mn-ea"/>
              <a:cs typeface="+mn-cs"/>
            </a:rPr>
            <a:t>前年度より</a:t>
          </a:r>
          <a:r>
            <a:rPr kumimoji="1" lang="en-US" altLang="ja-JP" sz="1100">
              <a:solidFill>
                <a:schemeClr val="dk1"/>
              </a:solidFill>
              <a:effectLst/>
              <a:latin typeface="游ゴシック 本文"/>
              <a:ea typeface="+mn-ea"/>
              <a:cs typeface="+mn-cs"/>
            </a:rPr>
            <a:t>0.5</a:t>
          </a:r>
          <a:r>
            <a:rPr kumimoji="1" lang="ja-JP" altLang="ja-JP" sz="1100">
              <a:solidFill>
                <a:schemeClr val="dk1"/>
              </a:solidFill>
              <a:effectLst/>
              <a:latin typeface="游ゴシック 本文"/>
              <a:ea typeface="+mn-ea"/>
              <a:cs typeface="+mn-cs"/>
            </a:rPr>
            <a:t>ポイント</a:t>
          </a:r>
          <a:r>
            <a:rPr kumimoji="1" lang="ja-JP" altLang="en-US" sz="1100">
              <a:solidFill>
                <a:schemeClr val="dk1"/>
              </a:solidFill>
              <a:effectLst/>
              <a:latin typeface="游ゴシック 本文"/>
              <a:ea typeface="+mn-ea"/>
              <a:cs typeface="+mn-cs"/>
            </a:rPr>
            <a:t>上昇</a:t>
          </a:r>
          <a:r>
            <a:rPr kumimoji="1" lang="ja-JP" altLang="ja-JP" sz="1100">
              <a:solidFill>
                <a:schemeClr val="dk1"/>
              </a:solidFill>
              <a:effectLst/>
              <a:latin typeface="游ゴシック 本文"/>
              <a:ea typeface="+mn-ea"/>
              <a:cs typeface="+mn-cs"/>
            </a:rPr>
            <a:t>し</a:t>
          </a:r>
          <a:r>
            <a:rPr kumimoji="1" lang="ja-JP" altLang="en-US" sz="1100">
              <a:solidFill>
                <a:schemeClr val="dk1"/>
              </a:solidFill>
              <a:effectLst/>
              <a:latin typeface="游ゴシック 本文"/>
              <a:ea typeface="+mn-ea"/>
              <a:cs typeface="+mn-cs"/>
            </a:rPr>
            <a:t>、</a:t>
          </a:r>
          <a:r>
            <a:rPr kumimoji="1" lang="en-US" altLang="ja-JP" sz="1100">
              <a:solidFill>
                <a:schemeClr val="dk1"/>
              </a:solidFill>
              <a:effectLst/>
              <a:latin typeface="游ゴシック 本文"/>
              <a:ea typeface="+mn-ea"/>
              <a:cs typeface="+mn-cs"/>
            </a:rPr>
            <a:t>88.6</a:t>
          </a:r>
          <a:r>
            <a:rPr kumimoji="1" lang="ja-JP" altLang="ja-JP" sz="1100">
              <a:solidFill>
                <a:schemeClr val="dk1"/>
              </a:solidFill>
              <a:effectLst/>
              <a:latin typeface="游ゴシック 本文"/>
              <a:ea typeface="+mn-ea"/>
              <a:cs typeface="+mn-cs"/>
            </a:rPr>
            <a:t>％とな</a:t>
          </a:r>
          <a:r>
            <a:rPr kumimoji="1" lang="ja-JP" altLang="en-US" sz="1100">
              <a:solidFill>
                <a:schemeClr val="dk1"/>
              </a:solidFill>
              <a:effectLst/>
              <a:latin typeface="游ゴシック 本文"/>
              <a:ea typeface="+mn-ea"/>
              <a:cs typeface="+mn-cs"/>
            </a:rPr>
            <a:t>り、</a:t>
          </a:r>
          <a:r>
            <a:rPr kumimoji="1" lang="ja-JP" altLang="ja-JP" sz="1100">
              <a:solidFill>
                <a:schemeClr val="dk1"/>
              </a:solidFill>
              <a:effectLst/>
              <a:latin typeface="游ゴシック 本文"/>
              <a:ea typeface="+mn-ea"/>
              <a:cs typeface="+mn-cs"/>
            </a:rPr>
            <a:t>依然として類似団体と比較すると高い水準にある。</a:t>
          </a:r>
          <a:r>
            <a:rPr kumimoji="1" lang="ja-JP" altLang="en-US" sz="1100">
              <a:solidFill>
                <a:schemeClr val="dk1"/>
              </a:solidFill>
              <a:effectLst/>
              <a:latin typeface="游ゴシック 本文"/>
              <a:ea typeface="+mn-ea"/>
              <a:cs typeface="+mn-cs"/>
            </a:rPr>
            <a:t>今後も</a:t>
          </a:r>
          <a:r>
            <a:rPr kumimoji="1" lang="ja-JP" altLang="ja-JP" sz="1100">
              <a:solidFill>
                <a:schemeClr val="dk1"/>
              </a:solidFill>
              <a:effectLst/>
              <a:latin typeface="游ゴシック 本文"/>
              <a:ea typeface="+mn-ea"/>
              <a:cs typeface="+mn-cs"/>
            </a:rPr>
            <a:t>扶助費</a:t>
          </a:r>
          <a:r>
            <a:rPr kumimoji="1" lang="ja-JP" altLang="en-US" sz="1100">
              <a:solidFill>
                <a:schemeClr val="dk1"/>
              </a:solidFill>
              <a:effectLst/>
              <a:latin typeface="游ゴシック 本文"/>
              <a:ea typeface="+mn-ea"/>
              <a:cs typeface="+mn-cs"/>
            </a:rPr>
            <a:t>等</a:t>
          </a:r>
          <a:r>
            <a:rPr kumimoji="1" lang="ja-JP" altLang="ja-JP" sz="1100">
              <a:solidFill>
                <a:schemeClr val="dk1"/>
              </a:solidFill>
              <a:effectLst/>
              <a:latin typeface="游ゴシック 本文"/>
              <a:ea typeface="+mn-ea"/>
              <a:cs typeface="+mn-cs"/>
            </a:rPr>
            <a:t>の</a:t>
          </a:r>
          <a:r>
            <a:rPr kumimoji="1" lang="ja-JP" altLang="en-US" sz="1100">
              <a:solidFill>
                <a:schemeClr val="dk1"/>
              </a:solidFill>
              <a:effectLst/>
              <a:latin typeface="游ゴシック 本文"/>
              <a:ea typeface="+mn-ea"/>
              <a:cs typeface="+mn-cs"/>
            </a:rPr>
            <a:t>増が予想されるが</a:t>
          </a:r>
          <a:r>
            <a:rPr kumimoji="1" lang="ja-JP" altLang="ja-JP" sz="1100">
              <a:solidFill>
                <a:schemeClr val="dk1"/>
              </a:solidFill>
              <a:effectLst/>
              <a:latin typeface="游ゴシック 本文"/>
              <a:ea typeface="+mn-ea"/>
              <a:cs typeface="+mn-cs"/>
            </a:rPr>
            <a:t>削減は困難であるため</a:t>
          </a:r>
          <a:r>
            <a:rPr kumimoji="1" lang="ja-JP" altLang="en-US" sz="1100">
              <a:solidFill>
                <a:schemeClr val="dk1"/>
              </a:solidFill>
              <a:effectLst/>
              <a:latin typeface="游ゴシック 本文"/>
              <a:ea typeface="+mn-ea"/>
              <a:cs typeface="+mn-cs"/>
            </a:rPr>
            <a:t>、</a:t>
          </a:r>
          <a:r>
            <a:rPr kumimoji="1" lang="ja-JP" altLang="ja-JP" sz="1100">
              <a:solidFill>
                <a:schemeClr val="dk1"/>
              </a:solidFill>
              <a:effectLst/>
              <a:latin typeface="游ゴシック 本文"/>
              <a:ea typeface="+mn-ea"/>
              <a:cs typeface="+mn-cs"/>
            </a:rPr>
            <a:t>それ以外の経費において見直しを進め</a:t>
          </a:r>
          <a:r>
            <a:rPr kumimoji="1" lang="ja-JP" altLang="en-US" sz="1100">
              <a:solidFill>
                <a:schemeClr val="dk1"/>
              </a:solidFill>
              <a:effectLst/>
              <a:latin typeface="游ゴシック 本文"/>
              <a:ea typeface="+mn-ea"/>
              <a:cs typeface="+mn-cs"/>
            </a:rPr>
            <a:t>、</a:t>
          </a:r>
          <a:r>
            <a:rPr kumimoji="1" lang="ja-JP" altLang="ja-JP" sz="1100">
              <a:solidFill>
                <a:schemeClr val="dk1"/>
              </a:solidFill>
              <a:effectLst/>
              <a:latin typeface="游ゴシック 本文"/>
              <a:ea typeface="+mn-ea"/>
              <a:cs typeface="+mn-cs"/>
            </a:rPr>
            <a:t>改善に努めていく。</a:t>
          </a:r>
          <a:endParaRPr lang="ja-JP" altLang="ja-JP" sz="1100">
            <a:effectLst/>
            <a:latin typeface="游ゴシック 本文"/>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81</xdr:row>
      <xdr:rowOff>1270</xdr:rowOff>
    </xdr:from>
    <xdr:to>
      <xdr:col>82</xdr:col>
      <xdr:colOff>107950</xdr:colOff>
      <xdr:row>81</xdr:row>
      <xdr:rowOff>39370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8887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80</xdr:row>
      <xdr:rowOff>50800</xdr:rowOff>
    </xdr:from>
    <xdr:to>
      <xdr:col>78</xdr:col>
      <xdr:colOff>69850</xdr:colOff>
      <xdr:row>81</xdr:row>
      <xdr:rowOff>1270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7668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50800</xdr:rowOff>
    </xdr:from>
    <xdr:to>
      <xdr:col>73</xdr:col>
      <xdr:colOff>180975</xdr:colOff>
      <xdr:row>80</xdr:row>
      <xdr:rowOff>58420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893800" y="137668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168911</xdr:rowOff>
    </xdr:from>
    <xdr:to>
      <xdr:col>69</xdr:col>
      <xdr:colOff>92075</xdr:colOff>
      <xdr:row>80</xdr:row>
      <xdr:rowOff>58420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004800" y="1371346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160020</xdr:rowOff>
    </xdr:from>
    <xdr:to>
      <xdr:col>82</xdr:col>
      <xdr:colOff>158750</xdr:colOff>
      <xdr:row>81</xdr:row>
      <xdr:rowOff>90170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87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68597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784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80</xdr:row>
      <xdr:rowOff>121920</xdr:rowOff>
    </xdr:from>
    <xdr:to>
      <xdr:col>78</xdr:col>
      <xdr:colOff>120650</xdr:colOff>
      <xdr:row>81</xdr:row>
      <xdr:rowOff>52070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83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36847</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924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80</xdr:row>
      <xdr:rowOff>0</xdr:rowOff>
    </xdr:from>
    <xdr:to>
      <xdr:col>74</xdr:col>
      <xdr:colOff>31750</xdr:colOff>
      <xdr:row>80</xdr:row>
      <xdr:rowOff>101600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86377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80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7620</xdr:rowOff>
    </xdr:from>
    <xdr:to>
      <xdr:col>69</xdr:col>
      <xdr:colOff>142875</xdr:colOff>
      <xdr:row>80</xdr:row>
      <xdr:rowOff>109220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72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93997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80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118111</xdr:rowOff>
    </xdr:from>
    <xdr:to>
      <xdr:col>65</xdr:col>
      <xdr:colOff>53975</xdr:colOff>
      <xdr:row>80</xdr:row>
      <xdr:rowOff>48261</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662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33038</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749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96939</xdr:rowOff>
    </xdr:from>
    <xdr:to>
      <xdr:col>29</xdr:col>
      <xdr:colOff>127000</xdr:colOff>
      <xdr:row>18</xdr:row>
      <xdr:rowOff>26454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059214"/>
          <a:ext cx="647700" cy="10096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26454</xdr:rowOff>
    </xdr:from>
    <xdr:to>
      <xdr:col>26</xdr:col>
      <xdr:colOff>50800</xdr:colOff>
      <xdr:row>18</xdr:row>
      <xdr:rowOff>57106</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60179"/>
          <a:ext cx="698500" cy="306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57106</xdr:rowOff>
    </xdr:from>
    <xdr:to>
      <xdr:col>22</xdr:col>
      <xdr:colOff>114300</xdr:colOff>
      <xdr:row>18</xdr:row>
      <xdr:rowOff>76822</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90831"/>
          <a:ext cx="698500" cy="19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75584</xdr:rowOff>
    </xdr:from>
    <xdr:to>
      <xdr:col>18</xdr:col>
      <xdr:colOff>177800</xdr:colOff>
      <xdr:row>18</xdr:row>
      <xdr:rowOff>76822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09309"/>
          <a:ext cx="698500" cy="123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46139</xdr:rowOff>
    </xdr:from>
    <xdr:to>
      <xdr:col>29</xdr:col>
      <xdr:colOff>177800</xdr:colOff>
      <xdr:row>17</xdr:row>
      <xdr:rowOff>147739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0841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18216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980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147104</xdr:rowOff>
    </xdr:from>
    <xdr:to>
      <xdr:col>26</xdr:col>
      <xdr:colOff>101600</xdr:colOff>
      <xdr:row>18</xdr:row>
      <xdr:rowOff>77254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093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62031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95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6306</xdr:rowOff>
    </xdr:from>
    <xdr:to>
      <xdr:col>22</xdr:col>
      <xdr:colOff>165100</xdr:colOff>
      <xdr:row>18</xdr:row>
      <xdr:rowOff>107906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400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92682</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26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26022</xdr:rowOff>
    </xdr:from>
    <xdr:to>
      <xdr:col>19</xdr:col>
      <xdr:colOff>38100</xdr:colOff>
      <xdr:row>18</xdr:row>
      <xdr:rowOff>127622</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597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112399</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46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24784</xdr:rowOff>
    </xdr:from>
    <xdr:to>
      <xdr:col>15</xdr:col>
      <xdr:colOff>101600</xdr:colOff>
      <xdr:row>18</xdr:row>
      <xdr:rowOff>126384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58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111161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44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337731</xdr:rowOff>
    </xdr:from>
    <xdr:to>
      <xdr:col>29</xdr:col>
      <xdr:colOff>127000</xdr:colOff>
      <xdr:row>36</xdr:row>
      <xdr:rowOff>58115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948081"/>
          <a:ext cx="647700" cy="632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58115</xdr:rowOff>
    </xdr:from>
    <xdr:to>
      <xdr:col>26</xdr:col>
      <xdr:colOff>50800</xdr:colOff>
      <xdr:row>36</xdr:row>
      <xdr:rowOff>118618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11365"/>
          <a:ext cx="698500" cy="605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118618</xdr:rowOff>
    </xdr:from>
    <xdr:to>
      <xdr:col>22</xdr:col>
      <xdr:colOff>114300</xdr:colOff>
      <xdr:row>37</xdr:row>
      <xdr:rowOff>46304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71868"/>
          <a:ext cx="698500" cy="991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46304</xdr:rowOff>
    </xdr:from>
    <xdr:to>
      <xdr:col>18</xdr:col>
      <xdr:colOff>177800</xdr:colOff>
      <xdr:row>37</xdr:row>
      <xdr:rowOff>108598</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71004"/>
          <a:ext cx="698500" cy="622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286931</xdr:rowOff>
    </xdr:from>
    <xdr:to>
      <xdr:col>29</xdr:col>
      <xdr:colOff>177800</xdr:colOff>
      <xdr:row>36</xdr:row>
      <xdr:rowOff>45631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972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259008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86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7315</xdr:rowOff>
    </xdr:from>
    <xdr:to>
      <xdr:col>26</xdr:col>
      <xdr:colOff>101600</xdr:colOff>
      <xdr:row>36</xdr:row>
      <xdr:rowOff>108915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605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93692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4694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67818</xdr:rowOff>
    </xdr:from>
    <xdr:to>
      <xdr:col>22</xdr:col>
      <xdr:colOff>165100</xdr:colOff>
      <xdr:row>36</xdr:row>
      <xdr:rowOff>169418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210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154195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07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166954</xdr:rowOff>
    </xdr:from>
    <xdr:to>
      <xdr:col>19</xdr:col>
      <xdr:colOff>38100</xdr:colOff>
      <xdr:row>37</xdr:row>
      <xdr:rowOff>97104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1202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81881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206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57798</xdr:rowOff>
    </xdr:from>
    <xdr:to>
      <xdr:col>15</xdr:col>
      <xdr:colOff>101600</xdr:colOff>
      <xdr:row>37</xdr:row>
      <xdr:rowOff>159398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824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144175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268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129,500
126,265
11.46
69,671,892
67,555,299
2,058,357
27,627,458
27,521,543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64010</xdr:rowOff>
    </xdr:from>
    <xdr:to>
      <xdr:col>24</xdr:col>
      <xdr:colOff>63500</xdr:colOff>
      <xdr:row>36</xdr:row>
      <xdr:rowOff>39367</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064760"/>
          <a:ext cx="838200" cy="146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39367</xdr:rowOff>
    </xdr:from>
    <xdr:to>
      <xdr:col>19</xdr:col>
      <xdr:colOff>177800</xdr:colOff>
      <xdr:row>36</xdr:row>
      <xdr:rowOff>57016</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211567"/>
          <a:ext cx="889000" cy="176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57016</xdr:rowOff>
    </xdr:from>
    <xdr:to>
      <xdr:col>15</xdr:col>
      <xdr:colOff>50800</xdr:colOff>
      <xdr:row>36</xdr:row>
      <xdr:rowOff>71234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019300" y="6229216"/>
          <a:ext cx="889000" cy="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71234</xdr:rowOff>
    </xdr:from>
    <xdr:to>
      <xdr:col>10</xdr:col>
      <xdr:colOff>114300</xdr:colOff>
      <xdr:row>36</xdr:row>
      <xdr:rowOff>107170</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1130300" y="6243434"/>
          <a:ext cx="889000" cy="35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13210</xdr:rowOff>
    </xdr:from>
    <xdr:to>
      <xdr:col>24</xdr:col>
      <xdr:colOff>114300</xdr:colOff>
      <xdr:row>35</xdr:row>
      <xdr:rowOff>114810</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013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163087</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599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160017</xdr:rowOff>
    </xdr:from>
    <xdr:to>
      <xdr:col>20</xdr:col>
      <xdr:colOff>38100</xdr:colOff>
      <xdr:row>36</xdr:row>
      <xdr:rowOff>90167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160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81294</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253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6216</xdr:rowOff>
    </xdr:from>
    <xdr:to>
      <xdr:col>15</xdr:col>
      <xdr:colOff>101600</xdr:colOff>
      <xdr:row>36</xdr:row>
      <xdr:rowOff>107816</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178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98943</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271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20434</xdr:rowOff>
    </xdr:from>
    <xdr:to>
      <xdr:col>10</xdr:col>
      <xdr:colOff>165100</xdr:colOff>
      <xdr:row>36</xdr:row>
      <xdr:rowOff>122034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192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113161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285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56370</xdr:rowOff>
    </xdr:from>
    <xdr:to>
      <xdr:col>6</xdr:col>
      <xdr:colOff>38100</xdr:colOff>
      <xdr:row>36</xdr:row>
      <xdr:rowOff>157970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28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149097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21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53</xdr:row>
      <xdr:rowOff>26086</xdr:rowOff>
    </xdr:from>
    <xdr:to>
      <xdr:col>24</xdr:col>
      <xdr:colOff>63500</xdr:colOff>
      <xdr:row>55</xdr:row>
      <xdr:rowOff>122343</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112936"/>
          <a:ext cx="838200" cy="43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87302</xdr:rowOff>
    </xdr:from>
    <xdr:to>
      <xdr:col>19</xdr:col>
      <xdr:colOff>177800</xdr:colOff>
      <xdr:row>55</xdr:row>
      <xdr:rowOff>122343</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517052"/>
          <a:ext cx="889000" cy="35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46823</xdr:rowOff>
    </xdr:from>
    <xdr:to>
      <xdr:col>15</xdr:col>
      <xdr:colOff>50800</xdr:colOff>
      <xdr:row>55</xdr:row>
      <xdr:rowOff>87302</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a:off x="2019300" y="9476573"/>
          <a:ext cx="889000" cy="4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46823</xdr:rowOff>
    </xdr:from>
    <xdr:to>
      <xdr:col>10</xdr:col>
      <xdr:colOff>114300</xdr:colOff>
      <xdr:row>56</xdr:row>
      <xdr:rowOff>7814</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476573"/>
          <a:ext cx="889000" cy="132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146736</xdr:rowOff>
    </xdr:from>
    <xdr:to>
      <xdr:col>24</xdr:col>
      <xdr:colOff>114300</xdr:colOff>
      <xdr:row>53</xdr:row>
      <xdr:rowOff>76886</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062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169613</xdr:rowOff>
    </xdr:from>
    <xdr:ext cx="599010"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8913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71543</xdr:rowOff>
    </xdr:from>
    <xdr:to>
      <xdr:col>20</xdr:col>
      <xdr:colOff>38100</xdr:colOff>
      <xdr:row>56</xdr:row>
      <xdr:rowOff>1693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501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18220</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76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55</xdr:row>
      <xdr:rowOff>36502</xdr:rowOff>
    </xdr:from>
    <xdr:to>
      <xdr:col>15</xdr:col>
      <xdr:colOff>101600</xdr:colOff>
      <xdr:row>55</xdr:row>
      <xdr:rowOff>138102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46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154629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241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167473</xdr:rowOff>
    </xdr:from>
    <xdr:to>
      <xdr:col>10</xdr:col>
      <xdr:colOff>165100</xdr:colOff>
      <xdr:row>55</xdr:row>
      <xdr:rowOff>97623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425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114150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201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128464</xdr:rowOff>
    </xdr:from>
    <xdr:to>
      <xdr:col>6</xdr:col>
      <xdr:colOff>38100</xdr:colOff>
      <xdr:row>56</xdr:row>
      <xdr:rowOff>58614</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558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75141</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333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103181</xdr:rowOff>
    </xdr:from>
    <xdr:to>
      <xdr:col>24</xdr:col>
      <xdr:colOff>63500</xdr:colOff>
      <xdr:row>77</xdr:row>
      <xdr:rowOff>111982</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304831"/>
          <a:ext cx="838200" cy="8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105466</xdr:rowOff>
    </xdr:from>
    <xdr:to>
      <xdr:col>19</xdr:col>
      <xdr:colOff>177800</xdr:colOff>
      <xdr:row>77</xdr:row>
      <xdr:rowOff>111982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307116"/>
          <a:ext cx="889000" cy="6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102839</xdr:rowOff>
    </xdr:from>
    <xdr:to>
      <xdr:col>15</xdr:col>
      <xdr:colOff>50800</xdr:colOff>
      <xdr:row>77</xdr:row>
      <xdr:rowOff>105466</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304489"/>
          <a:ext cx="889000" cy="2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59804</xdr:rowOff>
    </xdr:from>
    <xdr:to>
      <xdr:col>10</xdr:col>
      <xdr:colOff>114300</xdr:colOff>
      <xdr:row>77</xdr:row>
      <xdr:rowOff>102839</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3261454"/>
          <a:ext cx="889000" cy="43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52381</xdr:rowOff>
    </xdr:from>
    <xdr:to>
      <xdr:col>24</xdr:col>
      <xdr:colOff>114300</xdr:colOff>
      <xdr:row>77</xdr:row>
      <xdr:rowOff>153981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254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138758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68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61182</xdr:rowOff>
    </xdr:from>
    <xdr:to>
      <xdr:col>20</xdr:col>
      <xdr:colOff>38100</xdr:colOff>
      <xdr:row>77</xdr:row>
      <xdr:rowOff>162782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262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153909</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355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54666</xdr:rowOff>
    </xdr:from>
    <xdr:to>
      <xdr:col>15</xdr:col>
      <xdr:colOff>101600</xdr:colOff>
      <xdr:row>77</xdr:row>
      <xdr:rowOff>156266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56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147393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49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52039</xdr:rowOff>
    </xdr:from>
    <xdr:to>
      <xdr:col>10</xdr:col>
      <xdr:colOff>165100</xdr:colOff>
      <xdr:row>77</xdr:row>
      <xdr:rowOff>153639</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53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144766</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46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9004</xdr:rowOff>
    </xdr:from>
    <xdr:to>
      <xdr:col>6</xdr:col>
      <xdr:colOff>38100</xdr:colOff>
      <xdr:row>77</xdr:row>
      <xdr:rowOff>110604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10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101731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03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8685</xdr:rowOff>
    </xdr:from>
    <xdr:to>
      <xdr:col>24</xdr:col>
      <xdr:colOff>63500</xdr:colOff>
      <xdr:row>97</xdr:row>
      <xdr:rowOff>16658</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639335"/>
          <a:ext cx="838200" cy="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16658</xdr:rowOff>
    </xdr:from>
    <xdr:to>
      <xdr:col>19</xdr:col>
      <xdr:colOff>177800</xdr:colOff>
      <xdr:row>97</xdr:row>
      <xdr:rowOff>75766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647308"/>
          <a:ext cx="889000" cy="59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5502</xdr:rowOff>
    </xdr:from>
    <xdr:to>
      <xdr:col>15</xdr:col>
      <xdr:colOff>50800</xdr:colOff>
      <xdr:row>97</xdr:row>
      <xdr:rowOff>75766</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636152"/>
          <a:ext cx="889000" cy="7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5502</xdr:rowOff>
    </xdr:from>
    <xdr:to>
      <xdr:col>10</xdr:col>
      <xdr:colOff>114300</xdr:colOff>
      <xdr:row>98</xdr:row>
      <xdr:rowOff>30319</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636152"/>
          <a:ext cx="889000" cy="196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98252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9003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129335</xdr:rowOff>
    </xdr:from>
    <xdr:to>
      <xdr:col>24</xdr:col>
      <xdr:colOff>114300</xdr:colOff>
      <xdr:row>97</xdr:row>
      <xdr:rowOff>59485</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58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107762</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5669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137308</xdr:rowOff>
    </xdr:from>
    <xdr:to>
      <xdr:col>20</xdr:col>
      <xdr:colOff>38100</xdr:colOff>
      <xdr:row>97</xdr:row>
      <xdr:rowOff>67458</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59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58585</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6892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24966</xdr:rowOff>
    </xdr:from>
    <xdr:to>
      <xdr:col>15</xdr:col>
      <xdr:colOff>101600</xdr:colOff>
      <xdr:row>97</xdr:row>
      <xdr:rowOff>126566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65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117693</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748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126152</xdr:rowOff>
    </xdr:from>
    <xdr:to>
      <xdr:col>10</xdr:col>
      <xdr:colOff>165100</xdr:colOff>
      <xdr:row>97</xdr:row>
      <xdr:rowOff>56302</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585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47429</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678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150969</xdr:rowOff>
    </xdr:from>
    <xdr:to>
      <xdr:col>6</xdr:col>
      <xdr:colOff>38100</xdr:colOff>
      <xdr:row>98</xdr:row>
      <xdr:rowOff>81119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78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97646</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556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13045</xdr:rowOff>
    </xdr:from>
    <xdr:to>
      <xdr:col>55</xdr:col>
      <xdr:colOff>0</xdr:colOff>
      <xdr:row>36</xdr:row>
      <xdr:rowOff>103309</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9639300" y="6185245"/>
          <a:ext cx="838200" cy="90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89985</xdr:rowOff>
    </xdr:from>
    <xdr:to>
      <xdr:col>50</xdr:col>
      <xdr:colOff>114300</xdr:colOff>
      <xdr:row>36</xdr:row>
      <xdr:rowOff>103309</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8750300" y="6262185"/>
          <a:ext cx="889000" cy="13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145987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31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89985</xdr:rowOff>
    </xdr:from>
    <xdr:to>
      <xdr:col>45</xdr:col>
      <xdr:colOff>177800</xdr:colOff>
      <xdr:row>36</xdr:row>
      <xdr:rowOff>155615</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262185"/>
          <a:ext cx="889000" cy="6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153741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598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114238</xdr:rowOff>
    </xdr:from>
    <xdr:to>
      <xdr:col>41</xdr:col>
      <xdr:colOff>50800</xdr:colOff>
      <xdr:row>36</xdr:row>
      <xdr:rowOff>155615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257738"/>
          <a:ext cx="889000" cy="1070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20391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021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131654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4932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133695</xdr:rowOff>
    </xdr:from>
    <xdr:to>
      <xdr:col>55</xdr:col>
      <xdr:colOff>50800</xdr:colOff>
      <xdr:row>36</xdr:row>
      <xdr:rowOff>63845</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13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156572</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5985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52509</xdr:rowOff>
    </xdr:from>
    <xdr:to>
      <xdr:col>50</xdr:col>
      <xdr:colOff>165100</xdr:colOff>
      <xdr:row>36</xdr:row>
      <xdr:rowOff>154109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22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170636</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5999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39185</xdr:rowOff>
    </xdr:from>
    <xdr:to>
      <xdr:col>46</xdr:col>
      <xdr:colOff>38100</xdr:colOff>
      <xdr:row>36</xdr:row>
      <xdr:rowOff>140785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211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131912</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6304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104815</xdr:rowOff>
    </xdr:from>
    <xdr:to>
      <xdr:col>41</xdr:col>
      <xdr:colOff>101600</xdr:colOff>
      <xdr:row>37</xdr:row>
      <xdr:rowOff>34965</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27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26092</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6369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63438</xdr:rowOff>
    </xdr:from>
    <xdr:to>
      <xdr:col>36</xdr:col>
      <xdr:colOff>165100</xdr:colOff>
      <xdr:row>30</xdr:row>
      <xdr:rowOff>165038</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20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156165</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5299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24649</xdr:rowOff>
    </xdr:from>
    <xdr:to>
      <xdr:col>55</xdr:col>
      <xdr:colOff>0</xdr:colOff>
      <xdr:row>55</xdr:row>
      <xdr:rowOff>61051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282949"/>
          <a:ext cx="838200" cy="207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170425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600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61051</xdr:rowOff>
    </xdr:from>
    <xdr:to>
      <xdr:col>50</xdr:col>
      <xdr:colOff>114300</xdr:colOff>
      <xdr:row>57</xdr:row>
      <xdr:rowOff>56131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490801"/>
          <a:ext cx="889000" cy="337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169816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133125</xdr:rowOff>
    </xdr:from>
    <xdr:to>
      <xdr:col>45</xdr:col>
      <xdr:colOff>177800</xdr:colOff>
      <xdr:row>57</xdr:row>
      <xdr:rowOff>56131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734325"/>
          <a:ext cx="889000" cy="94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52766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48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133125</xdr:rowOff>
    </xdr:from>
    <xdr:to>
      <xdr:col>41</xdr:col>
      <xdr:colOff>50800</xdr:colOff>
      <xdr:row>56</xdr:row>
      <xdr:rowOff>151402</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734325"/>
          <a:ext cx="889000" cy="18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5224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77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53</xdr:row>
      <xdr:rowOff>145299</xdr:rowOff>
    </xdr:from>
    <xdr:to>
      <xdr:col>55</xdr:col>
      <xdr:colOff>50800</xdr:colOff>
      <xdr:row>54</xdr:row>
      <xdr:rowOff>75449</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232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52</xdr:row>
      <xdr:rowOff>168176</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083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10251</xdr:rowOff>
    </xdr:from>
    <xdr:to>
      <xdr:col>50</xdr:col>
      <xdr:colOff>165100</xdr:colOff>
      <xdr:row>55</xdr:row>
      <xdr:rowOff>111851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44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53</xdr:row>
      <xdr:rowOff>128378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215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5331</xdr:rowOff>
    </xdr:from>
    <xdr:to>
      <xdr:col>46</xdr:col>
      <xdr:colOff>38100</xdr:colOff>
      <xdr:row>57</xdr:row>
      <xdr:rowOff>106931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777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98058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870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82325</xdr:rowOff>
    </xdr:from>
    <xdr:to>
      <xdr:col>41</xdr:col>
      <xdr:colOff>101600</xdr:colOff>
      <xdr:row>57</xdr:row>
      <xdr:rowOff>12475</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683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29002</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45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100602</xdr:rowOff>
    </xdr:from>
    <xdr:to>
      <xdr:col>36</xdr:col>
      <xdr:colOff>165100</xdr:colOff>
      <xdr:row>57</xdr:row>
      <xdr:rowOff>30752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01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21879</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794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71</xdr:row>
      <xdr:rowOff>26315</xdr:rowOff>
    </xdr:from>
    <xdr:to>
      <xdr:col>55</xdr:col>
      <xdr:colOff>0</xdr:colOff>
      <xdr:row>73</xdr:row>
      <xdr:rowOff>141049</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9639300" y="12199265"/>
          <a:ext cx="838200" cy="457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91811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3122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73</xdr:row>
      <xdr:rowOff>141049</xdr:rowOff>
    </xdr:from>
    <xdr:to>
      <xdr:col>50</xdr:col>
      <xdr:colOff>114300</xdr:colOff>
      <xdr:row>77</xdr:row>
      <xdr:rowOff>58936</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8750300" y="12656899"/>
          <a:ext cx="889000" cy="603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95421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329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58936</xdr:rowOff>
    </xdr:from>
    <xdr:to>
      <xdr:col>45</xdr:col>
      <xdr:colOff>177800</xdr:colOff>
      <xdr:row>78</xdr:row>
      <xdr:rowOff>48878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3260586"/>
          <a:ext cx="889000" cy="161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117781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2976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116794</xdr:rowOff>
    </xdr:from>
    <xdr:to>
      <xdr:col>41</xdr:col>
      <xdr:colOff>50800</xdr:colOff>
      <xdr:row>78</xdr:row>
      <xdr:rowOff>48878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6972300" y="13146994"/>
          <a:ext cx="889000" cy="274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35689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3237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146965</xdr:rowOff>
    </xdr:from>
    <xdr:to>
      <xdr:col>55</xdr:col>
      <xdr:colOff>50800</xdr:colOff>
      <xdr:row>71</xdr:row>
      <xdr:rowOff>77115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2148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70</xdr:row>
      <xdr:rowOff>99992</xdr:rowOff>
    </xdr:from>
    <xdr:ext cx="534377"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210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73</xdr:row>
      <xdr:rowOff>90249</xdr:rowOff>
    </xdr:from>
    <xdr:to>
      <xdr:col>50</xdr:col>
      <xdr:colOff>165100</xdr:colOff>
      <xdr:row>74</xdr:row>
      <xdr:rowOff>20399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2606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72</xdr:row>
      <xdr:rowOff>36926</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372111" y="1238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8136</xdr:rowOff>
    </xdr:from>
    <xdr:to>
      <xdr:col>46</xdr:col>
      <xdr:colOff>38100</xdr:colOff>
      <xdr:row>77</xdr:row>
      <xdr:rowOff>109736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3209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100863</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3302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169528</xdr:rowOff>
    </xdr:from>
    <xdr:to>
      <xdr:col>41</xdr:col>
      <xdr:colOff>101600</xdr:colOff>
      <xdr:row>78</xdr:row>
      <xdr:rowOff>99678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711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90805</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639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65994</xdr:rowOff>
    </xdr:from>
    <xdr:to>
      <xdr:col>36</xdr:col>
      <xdr:colOff>165100</xdr:colOff>
      <xdr:row>76</xdr:row>
      <xdr:rowOff>167594</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096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12671</xdr:rowOff>
    </xdr:from>
    <xdr:ext cx="534377"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05111" y="12871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75304</xdr:rowOff>
    </xdr:from>
    <xdr:to>
      <xdr:col>55</xdr:col>
      <xdr:colOff>0</xdr:colOff>
      <xdr:row>96</xdr:row>
      <xdr:rowOff>152753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534504"/>
          <a:ext cx="838200" cy="77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152753</xdr:rowOff>
    </xdr:from>
    <xdr:to>
      <xdr:col>50</xdr:col>
      <xdr:colOff>114300</xdr:colOff>
      <xdr:row>97</xdr:row>
      <xdr:rowOff>45425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8750300" y="16611953"/>
          <a:ext cx="889000" cy="64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45425</xdr:rowOff>
    </xdr:from>
    <xdr:to>
      <xdr:col>45</xdr:col>
      <xdr:colOff>177800</xdr:colOff>
      <xdr:row>97</xdr:row>
      <xdr:rowOff>102598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7861300" y="16676075"/>
          <a:ext cx="889000" cy="57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45841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162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102598</xdr:rowOff>
    </xdr:from>
    <xdr:to>
      <xdr:col>41</xdr:col>
      <xdr:colOff>50800</xdr:colOff>
      <xdr:row>97</xdr:row>
      <xdr:rowOff>112771</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6733248"/>
          <a:ext cx="889000" cy="10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28901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14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46527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162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24504</xdr:rowOff>
    </xdr:from>
    <xdr:to>
      <xdr:col>55</xdr:col>
      <xdr:colOff>50800</xdr:colOff>
      <xdr:row>96</xdr:row>
      <xdr:rowOff>126104</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483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2931</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46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101953</xdr:rowOff>
    </xdr:from>
    <xdr:to>
      <xdr:col>50</xdr:col>
      <xdr:colOff>165100</xdr:colOff>
      <xdr:row>97</xdr:row>
      <xdr:rowOff>32103</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561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23230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653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166075</xdr:rowOff>
    </xdr:from>
    <xdr:to>
      <xdr:col>46</xdr:col>
      <xdr:colOff>38100</xdr:colOff>
      <xdr:row>97</xdr:row>
      <xdr:rowOff>96225</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62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87352</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718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51798</xdr:rowOff>
    </xdr:from>
    <xdr:to>
      <xdr:col>41</xdr:col>
      <xdr:colOff>101600</xdr:colOff>
      <xdr:row>97</xdr:row>
      <xdr:rowOff>153398</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6682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97</xdr:row>
      <xdr:rowOff>144525</xdr:rowOff>
    </xdr:from>
    <xdr:ext cx="469744"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626428" y="16775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61971</xdr:rowOff>
    </xdr:from>
    <xdr:to>
      <xdr:col>36</xdr:col>
      <xdr:colOff>165100</xdr:colOff>
      <xdr:row>97</xdr:row>
      <xdr:rowOff>163571</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69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97</xdr:row>
      <xdr:rowOff>154698</xdr:rowOff>
    </xdr:from>
    <xdr:ext cx="469744"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37428" y="16785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23457</xdr:rowOff>
    </xdr:from>
    <xdr:to>
      <xdr:col>85</xdr:col>
      <xdr:colOff>127000</xdr:colOff>
      <xdr:row>38</xdr:row>
      <xdr:rowOff>25229</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flipV="1">
          <a:off x="15481300" y="6538557"/>
          <a:ext cx="838200" cy="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25229</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6540329"/>
          <a:ext cx="889000" cy="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25000</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40100"/>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144107</xdr:rowOff>
    </xdr:from>
    <xdr:to>
      <xdr:col>85</xdr:col>
      <xdr:colOff>177800</xdr:colOff>
      <xdr:row>38</xdr:row>
      <xdr:rowOff>74257</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313932"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145879</xdr:rowOff>
    </xdr:from>
    <xdr:to>
      <xdr:col>81</xdr:col>
      <xdr:colOff>101600</xdr:colOff>
      <xdr:row>38</xdr:row>
      <xdr:rowOff>76029</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67156</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145650</xdr:rowOff>
    </xdr:from>
    <xdr:to>
      <xdr:col>67</xdr:col>
      <xdr:colOff>101600</xdr:colOff>
      <xdr:row>38</xdr:row>
      <xdr:rowOff>75800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38</xdr:row>
      <xdr:rowOff>66927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89650" y="6582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79730</xdr:rowOff>
    </xdr:from>
    <xdr:to>
      <xdr:col>85</xdr:col>
      <xdr:colOff>127000</xdr:colOff>
      <xdr:row>77</xdr:row>
      <xdr:rowOff>84665</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281380"/>
          <a:ext cx="838200" cy="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79254</xdr:rowOff>
    </xdr:from>
    <xdr:to>
      <xdr:col>81</xdr:col>
      <xdr:colOff>50800</xdr:colOff>
      <xdr:row>77</xdr:row>
      <xdr:rowOff>79730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3280904"/>
          <a:ext cx="8890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79254</xdr:rowOff>
    </xdr:from>
    <xdr:to>
      <xdr:col>76</xdr:col>
      <xdr:colOff>114300</xdr:colOff>
      <xdr:row>77</xdr:row>
      <xdr:rowOff>87751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280904"/>
          <a:ext cx="889000" cy="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87751</xdr:rowOff>
    </xdr:from>
    <xdr:to>
      <xdr:col>71</xdr:col>
      <xdr:colOff>177800</xdr:colOff>
      <xdr:row>77</xdr:row>
      <xdr:rowOff>97885</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flipV="1">
          <a:off x="12814300" y="13289401"/>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33865</xdr:rowOff>
    </xdr:from>
    <xdr:to>
      <xdr:col>85</xdr:col>
      <xdr:colOff>177800</xdr:colOff>
      <xdr:row>77</xdr:row>
      <xdr:rowOff>135465</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235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120242</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150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28930</xdr:rowOff>
    </xdr:from>
    <xdr:to>
      <xdr:col>81</xdr:col>
      <xdr:colOff>101600</xdr:colOff>
      <xdr:row>77</xdr:row>
      <xdr:rowOff>130530</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230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121657</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323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28454</xdr:rowOff>
    </xdr:from>
    <xdr:to>
      <xdr:col>76</xdr:col>
      <xdr:colOff>165100</xdr:colOff>
      <xdr:row>77</xdr:row>
      <xdr:rowOff>130054</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23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121181</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32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36951</xdr:rowOff>
    </xdr:from>
    <xdr:to>
      <xdr:col>72</xdr:col>
      <xdr:colOff>38100</xdr:colOff>
      <xdr:row>77</xdr:row>
      <xdr:rowOff>138551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238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129678</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331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47085</xdr:rowOff>
    </xdr:from>
    <xdr:to>
      <xdr:col>67</xdr:col>
      <xdr:colOff>101600</xdr:colOff>
      <xdr:row>77</xdr:row>
      <xdr:rowOff>148685</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248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139812</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341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26160</xdr:rowOff>
    </xdr:from>
    <xdr:to>
      <xdr:col>85</xdr:col>
      <xdr:colOff>127000</xdr:colOff>
      <xdr:row>98</xdr:row>
      <xdr:rowOff>50560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828260"/>
          <a:ext cx="838200" cy="2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26160</xdr:rowOff>
    </xdr:from>
    <xdr:to>
      <xdr:col>81</xdr:col>
      <xdr:colOff>50800</xdr:colOff>
      <xdr:row>98</xdr:row>
      <xdr:rowOff>56462</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4592300" y="16828260"/>
          <a:ext cx="889000" cy="30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80984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883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11854</xdr:rowOff>
    </xdr:from>
    <xdr:to>
      <xdr:col>76</xdr:col>
      <xdr:colOff>114300</xdr:colOff>
      <xdr:row>98</xdr:row>
      <xdr:rowOff>56462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3703300" y="16813954"/>
          <a:ext cx="889000" cy="44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11854</xdr:rowOff>
    </xdr:from>
    <xdr:to>
      <xdr:col>71</xdr:col>
      <xdr:colOff>177800</xdr:colOff>
      <xdr:row>98</xdr:row>
      <xdr:rowOff>68459</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13954"/>
          <a:ext cx="889000" cy="56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82698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884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120170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92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171210</xdr:rowOff>
    </xdr:from>
    <xdr:to>
      <xdr:col>85</xdr:col>
      <xdr:colOff>177800</xdr:colOff>
      <xdr:row>98</xdr:row>
      <xdr:rowOff>101360</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0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142701</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3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146810</xdr:rowOff>
    </xdr:from>
    <xdr:to>
      <xdr:col>81</xdr:col>
      <xdr:colOff>101600</xdr:colOff>
      <xdr:row>98</xdr:row>
      <xdr:rowOff>76960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77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93487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55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5662</xdr:rowOff>
    </xdr:from>
    <xdr:to>
      <xdr:col>76</xdr:col>
      <xdr:colOff>165100</xdr:colOff>
      <xdr:row>98</xdr:row>
      <xdr:rowOff>107262</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07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98389</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9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132504</xdr:rowOff>
    </xdr:from>
    <xdr:to>
      <xdr:col>72</xdr:col>
      <xdr:colOff>38100</xdr:colOff>
      <xdr:row>98</xdr:row>
      <xdr:rowOff>62654</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763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79181</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53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17659</xdr:rowOff>
    </xdr:from>
    <xdr:to>
      <xdr:col>67</xdr:col>
      <xdr:colOff>101600</xdr:colOff>
      <xdr:row>98</xdr:row>
      <xdr:rowOff>119259</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19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135786</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47111" y="16594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37020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23570"/>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37020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flipV="1">
          <a:off x="18656300" y="6723570"/>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157670</xdr:rowOff>
    </xdr:from>
    <xdr:to>
      <xdr:col>102</xdr:col>
      <xdr:colOff>165100</xdr:colOff>
      <xdr:row>39</xdr:row>
      <xdr:rowOff>87820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72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39</xdr:row>
      <xdr:rowOff>78947</xdr:rowOff>
    </xdr:from>
    <xdr:ext cx="313932"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88333" y="67654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43859</xdr:rowOff>
    </xdr:from>
    <xdr:to>
      <xdr:col>116</xdr:col>
      <xdr:colOff>63500</xdr:colOff>
      <xdr:row>59</xdr:row>
      <xdr:rowOff>43859</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5940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43555</xdr:rowOff>
    </xdr:from>
    <xdr:to>
      <xdr:col>111</xdr:col>
      <xdr:colOff>177800</xdr:colOff>
      <xdr:row>59</xdr:row>
      <xdr:rowOff>43859</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59105"/>
          <a:ext cx="889000" cy="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43555</xdr:rowOff>
    </xdr:from>
    <xdr:to>
      <xdr:col>107</xdr:col>
      <xdr:colOff>50800</xdr:colOff>
      <xdr:row>59</xdr:row>
      <xdr:rowOff>43841</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flipV="1">
          <a:off x="19545300" y="10159105"/>
          <a:ext cx="889000" cy="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41002</xdr:rowOff>
    </xdr:from>
    <xdr:to>
      <xdr:col>102</xdr:col>
      <xdr:colOff>114300</xdr:colOff>
      <xdr:row>59</xdr:row>
      <xdr:rowOff>43841</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56552"/>
          <a:ext cx="889000" cy="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164509</xdr:rowOff>
    </xdr:from>
    <xdr:to>
      <xdr:col>116</xdr:col>
      <xdr:colOff>114300</xdr:colOff>
      <xdr:row>59</xdr:row>
      <xdr:rowOff>94659</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79436</xdr:rowOff>
    </xdr:from>
    <xdr:ext cx="313932"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35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164509</xdr:rowOff>
    </xdr:from>
    <xdr:to>
      <xdr:col>112</xdr:col>
      <xdr:colOff>38100</xdr:colOff>
      <xdr:row>59</xdr:row>
      <xdr:rowOff>94659</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8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85786</xdr:rowOff>
    </xdr:from>
    <xdr:ext cx="313932"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66333" y="102013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164205</xdr:rowOff>
    </xdr:from>
    <xdr:to>
      <xdr:col>107</xdr:col>
      <xdr:colOff>101600</xdr:colOff>
      <xdr:row>59</xdr:row>
      <xdr:rowOff>94355</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8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85482</xdr:rowOff>
    </xdr:from>
    <xdr:ext cx="313932"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77333" y="1020103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164491</xdr:rowOff>
    </xdr:from>
    <xdr:to>
      <xdr:col>102</xdr:col>
      <xdr:colOff>165100</xdr:colOff>
      <xdr:row>59</xdr:row>
      <xdr:rowOff>94641</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8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85768</xdr:rowOff>
    </xdr:from>
    <xdr:ext cx="313932"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88333" y="102013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161652</xdr:rowOff>
    </xdr:from>
    <xdr:to>
      <xdr:col>98</xdr:col>
      <xdr:colOff>38100</xdr:colOff>
      <xdr:row>59</xdr:row>
      <xdr:rowOff>91802</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82929</xdr:rowOff>
    </xdr:from>
    <xdr:ext cx="378565"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67017" y="101984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41010</xdr:rowOff>
    </xdr:from>
    <xdr:to>
      <xdr:col>116</xdr:col>
      <xdr:colOff>63500</xdr:colOff>
      <xdr:row>76</xdr:row>
      <xdr:rowOff>69422</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1323300" y="13071210"/>
          <a:ext cx="838200" cy="28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97506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784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69422</xdr:rowOff>
    </xdr:from>
    <xdr:to>
      <xdr:col>111</xdr:col>
      <xdr:colOff>177800</xdr:colOff>
      <xdr:row>76</xdr:row>
      <xdr:rowOff>85065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3099622"/>
          <a:ext cx="889000" cy="15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53244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2740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85065</xdr:rowOff>
    </xdr:from>
    <xdr:to>
      <xdr:col>107</xdr:col>
      <xdr:colOff>50800</xdr:colOff>
      <xdr:row>76</xdr:row>
      <xdr:rowOff>165858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115265"/>
          <a:ext cx="889000" cy="807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157824</xdr:rowOff>
    </xdr:from>
    <xdr:to>
      <xdr:col>102</xdr:col>
      <xdr:colOff>114300</xdr:colOff>
      <xdr:row>76</xdr:row>
      <xdr:rowOff>165858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656300" y="13188024"/>
          <a:ext cx="889000" cy="80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158042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84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161660</xdr:rowOff>
    </xdr:from>
    <xdr:to>
      <xdr:col>116</xdr:col>
      <xdr:colOff>114300</xdr:colOff>
      <xdr:row>76</xdr:row>
      <xdr:rowOff>91810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3020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140087</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998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18622</xdr:rowOff>
    </xdr:from>
    <xdr:to>
      <xdr:col>112</xdr:col>
      <xdr:colOff>38100</xdr:colOff>
      <xdr:row>76</xdr:row>
      <xdr:rowOff>120222</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3048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111349</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3141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34265</xdr:rowOff>
    </xdr:from>
    <xdr:to>
      <xdr:col>107</xdr:col>
      <xdr:colOff>101600</xdr:colOff>
      <xdr:row>76</xdr:row>
      <xdr:rowOff>135865</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064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126992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157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115058</xdr:rowOff>
    </xdr:from>
    <xdr:to>
      <xdr:col>102</xdr:col>
      <xdr:colOff>165100</xdr:colOff>
      <xdr:row>77</xdr:row>
      <xdr:rowOff>45208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14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36335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237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107024</xdr:rowOff>
    </xdr:from>
    <xdr:to>
      <xdr:col>98</xdr:col>
      <xdr:colOff>38100</xdr:colOff>
      <xdr:row>77</xdr:row>
      <xdr:rowOff>37174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13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28301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22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・人件費は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65,811</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近年は東京都平均や類似団体平均を下回っている。要因としては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職員数の適正化を進めてきたことが挙げられる。</a:t>
          </a:r>
          <a:endParaRPr lang="ja-JP" altLang="ja-JP" sz="1400">
            <a:effectLst/>
          </a:endParaRPr>
        </a:p>
        <a:p>
          <a:r>
            <a:rPr kumimoji="1" lang="ja-JP" altLang="ja-JP" sz="1100">
              <a:solidFill>
                <a:schemeClr val="dk1"/>
              </a:solidFill>
              <a:effectLst/>
              <a:latin typeface="+mn-lt"/>
              <a:ea typeface="+mn-ea"/>
              <a:cs typeface="+mn-cs"/>
            </a:rPr>
            <a:t>・物件費は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107,458</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東京都平均及び類似団体平均を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回っている。</a:t>
          </a:r>
          <a:r>
            <a:rPr kumimoji="1" lang="ja-JP" altLang="en-US" sz="1100">
              <a:solidFill>
                <a:schemeClr val="dk1"/>
              </a:solidFill>
              <a:effectLst/>
              <a:latin typeface="+mn-lt"/>
              <a:ea typeface="+mn-ea"/>
              <a:cs typeface="+mn-cs"/>
            </a:rPr>
            <a:t>新庁舎家具備品の購入費</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前年度よりも</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・扶助費は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133,078</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東京都平均及び類似団体平均を下回っている。私立保育所の委託費など例年増加傾向にあ</a:t>
          </a:r>
          <a:r>
            <a:rPr kumimoji="1" lang="ja-JP" altLang="en-US" sz="1100">
              <a:solidFill>
                <a:schemeClr val="dk1"/>
              </a:solidFill>
              <a:effectLst/>
              <a:latin typeface="+mn-lt"/>
              <a:ea typeface="+mn-ea"/>
              <a:cs typeface="+mn-cs"/>
            </a:rPr>
            <a:t>り、令和６年度は</a:t>
          </a:r>
          <a:r>
            <a:rPr kumimoji="1" lang="ja-JP" altLang="ja-JP" sz="1100">
              <a:solidFill>
                <a:schemeClr val="dk1"/>
              </a:solidFill>
              <a:effectLst/>
              <a:latin typeface="+mn-lt"/>
              <a:ea typeface="+mn-ea"/>
              <a:cs typeface="+mn-cs"/>
            </a:rPr>
            <a:t>前年度よりも</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・補助費は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55,135</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東京都平均及び類似団体平均を上回っている。令和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年度は</a:t>
          </a:r>
          <a:r>
            <a:rPr kumimoji="1" lang="ja-JP" altLang="en-US" sz="1100">
              <a:solidFill>
                <a:schemeClr val="dk1"/>
              </a:solidFill>
              <a:effectLst/>
              <a:latin typeface="+mn-lt"/>
              <a:ea typeface="+mn-ea"/>
              <a:cs typeface="+mn-cs"/>
            </a:rPr>
            <a:t>定額減税補足給付金</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前年度よりも</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となっている。</a:t>
          </a:r>
          <a:endParaRPr lang="ja-JP" altLang="ja-JP" sz="1400">
            <a:effectLst/>
          </a:endParaRPr>
        </a:p>
        <a:p>
          <a:r>
            <a:rPr kumimoji="1" lang="ja-JP" altLang="ja-JP" sz="1100">
              <a:solidFill>
                <a:schemeClr val="dk1"/>
              </a:solidFill>
              <a:effectLst/>
              <a:latin typeface="+mn-lt"/>
              <a:ea typeface="+mn-ea"/>
              <a:cs typeface="+mn-cs"/>
            </a:rPr>
            <a:t>・普通建設事業費は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85,569</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東京都平均及び類似団体平均を</a:t>
          </a:r>
          <a:r>
            <a:rPr kumimoji="1" lang="ja-JP" altLang="en-US" sz="1100">
              <a:solidFill>
                <a:schemeClr val="dk1"/>
              </a:solidFill>
              <a:effectLst/>
              <a:latin typeface="+mn-lt"/>
              <a:ea typeface="+mn-ea"/>
              <a:cs typeface="+mn-cs"/>
            </a:rPr>
            <a:t>大きく</a:t>
          </a:r>
          <a:r>
            <a:rPr kumimoji="1" lang="ja-JP" altLang="ja-JP" sz="1100">
              <a:solidFill>
                <a:schemeClr val="dk1"/>
              </a:solidFill>
              <a:effectLst/>
              <a:latin typeface="+mn-lt"/>
              <a:ea typeface="+mn-ea"/>
              <a:cs typeface="+mn-cs"/>
            </a:rPr>
            <a:t>上回っている。要因としては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新庁舎建設</a:t>
          </a:r>
          <a:r>
            <a:rPr kumimoji="1" lang="ja-JP" altLang="en-US" sz="1100">
              <a:solidFill>
                <a:schemeClr val="dk1"/>
              </a:solidFill>
              <a:effectLst/>
              <a:latin typeface="+mn-lt"/>
              <a:ea typeface="+mn-ea"/>
              <a:cs typeface="+mn-cs"/>
            </a:rPr>
            <a:t>工事費</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等が挙げられる。</a:t>
          </a:r>
          <a:endParaRPr lang="ja-JP" altLang="ja-JP" sz="1400">
            <a:effectLst/>
          </a:endParaRPr>
        </a:p>
        <a:p>
          <a:r>
            <a:rPr kumimoji="1" lang="ja-JP" altLang="ja-JP" sz="1100">
              <a:solidFill>
                <a:schemeClr val="dk1"/>
              </a:solidFill>
              <a:effectLst/>
              <a:latin typeface="+mn-lt"/>
              <a:ea typeface="+mn-ea"/>
              <a:cs typeface="+mn-cs"/>
            </a:rPr>
            <a:t>・公債費は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15,889</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依然として類似団体平均を下回っている。要因としては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臨時財政対策債等の借入れを抑制してきたことが挙げられる。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東京都国分寺市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129,500
126,265
11.46
69,671,892
67,555,299
2,058,357
27,627,458
27,521,543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54.7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76835</xdr:rowOff>
    </xdr:from>
    <xdr:to>
      <xdr:col>24</xdr:col>
      <xdr:colOff>63500</xdr:colOff>
      <xdr:row>36</xdr:row>
      <xdr:rowOff>119126</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flipV="1">
          <a:off x="3797300" y="5906135"/>
          <a:ext cx="838200" cy="385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91901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6092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119126</xdr:rowOff>
    </xdr:from>
    <xdr:to>
      <xdr:col>19</xdr:col>
      <xdr:colOff>177800</xdr:colOff>
      <xdr:row>36</xdr:row>
      <xdr:rowOff>150559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291326"/>
          <a:ext cx="889000" cy="31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103586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5932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150559</xdr:rowOff>
    </xdr:from>
    <xdr:to>
      <xdr:col>15</xdr:col>
      <xdr:colOff>50800</xdr:colOff>
      <xdr:row>36</xdr:row>
      <xdr:rowOff>152845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019300" y="632275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135699</xdr:rowOff>
    </xdr:from>
    <xdr:to>
      <xdr:col>10</xdr:col>
      <xdr:colOff>114300</xdr:colOff>
      <xdr:row>36</xdr:row>
      <xdr:rowOff>152845</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6307899"/>
          <a:ext cx="889000" cy="17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116730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26035</xdr:rowOff>
    </xdr:from>
    <xdr:to>
      <xdr:col>24</xdr:col>
      <xdr:colOff>114300</xdr:colOff>
      <xdr:row>34</xdr:row>
      <xdr:rowOff>127635</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585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48912</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5706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68326</xdr:rowOff>
    </xdr:from>
    <xdr:to>
      <xdr:col>20</xdr:col>
      <xdr:colOff>38100</xdr:colOff>
      <xdr:row>36</xdr:row>
      <xdr:rowOff>169926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240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161053</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633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99759</xdr:rowOff>
    </xdr:from>
    <xdr:to>
      <xdr:col>15</xdr:col>
      <xdr:colOff>101600</xdr:colOff>
      <xdr:row>37</xdr:row>
      <xdr:rowOff>29909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27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21036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6364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102045</xdr:rowOff>
    </xdr:from>
    <xdr:to>
      <xdr:col>10</xdr:col>
      <xdr:colOff>165100</xdr:colOff>
      <xdr:row>37</xdr:row>
      <xdr:rowOff>32195</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274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23322</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6366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84899</xdr:rowOff>
    </xdr:from>
    <xdr:to>
      <xdr:col>6</xdr:col>
      <xdr:colOff>38100</xdr:colOff>
      <xdr:row>37</xdr:row>
      <xdr:rowOff>15049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257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6176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634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135768</xdr:rowOff>
    </xdr:from>
    <xdr:to>
      <xdr:col>24</xdr:col>
      <xdr:colOff>63500</xdr:colOff>
      <xdr:row>57</xdr:row>
      <xdr:rowOff>102080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3797300" y="9736968"/>
          <a:ext cx="838200" cy="137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68028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840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102080</xdr:rowOff>
    </xdr:from>
    <xdr:to>
      <xdr:col>19</xdr:col>
      <xdr:colOff>177800</xdr:colOff>
      <xdr:row>58</xdr:row>
      <xdr:rowOff>36213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2908300" y="9874730"/>
          <a:ext cx="889000" cy="105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21389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965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131912</xdr:rowOff>
    </xdr:from>
    <xdr:to>
      <xdr:col>15</xdr:col>
      <xdr:colOff>50800</xdr:colOff>
      <xdr:row>58</xdr:row>
      <xdr:rowOff>36213</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904562"/>
          <a:ext cx="889000" cy="75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49152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65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22999</xdr:rowOff>
    </xdr:from>
    <xdr:to>
      <xdr:col>10</xdr:col>
      <xdr:colOff>114300</xdr:colOff>
      <xdr:row>57</xdr:row>
      <xdr:rowOff>131912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624199"/>
          <a:ext cx="889000" cy="280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29673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97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55423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31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84968</xdr:rowOff>
    </xdr:from>
    <xdr:to>
      <xdr:col>24</xdr:col>
      <xdr:colOff>114300</xdr:colOff>
      <xdr:row>57</xdr:row>
      <xdr:rowOff>15118</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68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107845</xdr:rowOff>
    </xdr:from>
    <xdr:ext cx="599010"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537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51280</xdr:rowOff>
    </xdr:from>
    <xdr:to>
      <xdr:col>20</xdr:col>
      <xdr:colOff>38100</xdr:colOff>
      <xdr:row>57</xdr:row>
      <xdr:rowOff>152880</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823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169407</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599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156863</xdr:rowOff>
    </xdr:from>
    <xdr:to>
      <xdr:col>15</xdr:col>
      <xdr:colOff>101600</xdr:colOff>
      <xdr:row>58</xdr:row>
      <xdr:rowOff>87013</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929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78140</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10022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81112</xdr:rowOff>
    </xdr:from>
    <xdr:to>
      <xdr:col>10</xdr:col>
      <xdr:colOff>165100</xdr:colOff>
      <xdr:row>58</xdr:row>
      <xdr:rowOff>11262</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853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27789</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628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143649</xdr:rowOff>
    </xdr:from>
    <xdr:to>
      <xdr:col>6</xdr:col>
      <xdr:colOff>38100</xdr:colOff>
      <xdr:row>56</xdr:row>
      <xdr:rowOff>73799</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7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64926</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666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15211</xdr:rowOff>
    </xdr:from>
    <xdr:to>
      <xdr:col>24</xdr:col>
      <xdr:colOff>63500</xdr:colOff>
      <xdr:row>76</xdr:row>
      <xdr:rowOff>77048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045411"/>
          <a:ext cx="838200" cy="61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77048</xdr:rowOff>
    </xdr:from>
    <xdr:to>
      <xdr:col>19</xdr:col>
      <xdr:colOff>177800</xdr:colOff>
      <xdr:row>76</xdr:row>
      <xdr:rowOff>134420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107248"/>
          <a:ext cx="889000" cy="57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134420</xdr:rowOff>
    </xdr:from>
    <xdr:to>
      <xdr:col>15</xdr:col>
      <xdr:colOff>50800</xdr:colOff>
      <xdr:row>76</xdr:row>
      <xdr:rowOff>148989</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019300" y="13164620"/>
          <a:ext cx="889000" cy="14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148989</xdr:rowOff>
    </xdr:from>
    <xdr:to>
      <xdr:col>10</xdr:col>
      <xdr:colOff>114300</xdr:colOff>
      <xdr:row>77</xdr:row>
      <xdr:rowOff>117351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179189"/>
          <a:ext cx="889000" cy="139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135862</xdr:rowOff>
    </xdr:from>
    <xdr:to>
      <xdr:col>24</xdr:col>
      <xdr:colOff>114300</xdr:colOff>
      <xdr:row>76</xdr:row>
      <xdr:rowOff>66011</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9946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158739</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846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26248</xdr:rowOff>
    </xdr:from>
    <xdr:to>
      <xdr:col>20</xdr:col>
      <xdr:colOff>38100</xdr:colOff>
      <xdr:row>76</xdr:row>
      <xdr:rowOff>127848</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0564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144375</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8316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83620</xdr:rowOff>
    </xdr:from>
    <xdr:to>
      <xdr:col>15</xdr:col>
      <xdr:colOff>101600</xdr:colOff>
      <xdr:row>77</xdr:row>
      <xdr:rowOff>13770</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113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30297</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890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98189</xdr:rowOff>
    </xdr:from>
    <xdr:to>
      <xdr:col>10</xdr:col>
      <xdr:colOff>165100</xdr:colOff>
      <xdr:row>77</xdr:row>
      <xdr:rowOff>28339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128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44866</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903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66551</xdr:rowOff>
    </xdr:from>
    <xdr:to>
      <xdr:col>6</xdr:col>
      <xdr:colOff>38100</xdr:colOff>
      <xdr:row>77</xdr:row>
      <xdr:rowOff>168151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68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13228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043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126879</xdr:rowOff>
    </xdr:from>
    <xdr:to>
      <xdr:col>24</xdr:col>
      <xdr:colOff>63500</xdr:colOff>
      <xdr:row>96</xdr:row>
      <xdr:rowOff>145014</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586079"/>
          <a:ext cx="838200" cy="18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100170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559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126879</xdr:rowOff>
    </xdr:from>
    <xdr:to>
      <xdr:col>19</xdr:col>
      <xdr:colOff>177800</xdr:colOff>
      <xdr:row>96</xdr:row>
      <xdr:rowOff>158007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908300" y="16586079"/>
          <a:ext cx="889000" cy="31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78395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150349</xdr:rowOff>
    </xdr:from>
    <xdr:to>
      <xdr:col>15</xdr:col>
      <xdr:colOff>50800</xdr:colOff>
      <xdr:row>96</xdr:row>
      <xdr:rowOff>158007</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019300" y="16609549"/>
          <a:ext cx="889000" cy="7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29518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317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150349</xdr:rowOff>
    </xdr:from>
    <xdr:to>
      <xdr:col>10</xdr:col>
      <xdr:colOff>114300</xdr:colOff>
      <xdr:row>97</xdr:row>
      <xdr:rowOff>157702</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609549"/>
          <a:ext cx="889000" cy="17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26446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657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94214</xdr:rowOff>
    </xdr:from>
    <xdr:to>
      <xdr:col>24</xdr:col>
      <xdr:colOff>114300</xdr:colOff>
      <xdr:row>97</xdr:row>
      <xdr:rowOff>24364</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553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117091</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404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76079</xdr:rowOff>
    </xdr:from>
    <xdr:to>
      <xdr:col>20</xdr:col>
      <xdr:colOff>38100</xdr:colOff>
      <xdr:row>97</xdr:row>
      <xdr:rowOff>6229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35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22756</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31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107207</xdr:rowOff>
    </xdr:from>
    <xdr:to>
      <xdr:col>15</xdr:col>
      <xdr:colOff>101600</xdr:colOff>
      <xdr:row>97</xdr:row>
      <xdr:rowOff>37357</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566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28484</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659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99549</xdr:rowOff>
    </xdr:from>
    <xdr:to>
      <xdr:col>10</xdr:col>
      <xdr:colOff>165100</xdr:colOff>
      <xdr:row>97</xdr:row>
      <xdr:rowOff>29699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558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46226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33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106902</xdr:rowOff>
    </xdr:from>
    <xdr:to>
      <xdr:col>6</xdr:col>
      <xdr:colOff>38100</xdr:colOff>
      <xdr:row>98</xdr:row>
      <xdr:rowOff>37052</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737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28179</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830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113411</xdr:rowOff>
    </xdr:from>
    <xdr:to>
      <xdr:col>55</xdr:col>
      <xdr:colOff>0</xdr:colOff>
      <xdr:row>36</xdr:row>
      <xdr:rowOff>5207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114161"/>
          <a:ext cx="838200" cy="632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49039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92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5207</xdr:rowOff>
    </xdr:from>
    <xdr:to>
      <xdr:col>50</xdr:col>
      <xdr:colOff>114300</xdr:colOff>
      <xdr:row>36</xdr:row>
      <xdr:rowOff>58928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177407"/>
          <a:ext cx="889000" cy="53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58928</xdr:rowOff>
    </xdr:from>
    <xdr:to>
      <xdr:col>45</xdr:col>
      <xdr:colOff>177800</xdr:colOff>
      <xdr:row>36</xdr:row>
      <xdr:rowOff>89408</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231128"/>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64643</xdr:rowOff>
    </xdr:from>
    <xdr:to>
      <xdr:col>41</xdr:col>
      <xdr:colOff>50800</xdr:colOff>
      <xdr:row>36</xdr:row>
      <xdr:rowOff>89408</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236843"/>
          <a:ext cx="88900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136669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62611</xdr:rowOff>
    </xdr:from>
    <xdr:to>
      <xdr:col>55</xdr:col>
      <xdr:colOff>50800</xdr:colOff>
      <xdr:row>35</xdr:row>
      <xdr:rowOff>164211</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063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85488</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91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125857</xdr:rowOff>
    </xdr:from>
    <xdr:to>
      <xdr:col>50</xdr:col>
      <xdr:colOff>165100</xdr:colOff>
      <xdr:row>36</xdr:row>
      <xdr:rowOff>56007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12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72534</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901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8128</xdr:rowOff>
    </xdr:from>
    <xdr:to>
      <xdr:col>46</xdr:col>
      <xdr:colOff>38100</xdr:colOff>
      <xdr:row>36</xdr:row>
      <xdr:rowOff>109728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180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126255</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955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38608</xdr:rowOff>
    </xdr:from>
    <xdr:to>
      <xdr:col>41</xdr:col>
      <xdr:colOff>101600</xdr:colOff>
      <xdr:row>36</xdr:row>
      <xdr:rowOff>140208</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210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156735</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986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13843</xdr:rowOff>
    </xdr:from>
    <xdr:to>
      <xdr:col>36</xdr:col>
      <xdr:colOff>165100</xdr:colOff>
      <xdr:row>36</xdr:row>
      <xdr:rowOff>115443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186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131970</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961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76881</xdr:rowOff>
    </xdr:from>
    <xdr:to>
      <xdr:col>55</xdr:col>
      <xdr:colOff>0</xdr:colOff>
      <xdr:row>58</xdr:row>
      <xdr:rowOff>99923</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9639300" y="10020981"/>
          <a:ext cx="838200" cy="2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76881</xdr:rowOff>
    </xdr:from>
    <xdr:to>
      <xdr:col>50</xdr:col>
      <xdr:colOff>114300</xdr:colOff>
      <xdr:row>58</xdr:row>
      <xdr:rowOff>94848</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20981"/>
          <a:ext cx="889000" cy="17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94848</xdr:rowOff>
    </xdr:from>
    <xdr:to>
      <xdr:col>45</xdr:col>
      <xdr:colOff>177800</xdr:colOff>
      <xdr:row>58</xdr:row>
      <xdr:rowOff>112360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38948"/>
          <a:ext cx="889000" cy="17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112360</xdr:rowOff>
    </xdr:from>
    <xdr:to>
      <xdr:col>41</xdr:col>
      <xdr:colOff>50800</xdr:colOff>
      <xdr:row>58</xdr:row>
      <xdr:rowOff>113411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56460"/>
          <a:ext cx="889000" cy="1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49123</xdr:rowOff>
    </xdr:from>
    <xdr:to>
      <xdr:col>55</xdr:col>
      <xdr:colOff>50800</xdr:colOff>
      <xdr:row>58</xdr:row>
      <xdr:rowOff>150723</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999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135500</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081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26081</xdr:rowOff>
    </xdr:from>
    <xdr:to>
      <xdr:col>50</xdr:col>
      <xdr:colOff>165100</xdr:colOff>
      <xdr:row>58</xdr:row>
      <xdr:rowOff>127681</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9970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118808</xdr:rowOff>
    </xdr:from>
    <xdr:ext cx="469744"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04428" y="100629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44048</xdr:rowOff>
    </xdr:from>
    <xdr:to>
      <xdr:col>46</xdr:col>
      <xdr:colOff>38100</xdr:colOff>
      <xdr:row>58</xdr:row>
      <xdr:rowOff>145648</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998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136775</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0808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61560</xdr:rowOff>
    </xdr:from>
    <xdr:to>
      <xdr:col>41</xdr:col>
      <xdr:colOff>101600</xdr:colOff>
      <xdr:row>58</xdr:row>
      <xdr:rowOff>163160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0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154287</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0983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62611</xdr:rowOff>
    </xdr:from>
    <xdr:to>
      <xdr:col>36</xdr:col>
      <xdr:colOff>165100</xdr:colOff>
      <xdr:row>58</xdr:row>
      <xdr:rowOff>164211</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06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155338</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099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138881</xdr:rowOff>
    </xdr:from>
    <xdr:to>
      <xdr:col>55</xdr:col>
      <xdr:colOff>0</xdr:colOff>
      <xdr:row>79</xdr:row>
      <xdr:rowOff>26543</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511981"/>
          <a:ext cx="838200" cy="59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146386</xdr:rowOff>
    </xdr:from>
    <xdr:to>
      <xdr:col>50</xdr:col>
      <xdr:colOff>114300</xdr:colOff>
      <xdr:row>79</xdr:row>
      <xdr:rowOff>26543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519486"/>
          <a:ext cx="889000" cy="5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44774</xdr:rowOff>
    </xdr:from>
    <xdr:to>
      <xdr:col>45</xdr:col>
      <xdr:colOff>177800</xdr:colOff>
      <xdr:row>78</xdr:row>
      <xdr:rowOff>146386</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417874"/>
          <a:ext cx="889000" cy="10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44774</xdr:rowOff>
    </xdr:from>
    <xdr:to>
      <xdr:col>41</xdr:col>
      <xdr:colOff>50800</xdr:colOff>
      <xdr:row>78</xdr:row>
      <xdr:rowOff>159550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17874"/>
          <a:ext cx="889000" cy="114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88081</xdr:rowOff>
    </xdr:from>
    <xdr:to>
      <xdr:col>55</xdr:col>
      <xdr:colOff>50800</xdr:colOff>
      <xdr:row>79</xdr:row>
      <xdr:rowOff>18231</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61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3008</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376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147193</xdr:rowOff>
    </xdr:from>
    <xdr:to>
      <xdr:col>50</xdr:col>
      <xdr:colOff>165100</xdr:colOff>
      <xdr:row>79</xdr:row>
      <xdr:rowOff>77343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520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68470</xdr:rowOff>
    </xdr:from>
    <xdr:ext cx="378565"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50017" y="1361302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95586</xdr:rowOff>
    </xdr:from>
    <xdr:to>
      <xdr:col>46</xdr:col>
      <xdr:colOff>38100</xdr:colOff>
      <xdr:row>79</xdr:row>
      <xdr:rowOff>25736</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68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16863</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61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165424</xdr:rowOff>
    </xdr:from>
    <xdr:to>
      <xdr:col>41</xdr:col>
      <xdr:colOff>101600</xdr:colOff>
      <xdr:row>78</xdr:row>
      <xdr:rowOff>95574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367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86701</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459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108750</xdr:rowOff>
    </xdr:from>
    <xdr:to>
      <xdr:col>36</xdr:col>
      <xdr:colOff>165100</xdr:colOff>
      <xdr:row>79</xdr:row>
      <xdr:rowOff>38900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81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30027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74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100037</xdr:rowOff>
    </xdr:from>
    <xdr:to>
      <xdr:col>55</xdr:col>
      <xdr:colOff>0</xdr:colOff>
      <xdr:row>96</xdr:row>
      <xdr:rowOff>112592</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9639300" y="16559237"/>
          <a:ext cx="838200" cy="12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85768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544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88303</xdr:rowOff>
    </xdr:from>
    <xdr:to>
      <xdr:col>50</xdr:col>
      <xdr:colOff>114300</xdr:colOff>
      <xdr:row>96</xdr:row>
      <xdr:rowOff>100037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8750300" y="16547503"/>
          <a:ext cx="889000" cy="11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44544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675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88303</xdr:rowOff>
    </xdr:from>
    <xdr:to>
      <xdr:col>45</xdr:col>
      <xdr:colOff>177800</xdr:colOff>
      <xdr:row>96</xdr:row>
      <xdr:rowOff>133852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7861300" y="16547503"/>
          <a:ext cx="889000" cy="45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57593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688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97143</xdr:rowOff>
    </xdr:from>
    <xdr:to>
      <xdr:col>41</xdr:col>
      <xdr:colOff>50800</xdr:colOff>
      <xdr:row>96</xdr:row>
      <xdr:rowOff>133852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6972300" y="16556343"/>
          <a:ext cx="889000" cy="3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49001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679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77957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708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61792</xdr:rowOff>
    </xdr:from>
    <xdr:to>
      <xdr:col>55</xdr:col>
      <xdr:colOff>50800</xdr:colOff>
      <xdr:row>96</xdr:row>
      <xdr:rowOff>163392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520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84669</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372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49237</xdr:rowOff>
    </xdr:from>
    <xdr:to>
      <xdr:col>50</xdr:col>
      <xdr:colOff>165100</xdr:colOff>
      <xdr:row>96</xdr:row>
      <xdr:rowOff>150837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50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167364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283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37503</xdr:rowOff>
    </xdr:from>
    <xdr:to>
      <xdr:col>46</xdr:col>
      <xdr:colOff>38100</xdr:colOff>
      <xdr:row>96</xdr:row>
      <xdr:rowOff>139103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496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155630</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271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83052</xdr:rowOff>
    </xdr:from>
    <xdr:to>
      <xdr:col>41</xdr:col>
      <xdr:colOff>101600</xdr:colOff>
      <xdr:row>97</xdr:row>
      <xdr:rowOff>13202</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542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29729</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31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46343</xdr:rowOff>
    </xdr:from>
    <xdr:to>
      <xdr:col>36</xdr:col>
      <xdr:colOff>165100</xdr:colOff>
      <xdr:row>96</xdr:row>
      <xdr:rowOff>147943</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505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164470</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6280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118577</xdr:rowOff>
    </xdr:from>
    <xdr:to>
      <xdr:col>85</xdr:col>
      <xdr:colOff>127000</xdr:colOff>
      <xdr:row>36</xdr:row>
      <xdr:rowOff>145735</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119327"/>
          <a:ext cx="838200" cy="19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67236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067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145735</xdr:rowOff>
    </xdr:from>
    <xdr:to>
      <xdr:col>81</xdr:col>
      <xdr:colOff>50800</xdr:colOff>
      <xdr:row>37</xdr:row>
      <xdr:rowOff>32898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317935"/>
          <a:ext cx="889000" cy="586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13330</xdr:rowOff>
    </xdr:from>
    <xdr:to>
      <xdr:col>76</xdr:col>
      <xdr:colOff>114300</xdr:colOff>
      <xdr:row>37</xdr:row>
      <xdr:rowOff>32898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356980"/>
          <a:ext cx="889000" cy="19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13330</xdr:rowOff>
    </xdr:from>
    <xdr:to>
      <xdr:col>71</xdr:col>
      <xdr:colOff>177800</xdr:colOff>
      <xdr:row>37</xdr:row>
      <xdr:rowOff>14062</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356980"/>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144025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597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67777</xdr:rowOff>
    </xdr:from>
    <xdr:to>
      <xdr:col>85</xdr:col>
      <xdr:colOff>177800</xdr:colOff>
      <xdr:row>35</xdr:row>
      <xdr:rowOff>169377</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068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90654</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591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94935</xdr:rowOff>
    </xdr:from>
    <xdr:to>
      <xdr:col>81</xdr:col>
      <xdr:colOff>101600</xdr:colOff>
      <xdr:row>37</xdr:row>
      <xdr:rowOff>25085</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267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16212</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359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153548</xdr:rowOff>
    </xdr:from>
    <xdr:to>
      <xdr:col>76</xdr:col>
      <xdr:colOff>165100</xdr:colOff>
      <xdr:row>37</xdr:row>
      <xdr:rowOff>83698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25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74825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18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133980</xdr:rowOff>
    </xdr:from>
    <xdr:to>
      <xdr:col>72</xdr:col>
      <xdr:colOff>38100</xdr:colOff>
      <xdr:row>37</xdr:row>
      <xdr:rowOff>64130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06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55257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398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134712</xdr:rowOff>
    </xdr:from>
    <xdr:to>
      <xdr:col>67</xdr:col>
      <xdr:colOff>101600</xdr:colOff>
      <xdr:row>37</xdr:row>
      <xdr:rowOff>64862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306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55989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399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134488</xdr:rowOff>
    </xdr:from>
    <xdr:to>
      <xdr:col>85</xdr:col>
      <xdr:colOff>127000</xdr:colOff>
      <xdr:row>56</xdr:row>
      <xdr:rowOff>168504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564238"/>
          <a:ext cx="838200" cy="205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76791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677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168504</xdr:rowOff>
    </xdr:from>
    <xdr:to>
      <xdr:col>81</xdr:col>
      <xdr:colOff>50800</xdr:colOff>
      <xdr:row>57</xdr:row>
      <xdr:rowOff>159542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4592300" y="9769704"/>
          <a:ext cx="889000" cy="162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143039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91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159542</xdr:rowOff>
    </xdr:from>
    <xdr:to>
      <xdr:col>76</xdr:col>
      <xdr:colOff>114300</xdr:colOff>
      <xdr:row>58</xdr:row>
      <xdr:rowOff>22908</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932192"/>
          <a:ext cx="889000" cy="34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82687</xdr:rowOff>
    </xdr:from>
    <xdr:to>
      <xdr:col>71</xdr:col>
      <xdr:colOff>177800</xdr:colOff>
      <xdr:row>58</xdr:row>
      <xdr:rowOff>22908</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14300" y="9683887"/>
          <a:ext cx="889000" cy="283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90212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969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83688</xdr:rowOff>
    </xdr:from>
    <xdr:to>
      <xdr:col>85</xdr:col>
      <xdr:colOff>177800</xdr:colOff>
      <xdr:row>56</xdr:row>
      <xdr:rowOff>13838</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513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106565</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364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117704</xdr:rowOff>
    </xdr:from>
    <xdr:to>
      <xdr:col>81</xdr:col>
      <xdr:colOff>101600</xdr:colOff>
      <xdr:row>57</xdr:row>
      <xdr:rowOff>47854</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718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64381</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9494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108742</xdr:rowOff>
    </xdr:from>
    <xdr:to>
      <xdr:col>76</xdr:col>
      <xdr:colOff>165100</xdr:colOff>
      <xdr:row>58</xdr:row>
      <xdr:rowOff>38892</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881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55419</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9656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143558</xdr:rowOff>
    </xdr:from>
    <xdr:to>
      <xdr:col>72</xdr:col>
      <xdr:colOff>38100</xdr:colOff>
      <xdr:row>58</xdr:row>
      <xdr:rowOff>73708</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91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64835</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1000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31887</xdr:rowOff>
    </xdr:from>
    <xdr:to>
      <xdr:col>67</xdr:col>
      <xdr:colOff>101600</xdr:colOff>
      <xdr:row>56</xdr:row>
      <xdr:rowOff>133487</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63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150014</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408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23457</xdr:rowOff>
    </xdr:from>
    <xdr:to>
      <xdr:col>85</xdr:col>
      <xdr:colOff>127000</xdr:colOff>
      <xdr:row>78</xdr:row>
      <xdr:rowOff>25228</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5481300" y="13396557"/>
          <a:ext cx="838200" cy="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25228</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4592300" y="13398328"/>
          <a:ext cx="889000" cy="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25000</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98100"/>
          <a:ext cx="889000" cy="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144107</xdr:rowOff>
    </xdr:from>
    <xdr:to>
      <xdr:col>85</xdr:col>
      <xdr:colOff>177800</xdr:colOff>
      <xdr:row>78</xdr:row>
      <xdr:rowOff>74257</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313932"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145878</xdr:rowOff>
    </xdr:from>
    <xdr:to>
      <xdr:col>81</xdr:col>
      <xdr:colOff>101600</xdr:colOff>
      <xdr:row>78</xdr:row>
      <xdr:rowOff>76028</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67155</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145650</xdr:rowOff>
    </xdr:from>
    <xdr:to>
      <xdr:col>67</xdr:col>
      <xdr:colOff>101600</xdr:colOff>
      <xdr:row>78</xdr:row>
      <xdr:rowOff>75800</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47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78</xdr:row>
      <xdr:rowOff>66927</xdr:rowOff>
    </xdr:from>
    <xdr:ext cx="249299"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89650" y="13440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79730</xdr:rowOff>
    </xdr:from>
    <xdr:to>
      <xdr:col>85</xdr:col>
      <xdr:colOff>127000</xdr:colOff>
      <xdr:row>97</xdr:row>
      <xdr:rowOff>84665</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710380"/>
          <a:ext cx="838200" cy="4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79254</xdr:rowOff>
    </xdr:from>
    <xdr:to>
      <xdr:col>81</xdr:col>
      <xdr:colOff>50800</xdr:colOff>
      <xdr:row>97</xdr:row>
      <xdr:rowOff>79730</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709904"/>
          <a:ext cx="889000" cy="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79254</xdr:rowOff>
    </xdr:from>
    <xdr:to>
      <xdr:col>76</xdr:col>
      <xdr:colOff>114300</xdr:colOff>
      <xdr:row>97</xdr:row>
      <xdr:rowOff>87751</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709904"/>
          <a:ext cx="889000" cy="8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87751</xdr:rowOff>
    </xdr:from>
    <xdr:to>
      <xdr:col>71</xdr:col>
      <xdr:colOff>177800</xdr:colOff>
      <xdr:row>97</xdr:row>
      <xdr:rowOff>97885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2814300" y="16718401"/>
          <a:ext cx="889000" cy="10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33865</xdr:rowOff>
    </xdr:from>
    <xdr:to>
      <xdr:col>85</xdr:col>
      <xdr:colOff>177800</xdr:colOff>
      <xdr:row>97</xdr:row>
      <xdr:rowOff>135465</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664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120242</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579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28930</xdr:rowOff>
    </xdr:from>
    <xdr:to>
      <xdr:col>81</xdr:col>
      <xdr:colOff>101600</xdr:colOff>
      <xdr:row>97</xdr:row>
      <xdr:rowOff>130530</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65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121657</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75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28454</xdr:rowOff>
    </xdr:from>
    <xdr:to>
      <xdr:col>76</xdr:col>
      <xdr:colOff>165100</xdr:colOff>
      <xdr:row>97</xdr:row>
      <xdr:rowOff>130054</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65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121181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751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36951</xdr:rowOff>
    </xdr:from>
    <xdr:to>
      <xdr:col>72</xdr:col>
      <xdr:colOff>38100</xdr:colOff>
      <xdr:row>97</xdr:row>
      <xdr:rowOff>138551</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667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129678</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76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47085</xdr:rowOff>
    </xdr:from>
    <xdr:to>
      <xdr:col>67</xdr:col>
      <xdr:colOff>101600</xdr:colOff>
      <xdr:row>97</xdr:row>
      <xdr:rowOff>148685</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677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139812</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77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・総務費は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111,032</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東京都平均及び類似団体平均を</a:t>
          </a:r>
          <a:r>
            <a:rPr kumimoji="1" lang="ja-JP" altLang="en-US" sz="1100">
              <a:solidFill>
                <a:schemeClr val="dk1"/>
              </a:solidFill>
              <a:effectLst/>
              <a:latin typeface="+mn-lt"/>
              <a:ea typeface="+mn-ea"/>
              <a:cs typeface="+mn-cs"/>
            </a:rPr>
            <a:t>上</a:t>
          </a:r>
          <a:r>
            <a:rPr kumimoji="1" lang="ja-JP" altLang="ja-JP" sz="1100">
              <a:solidFill>
                <a:schemeClr val="dk1"/>
              </a:solidFill>
              <a:effectLst/>
              <a:latin typeface="+mn-lt"/>
              <a:ea typeface="+mn-ea"/>
              <a:cs typeface="+mn-cs"/>
            </a:rPr>
            <a:t>回っている。要因としては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新庁舎建設事業に係る</a:t>
          </a:r>
          <a:r>
            <a:rPr kumimoji="1" lang="ja-JP" altLang="en-US" sz="1100">
              <a:solidFill>
                <a:schemeClr val="dk1"/>
              </a:solidFill>
              <a:effectLst/>
              <a:latin typeface="+mn-lt"/>
              <a:ea typeface="+mn-ea"/>
              <a:cs typeface="+mn-cs"/>
            </a:rPr>
            <a:t>工事費</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等が挙げられる。</a:t>
          </a:r>
          <a:endParaRPr lang="ja-JP" altLang="ja-JP" sz="1400">
            <a:effectLst/>
          </a:endParaRPr>
        </a:p>
        <a:p>
          <a:r>
            <a:rPr kumimoji="1" lang="ja-JP" altLang="ja-JP" sz="1100">
              <a:solidFill>
                <a:schemeClr val="dk1"/>
              </a:solidFill>
              <a:effectLst/>
              <a:latin typeface="+mn-lt"/>
              <a:ea typeface="+mn-ea"/>
              <a:cs typeface="+mn-cs"/>
            </a:rPr>
            <a:t>・民生費は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221,337</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類似団体平均は上回っているが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東京都平均は下回っている。私立保育所の委託費や障害者自立支援給付費の増など</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例年増加傾向にある。</a:t>
          </a:r>
          <a:endParaRPr lang="ja-JP" altLang="ja-JP" sz="1400">
            <a:effectLst/>
          </a:endParaRPr>
        </a:p>
        <a:p>
          <a:r>
            <a:rPr kumimoji="1" lang="ja-JP" altLang="ja-JP" sz="1100">
              <a:solidFill>
                <a:schemeClr val="dk1"/>
              </a:solidFill>
              <a:effectLst/>
              <a:latin typeface="+mn-lt"/>
              <a:ea typeface="+mn-ea"/>
              <a:cs typeface="+mn-cs"/>
            </a:rPr>
            <a:t>・衛生費は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41,721</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東京都平均及び類似団体平均を上回っている。</a:t>
          </a:r>
          <a:r>
            <a:rPr kumimoji="1" lang="ja-JP" altLang="en-US" sz="1100">
              <a:solidFill>
                <a:schemeClr val="dk1"/>
              </a:solidFill>
              <a:effectLst/>
              <a:latin typeface="+mn-lt"/>
              <a:ea typeface="+mn-ea"/>
              <a:cs typeface="+mn-cs"/>
            </a:rPr>
            <a:t>湖南衛生組合加入負担金</a:t>
          </a:r>
          <a:r>
            <a:rPr kumimoji="1" lang="ja-JP" altLang="ja-JP" sz="1100">
              <a:solidFill>
                <a:schemeClr val="dk1"/>
              </a:solidFill>
              <a:effectLst/>
              <a:latin typeface="+mn-lt"/>
              <a:ea typeface="+mn-ea"/>
              <a:cs typeface="+mn-cs"/>
            </a:rPr>
            <a:t>の減等により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前年度よりも減少している。</a:t>
          </a:r>
          <a:endParaRPr lang="ja-JP" altLang="ja-JP" sz="1400">
            <a:effectLst/>
          </a:endParaRPr>
        </a:p>
        <a:p>
          <a:r>
            <a:rPr kumimoji="1" lang="ja-JP" altLang="ja-JP" sz="1100">
              <a:solidFill>
                <a:schemeClr val="dk1"/>
              </a:solidFill>
              <a:effectLst/>
              <a:latin typeface="+mn-lt"/>
              <a:ea typeface="+mn-ea"/>
              <a:cs typeface="+mn-cs"/>
            </a:rPr>
            <a:t>・土木費は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43,423</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東京都平均及び類似団体平均を上回っている。公共施設整備基金積立金が</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a:t>
          </a:r>
          <a:r>
            <a:rPr kumimoji="1" lang="ja-JP" altLang="en-US" sz="1100">
              <a:solidFill>
                <a:schemeClr val="dk1"/>
              </a:solidFill>
              <a:effectLst/>
              <a:latin typeface="+mn-lt"/>
              <a:ea typeface="+mn-ea"/>
              <a:cs typeface="+mn-cs"/>
            </a:rPr>
            <a:t>た</a:t>
          </a:r>
          <a:r>
            <a:rPr kumimoji="1" lang="ja-JP" altLang="ja-JP" sz="1100">
              <a:solidFill>
                <a:schemeClr val="dk1"/>
              </a:solidFill>
              <a:effectLst/>
              <a:latin typeface="+mn-lt"/>
              <a:ea typeface="+mn-ea"/>
              <a:cs typeface="+mn-cs"/>
            </a:rPr>
            <a:t>一方で</a:t>
          </a:r>
          <a:r>
            <a:rPr kumimoji="1" lang="ja-JP" altLang="en-US" sz="1100">
              <a:solidFill>
                <a:schemeClr val="dk1"/>
              </a:solidFill>
              <a:effectLst/>
              <a:latin typeface="+mn-lt"/>
              <a:ea typeface="+mn-ea"/>
              <a:cs typeface="+mn-cs"/>
            </a:rPr>
            <a:t>、都市公園整備に係る用地買収費</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等の影響が大きく</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全体として</a:t>
          </a:r>
          <a:r>
            <a:rPr kumimoji="1" lang="ja-JP" altLang="en-US" sz="1100">
              <a:solidFill>
                <a:schemeClr val="dk1"/>
              </a:solidFill>
              <a:effectLst/>
              <a:latin typeface="+mn-lt"/>
              <a:ea typeface="+mn-ea"/>
              <a:cs typeface="+mn-cs"/>
            </a:rPr>
            <a:t>減</a:t>
          </a:r>
          <a:r>
            <a:rPr kumimoji="1" lang="ja-JP" altLang="ja-JP" sz="1100">
              <a:solidFill>
                <a:schemeClr val="dk1"/>
              </a:solidFill>
              <a:effectLst/>
              <a:latin typeface="+mn-lt"/>
              <a:ea typeface="+mn-ea"/>
              <a:cs typeface="+mn-cs"/>
            </a:rPr>
            <a:t>額となっている。</a:t>
          </a:r>
          <a:endParaRPr lang="ja-JP" altLang="ja-JP" sz="1400">
            <a:effectLst/>
          </a:endParaRPr>
        </a:p>
        <a:p>
          <a:r>
            <a:rPr kumimoji="1" lang="ja-JP" altLang="ja-JP" sz="1100">
              <a:solidFill>
                <a:schemeClr val="dk1"/>
              </a:solidFill>
              <a:effectLst/>
              <a:latin typeface="+mn-lt"/>
              <a:ea typeface="+mn-ea"/>
              <a:cs typeface="+mn-cs"/>
            </a:rPr>
            <a:t>・教育費は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62,728</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類似団体平均は上回っているが</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東京都平均は下回っている。小学校の校舎増築工事費の増等により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前年度よりも増加している。</a:t>
          </a:r>
          <a:endParaRPr lang="ja-JP" altLang="ja-JP" sz="1400">
            <a:effectLst/>
          </a:endParaRPr>
        </a:p>
        <a:p>
          <a:r>
            <a:rPr kumimoji="1" lang="ja-JP" altLang="ja-JP" sz="1100">
              <a:solidFill>
                <a:schemeClr val="dk1"/>
              </a:solidFill>
              <a:effectLst/>
              <a:latin typeface="+mn-lt"/>
              <a:ea typeface="+mn-ea"/>
              <a:cs typeface="+mn-cs"/>
            </a:rPr>
            <a:t>・公債費は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住民一人当たり</a:t>
          </a:r>
          <a:r>
            <a:rPr kumimoji="1" lang="en-US" altLang="ja-JP" sz="1100">
              <a:solidFill>
                <a:schemeClr val="dk1"/>
              </a:solidFill>
              <a:effectLst/>
              <a:latin typeface="+mn-lt"/>
              <a:ea typeface="+mn-ea"/>
              <a:cs typeface="+mn-cs"/>
            </a:rPr>
            <a:t>15,889</a:t>
          </a:r>
          <a:r>
            <a:rPr kumimoji="1" lang="ja-JP" altLang="ja-JP" sz="1100">
              <a:solidFill>
                <a:schemeClr val="dk1"/>
              </a:solidFill>
              <a:effectLst/>
              <a:latin typeface="+mn-lt"/>
              <a:ea typeface="+mn-ea"/>
              <a:cs typeface="+mn-cs"/>
            </a:rPr>
            <a:t>円となっており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依然として類似団体平均を下回っている。要因としては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臨時財政対策債等の借入れを抑制してきたことが挙げられる。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年度の実質収支比率は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分子となる実質収支額が前年度と比較して約</a:t>
          </a:r>
          <a:r>
            <a:rPr kumimoji="1" lang="en-US" altLang="ja-JP" sz="1100">
              <a:solidFill>
                <a:schemeClr val="dk1"/>
              </a:solidFill>
              <a:effectLst/>
              <a:latin typeface="+mn-lt"/>
              <a:ea typeface="+mn-ea"/>
              <a:cs typeface="+mn-cs"/>
            </a:rPr>
            <a:t>206</a:t>
          </a:r>
          <a:r>
            <a:rPr kumimoji="1" lang="ja-JP" altLang="ja-JP" sz="1100">
              <a:solidFill>
                <a:schemeClr val="dk1"/>
              </a:solidFill>
              <a:effectLst/>
              <a:latin typeface="+mn-lt"/>
              <a:ea typeface="+mn-ea"/>
              <a:cs typeface="+mn-cs"/>
            </a:rPr>
            <a:t>百万円増加しており</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前年度より</a:t>
          </a:r>
          <a:r>
            <a:rPr kumimoji="1" lang="en-US" altLang="ja-JP" sz="1100">
              <a:solidFill>
                <a:schemeClr val="dk1"/>
              </a:solidFill>
              <a:effectLst/>
              <a:latin typeface="+mn-lt"/>
              <a:ea typeface="+mn-ea"/>
              <a:cs typeface="+mn-cs"/>
            </a:rPr>
            <a:t>0.52</a:t>
          </a:r>
          <a:r>
            <a:rPr kumimoji="1" lang="ja-JP" altLang="ja-JP" sz="1100">
              <a:solidFill>
                <a:schemeClr val="dk1"/>
              </a:solidFill>
              <a:effectLst/>
              <a:latin typeface="+mn-lt"/>
              <a:ea typeface="+mn-ea"/>
              <a:cs typeface="+mn-cs"/>
            </a:rPr>
            <a:t>ポイント増の</a:t>
          </a:r>
          <a:r>
            <a:rPr kumimoji="1" lang="en-US" altLang="ja-JP" sz="1100">
              <a:solidFill>
                <a:schemeClr val="dk1"/>
              </a:solidFill>
              <a:effectLst/>
              <a:latin typeface="+mn-lt"/>
              <a:ea typeface="+mn-ea"/>
              <a:cs typeface="+mn-cs"/>
            </a:rPr>
            <a:t>7.45</a:t>
          </a:r>
          <a:r>
            <a:rPr kumimoji="1" lang="ja-JP" altLang="ja-JP" sz="1100">
              <a:solidFill>
                <a:schemeClr val="dk1"/>
              </a:solidFill>
              <a:effectLst/>
              <a:latin typeface="+mn-lt"/>
              <a:ea typeface="+mn-ea"/>
              <a:cs typeface="+mn-cs"/>
            </a:rPr>
            <a:t>％となった。また実質単年度収支については</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財政調整基金の積立額が取崩額を</a:t>
          </a:r>
          <a:r>
            <a:rPr kumimoji="1" lang="ja-JP" altLang="en-US" sz="1100">
              <a:solidFill>
                <a:schemeClr val="dk1"/>
              </a:solidFill>
              <a:effectLst/>
              <a:latin typeface="+mn-lt"/>
              <a:ea typeface="+mn-ea"/>
              <a:cs typeface="+mn-cs"/>
            </a:rPr>
            <a:t>下</a:t>
          </a:r>
          <a:r>
            <a:rPr kumimoji="1" lang="ja-JP" altLang="ja-JP" sz="1100">
              <a:solidFill>
                <a:schemeClr val="dk1"/>
              </a:solidFill>
              <a:effectLst/>
              <a:latin typeface="+mn-lt"/>
              <a:ea typeface="+mn-ea"/>
              <a:cs typeface="+mn-cs"/>
            </a:rPr>
            <a:t>回</a:t>
          </a:r>
          <a:r>
            <a:rPr kumimoji="1" lang="ja-JP" altLang="en-US" sz="1100">
              <a:solidFill>
                <a:schemeClr val="dk1"/>
              </a:solidFill>
              <a:effectLst/>
              <a:latin typeface="+mn-lt"/>
              <a:ea typeface="+mn-ea"/>
              <a:cs typeface="+mn-cs"/>
            </a:rPr>
            <a:t>り、</a:t>
          </a:r>
          <a:r>
            <a:rPr kumimoji="1" lang="ja-JP" altLang="ja-JP" sz="1100">
              <a:solidFill>
                <a:schemeClr val="dk1"/>
              </a:solidFill>
              <a:effectLst/>
              <a:latin typeface="+mn-lt"/>
              <a:ea typeface="+mn-ea"/>
              <a:cs typeface="+mn-cs"/>
            </a:rPr>
            <a:t>前年度比約</a:t>
          </a:r>
          <a:r>
            <a:rPr kumimoji="1" lang="ja-JP" altLang="en-US" sz="1100">
              <a:solidFill>
                <a:schemeClr val="dk1"/>
              </a:solidFill>
              <a:effectLst/>
              <a:latin typeface="+mn-lt"/>
              <a:ea typeface="+mn-ea"/>
              <a:cs typeface="+mn-cs"/>
            </a:rPr>
            <a:t>５</a:t>
          </a:r>
          <a:r>
            <a:rPr kumimoji="1" lang="ja-JP" altLang="ja-JP" sz="1100">
              <a:solidFill>
                <a:schemeClr val="dk1"/>
              </a:solidFill>
              <a:effectLst/>
              <a:latin typeface="+mn-lt"/>
              <a:ea typeface="+mn-ea"/>
              <a:cs typeface="+mn-cs"/>
            </a:rPr>
            <a:t>百万円の減とな</a:t>
          </a:r>
          <a:r>
            <a:rPr kumimoji="1" lang="ja-JP" altLang="en-US" sz="1100">
              <a:solidFill>
                <a:schemeClr val="dk1"/>
              </a:solidFill>
              <a:effectLst/>
              <a:latin typeface="+mn-lt"/>
              <a:ea typeface="+mn-ea"/>
              <a:cs typeface="+mn-cs"/>
            </a:rPr>
            <a:t>ったが、</a:t>
          </a:r>
          <a:r>
            <a:rPr kumimoji="1" lang="ja-JP" altLang="ja-JP" sz="1100">
              <a:solidFill>
                <a:schemeClr val="dk1"/>
              </a:solidFill>
              <a:effectLst/>
              <a:latin typeface="+mn-lt"/>
              <a:ea typeface="+mn-ea"/>
              <a:cs typeface="+mn-cs"/>
            </a:rPr>
            <a:t>比率としては</a:t>
          </a:r>
          <a:r>
            <a:rPr kumimoji="1" lang="en-US" altLang="ja-JP" sz="1100">
              <a:solidFill>
                <a:schemeClr val="dk1"/>
              </a:solidFill>
              <a:effectLst/>
              <a:latin typeface="+mn-lt"/>
              <a:ea typeface="+mn-ea"/>
              <a:cs typeface="+mn-cs"/>
            </a:rPr>
            <a:t>0.07</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の</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2.86</a:t>
          </a:r>
          <a:r>
            <a:rPr kumimoji="1" lang="ja-JP" altLang="ja-JP" sz="1100">
              <a:solidFill>
                <a:schemeClr val="dk1"/>
              </a:solidFill>
              <a:effectLst/>
              <a:latin typeface="+mn-lt"/>
              <a:ea typeface="+mn-ea"/>
              <a:cs typeface="+mn-cs"/>
            </a:rPr>
            <a:t>％に</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東京都国分寺市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ja-JP" sz="1100">
              <a:solidFill>
                <a:schemeClr val="dk1"/>
              </a:solidFill>
              <a:effectLst/>
              <a:latin typeface="+mn-lt"/>
              <a:ea typeface="+mn-ea"/>
              <a:cs typeface="+mn-cs"/>
            </a:rPr>
            <a:t>前年度と同様</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令和</a:t>
          </a:r>
          <a:r>
            <a:rPr kumimoji="1" lang="ja-JP" altLang="en-US" sz="1100">
              <a:solidFill>
                <a:schemeClr val="dk1"/>
              </a:solidFill>
              <a:effectLst/>
              <a:latin typeface="+mn-lt"/>
              <a:ea typeface="+mn-ea"/>
              <a:cs typeface="+mn-cs"/>
            </a:rPr>
            <a:t>６</a:t>
          </a:r>
          <a:r>
            <a:rPr kumimoji="1" lang="ja-JP" altLang="ja-JP" sz="1100">
              <a:solidFill>
                <a:schemeClr val="dk1"/>
              </a:solidFill>
              <a:effectLst/>
              <a:latin typeface="+mn-lt"/>
              <a:ea typeface="+mn-ea"/>
              <a:cs typeface="+mn-cs"/>
            </a:rPr>
            <a:t>年度も全会計について実質収支額が赤字となったものはなかった。</a:t>
          </a:r>
          <a:endParaRPr lang="ja-JP" altLang="ja-JP" sz="1400">
            <a:effectLst/>
          </a:endParaRPr>
        </a:p>
        <a:p>
          <a:r>
            <a:rPr kumimoji="1" lang="ja-JP" altLang="ja-JP" sz="1100">
              <a:solidFill>
                <a:schemeClr val="dk1"/>
              </a:solidFill>
              <a:effectLst/>
              <a:latin typeface="+mn-lt"/>
              <a:ea typeface="+mn-ea"/>
              <a:cs typeface="+mn-cs"/>
            </a:rPr>
            <a:t>　一般会計においては</a:t>
          </a:r>
          <a:r>
            <a:rPr kumimoji="1" lang="ja-JP" altLang="en-US"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0.52</a:t>
          </a:r>
          <a:r>
            <a:rPr kumimoji="1" lang="ja-JP" altLang="ja-JP" sz="1100">
              <a:solidFill>
                <a:schemeClr val="dk1"/>
              </a:solidFill>
              <a:effectLst/>
              <a:latin typeface="+mn-lt"/>
              <a:ea typeface="+mn-ea"/>
              <a:cs typeface="+mn-cs"/>
            </a:rPr>
            <a:t>ポイント増の</a:t>
          </a:r>
          <a:r>
            <a:rPr kumimoji="1" lang="en-US" altLang="ja-JP" sz="1100">
              <a:solidFill>
                <a:schemeClr val="dk1"/>
              </a:solidFill>
              <a:effectLst/>
              <a:latin typeface="+mn-lt"/>
              <a:ea typeface="+mn-ea"/>
              <a:cs typeface="+mn-cs"/>
            </a:rPr>
            <a:t>7.45</a:t>
          </a:r>
          <a:r>
            <a:rPr kumimoji="1" lang="ja-JP" altLang="ja-JP" sz="1100">
              <a:solidFill>
                <a:schemeClr val="dk1"/>
              </a:solidFill>
              <a:effectLst/>
              <a:latin typeface="+mn-lt"/>
              <a:ea typeface="+mn-ea"/>
              <a:cs typeface="+mn-cs"/>
            </a:rPr>
            <a:t>％となった。</a:t>
          </a:r>
          <a:r>
            <a:rPr kumimoji="1" lang="ja-JP" altLang="en-US" sz="1100">
              <a:solidFill>
                <a:schemeClr val="dk1"/>
              </a:solidFill>
              <a:effectLst/>
              <a:latin typeface="+mn-lt"/>
              <a:ea typeface="+mn-ea"/>
              <a:cs typeface="+mn-cs"/>
            </a:rPr>
            <a:t>歳入歳出ともに令和５年度より増となっており、歳入の増（</a:t>
          </a:r>
          <a:r>
            <a:rPr kumimoji="1" lang="en-US" altLang="ja-JP" sz="1100">
              <a:solidFill>
                <a:schemeClr val="dk1"/>
              </a:solidFill>
              <a:effectLst/>
              <a:latin typeface="+mn-lt"/>
              <a:ea typeface="+mn-ea"/>
              <a:cs typeface="+mn-cs"/>
            </a:rPr>
            <a:t>7,796</a:t>
          </a:r>
          <a:r>
            <a:rPr kumimoji="1" lang="ja-JP" altLang="en-US" sz="1100">
              <a:solidFill>
                <a:schemeClr val="dk1"/>
              </a:solidFill>
              <a:effectLst/>
              <a:latin typeface="+mn-lt"/>
              <a:ea typeface="+mn-ea"/>
              <a:cs typeface="+mn-cs"/>
            </a:rPr>
            <a:t>百万円）が歳出の増（</a:t>
          </a:r>
          <a:r>
            <a:rPr kumimoji="1" lang="en-US" altLang="ja-JP" sz="1100">
              <a:solidFill>
                <a:schemeClr val="dk1"/>
              </a:solidFill>
              <a:effectLst/>
              <a:latin typeface="+mn-lt"/>
              <a:ea typeface="+mn-ea"/>
              <a:cs typeface="+mn-cs"/>
            </a:rPr>
            <a:t>7,729</a:t>
          </a:r>
          <a:r>
            <a:rPr kumimoji="1" lang="ja-JP" altLang="en-US" sz="1100">
              <a:solidFill>
                <a:schemeClr val="dk1"/>
              </a:solidFill>
              <a:effectLst/>
              <a:latin typeface="+mn-lt"/>
              <a:ea typeface="+mn-ea"/>
              <a:cs typeface="+mn-cs"/>
            </a:rPr>
            <a:t>百万円）を上回ったことにより、実質収支額が</a:t>
          </a:r>
          <a:r>
            <a:rPr kumimoji="1" lang="en-US" altLang="ja-JP" sz="1100">
              <a:solidFill>
                <a:schemeClr val="dk1"/>
              </a:solidFill>
              <a:effectLst/>
              <a:latin typeface="+mn-lt"/>
              <a:ea typeface="+mn-ea"/>
              <a:cs typeface="+mn-cs"/>
            </a:rPr>
            <a:t>206</a:t>
          </a:r>
          <a:r>
            <a:rPr kumimoji="1" lang="ja-JP" altLang="en-US" sz="1100">
              <a:solidFill>
                <a:schemeClr val="dk1"/>
              </a:solidFill>
              <a:effectLst/>
              <a:latin typeface="+mn-lt"/>
              <a:ea typeface="+mn-ea"/>
              <a:cs typeface="+mn-cs"/>
            </a:rPr>
            <a:t>百万円増になったことが要因として挙げられる。</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69671892</v>
      </c>
      <c r="BO4" s="436"/>
      <c r="BP4" s="436"/>
      <c r="BQ4" s="436"/>
      <c r="BR4" s="436"/>
      <c r="BS4" s="436"/>
      <c r="BT4" s="436"/>
      <c r="BU4" s="437"/>
      <c r="BV4" s="435">
        <v>61875819</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7.5</v>
      </c>
      <c r="CU4" s="576"/>
      <c r="CV4" s="576"/>
      <c r="CW4" s="576"/>
      <c r="CX4" s="576"/>
      <c r="CY4" s="576"/>
      <c r="CZ4" s="576"/>
      <c r="DA4" s="577"/>
      <c r="DB4" s="575">
        <v>6.9</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67555299</v>
      </c>
      <c r="BO5" s="407"/>
      <c r="BP5" s="407"/>
      <c r="BQ5" s="407"/>
      <c r="BR5" s="407"/>
      <c r="BS5" s="407"/>
      <c r="BT5" s="407"/>
      <c r="BU5" s="408"/>
      <c r="BV5" s="406">
        <v>59826565</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95.7</v>
      </c>
      <c r="CU5" s="404"/>
      <c r="CV5" s="404"/>
      <c r="CW5" s="404"/>
      <c r="CX5" s="404"/>
      <c r="CY5" s="404"/>
      <c r="CZ5" s="404"/>
      <c r="DA5" s="405"/>
      <c r="DB5" s="403">
        <v>95.7</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2116593</v>
      </c>
      <c r="BO6" s="407"/>
      <c r="BP6" s="407"/>
      <c r="BQ6" s="407"/>
      <c r="BR6" s="407"/>
      <c r="BS6" s="407"/>
      <c r="BT6" s="407"/>
      <c r="BU6" s="408"/>
      <c r="BV6" s="406">
        <v>2049254</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95.7</v>
      </c>
      <c r="CU6" s="550"/>
      <c r="CV6" s="550"/>
      <c r="CW6" s="550"/>
      <c r="CX6" s="550"/>
      <c r="CY6" s="550"/>
      <c r="CZ6" s="550"/>
      <c r="DA6" s="551"/>
      <c r="DB6" s="549">
        <v>95.7</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58236</v>
      </c>
      <c r="BO7" s="407"/>
      <c r="BP7" s="407"/>
      <c r="BQ7" s="407"/>
      <c r="BR7" s="407"/>
      <c r="BS7" s="407"/>
      <c r="BT7" s="407"/>
      <c r="BU7" s="408"/>
      <c r="BV7" s="406">
        <v>196481</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27627458</v>
      </c>
      <c r="CU7" s="407"/>
      <c r="CV7" s="407"/>
      <c r="CW7" s="407"/>
      <c r="CX7" s="407"/>
      <c r="CY7" s="407"/>
      <c r="CZ7" s="407"/>
      <c r="DA7" s="408"/>
      <c r="DB7" s="406">
        <v>26724955</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2058357</v>
      </c>
      <c r="BO8" s="407"/>
      <c r="BP8" s="407"/>
      <c r="BQ8" s="407"/>
      <c r="BR8" s="407"/>
      <c r="BS8" s="407"/>
      <c r="BT8" s="407"/>
      <c r="BU8" s="408"/>
      <c r="BV8" s="406">
        <v>1852773</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1.06</v>
      </c>
      <c r="CU8" s="510"/>
      <c r="CV8" s="510"/>
      <c r="CW8" s="510"/>
      <c r="CX8" s="510"/>
      <c r="CY8" s="510"/>
      <c r="CZ8" s="510"/>
      <c r="DA8" s="511"/>
      <c r="DB8" s="509">
        <v>1.03</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129242</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205584</v>
      </c>
      <c r="BO9" s="407"/>
      <c r="BP9" s="407"/>
      <c r="BQ9" s="407"/>
      <c r="BR9" s="407"/>
      <c r="BS9" s="407"/>
      <c r="BT9" s="407"/>
      <c r="BU9" s="408"/>
      <c r="BV9" s="406">
        <v>-772727</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5.3</v>
      </c>
      <c r="CU9" s="404"/>
      <c r="CV9" s="404"/>
      <c r="CW9" s="404"/>
      <c r="CX9" s="404"/>
      <c r="CY9" s="404"/>
      <c r="CZ9" s="404"/>
      <c r="DA9" s="405"/>
      <c r="DB9" s="403">
        <v>5.8</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122742</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927845</v>
      </c>
      <c r="BO10" s="407"/>
      <c r="BP10" s="407"/>
      <c r="BQ10" s="407"/>
      <c r="BR10" s="407"/>
      <c r="BS10" s="407"/>
      <c r="BT10" s="407"/>
      <c r="BU10" s="408"/>
      <c r="BV10" s="406">
        <v>643722</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129500</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1922572</v>
      </c>
      <c r="BO12" s="407"/>
      <c r="BP12" s="407"/>
      <c r="BQ12" s="407"/>
      <c r="BR12" s="407"/>
      <c r="BS12" s="407"/>
      <c r="BT12" s="407"/>
      <c r="BU12" s="408"/>
      <c r="BV12" s="406">
        <v>655333</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126265</v>
      </c>
      <c r="S13" s="494"/>
      <c r="T13" s="494"/>
      <c r="U13" s="494"/>
      <c r="V13" s="495"/>
      <c r="W13" s="496" t="s">
        <v>131</v>
      </c>
      <c r="X13" s="392"/>
      <c r="Y13" s="392"/>
      <c r="Z13" s="392"/>
      <c r="AA13" s="392"/>
      <c r="AB13" s="393"/>
      <c r="AC13" s="359">
        <v>425</v>
      </c>
      <c r="AD13" s="360"/>
      <c r="AE13" s="360"/>
      <c r="AF13" s="360"/>
      <c r="AG13" s="361"/>
      <c r="AH13" s="359">
        <v>440</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-789143</v>
      </c>
      <c r="BO13" s="407"/>
      <c r="BP13" s="407"/>
      <c r="BQ13" s="407"/>
      <c r="BR13" s="407"/>
      <c r="BS13" s="407"/>
      <c r="BT13" s="407"/>
      <c r="BU13" s="408"/>
      <c r="BV13" s="406">
        <v>-784338</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2.1</v>
      </c>
      <c r="CU13" s="404"/>
      <c r="CV13" s="404"/>
      <c r="CW13" s="404"/>
      <c r="CX13" s="404"/>
      <c r="CY13" s="404"/>
      <c r="CZ13" s="404"/>
      <c r="DA13" s="405"/>
      <c r="DB13" s="403">
        <v>1.2</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128762</v>
      </c>
      <c r="S14" s="494"/>
      <c r="T14" s="494"/>
      <c r="U14" s="494"/>
      <c r="V14" s="495"/>
      <c r="W14" s="497"/>
      <c r="X14" s="395"/>
      <c r="Y14" s="395"/>
      <c r="Z14" s="395"/>
      <c r="AA14" s="395"/>
      <c r="AB14" s="396"/>
      <c r="AC14" s="486">
        <v>0.8</v>
      </c>
      <c r="AD14" s="487"/>
      <c r="AE14" s="487"/>
      <c r="AF14" s="487"/>
      <c r="AG14" s="488"/>
      <c r="AH14" s="486">
        <v>0.9</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v>54.7</v>
      </c>
      <c r="CU14" s="504"/>
      <c r="CV14" s="504"/>
      <c r="CW14" s="504"/>
      <c r="CX14" s="504"/>
      <c r="CY14" s="504"/>
      <c r="CZ14" s="504"/>
      <c r="DA14" s="505"/>
      <c r="DB14" s="503">
        <v>15.3</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125976</v>
      </c>
      <c r="S15" s="494"/>
      <c r="T15" s="494"/>
      <c r="U15" s="494"/>
      <c r="V15" s="495"/>
      <c r="W15" s="496" t="s">
        <v>137</v>
      </c>
      <c r="X15" s="392"/>
      <c r="Y15" s="392"/>
      <c r="Z15" s="392"/>
      <c r="AA15" s="392"/>
      <c r="AB15" s="393"/>
      <c r="AC15" s="359">
        <v>7751</v>
      </c>
      <c r="AD15" s="360"/>
      <c r="AE15" s="360"/>
      <c r="AF15" s="360"/>
      <c r="AG15" s="361"/>
      <c r="AH15" s="359">
        <v>7818</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21296730</v>
      </c>
      <c r="BO15" s="436"/>
      <c r="BP15" s="436"/>
      <c r="BQ15" s="436"/>
      <c r="BR15" s="436"/>
      <c r="BS15" s="436"/>
      <c r="BT15" s="436"/>
      <c r="BU15" s="437"/>
      <c r="BV15" s="435">
        <v>20644595</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14.6</v>
      </c>
      <c r="AD16" s="487"/>
      <c r="AE16" s="487"/>
      <c r="AF16" s="487"/>
      <c r="AG16" s="488"/>
      <c r="AH16" s="486">
        <v>15.8</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19831086</v>
      </c>
      <c r="BO16" s="407"/>
      <c r="BP16" s="407"/>
      <c r="BQ16" s="407"/>
      <c r="BR16" s="407"/>
      <c r="BS16" s="407"/>
      <c r="BT16" s="407"/>
      <c r="BU16" s="408"/>
      <c r="BV16" s="406">
        <v>19353707</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143</v>
      </c>
      <c r="N17" s="500"/>
      <c r="O17" s="500"/>
      <c r="P17" s="500"/>
      <c r="Q17" s="501"/>
      <c r="R17" s="483" t="s">
        <v>144</v>
      </c>
      <c r="S17" s="484"/>
      <c r="T17" s="484"/>
      <c r="U17" s="484"/>
      <c r="V17" s="485"/>
      <c r="W17" s="496" t="s">
        <v>145</v>
      </c>
      <c r="X17" s="392"/>
      <c r="Y17" s="392"/>
      <c r="Z17" s="392"/>
      <c r="AA17" s="392"/>
      <c r="AB17" s="393"/>
      <c r="AC17" s="359">
        <v>44904</v>
      </c>
      <c r="AD17" s="360"/>
      <c r="AE17" s="360"/>
      <c r="AF17" s="360"/>
      <c r="AG17" s="361"/>
      <c r="AH17" s="359">
        <v>41364</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27627458</v>
      </c>
      <c r="BO17" s="407"/>
      <c r="BP17" s="407"/>
      <c r="BQ17" s="407"/>
      <c r="BR17" s="407"/>
      <c r="BS17" s="407"/>
      <c r="BT17" s="407"/>
      <c r="BU17" s="408"/>
      <c r="BV17" s="406">
        <v>26724955</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147</v>
      </c>
      <c r="C18" s="457"/>
      <c r="D18" s="457"/>
      <c r="E18" s="458"/>
      <c r="F18" s="458"/>
      <c r="G18" s="458"/>
      <c r="H18" s="458"/>
      <c r="I18" s="458"/>
      <c r="J18" s="458"/>
      <c r="K18" s="458"/>
      <c r="L18" s="459">
        <v>11.46</v>
      </c>
      <c r="M18" s="459"/>
      <c r="N18" s="459"/>
      <c r="O18" s="459"/>
      <c r="P18" s="459"/>
      <c r="Q18" s="459"/>
      <c r="R18" s="460"/>
      <c r="S18" s="460"/>
      <c r="T18" s="460"/>
      <c r="U18" s="460"/>
      <c r="V18" s="461"/>
      <c r="W18" s="477"/>
      <c r="X18" s="478"/>
      <c r="Y18" s="478"/>
      <c r="Z18" s="478"/>
      <c r="AA18" s="478"/>
      <c r="AB18" s="502"/>
      <c r="AC18" s="376">
        <v>84.6</v>
      </c>
      <c r="AD18" s="377"/>
      <c r="AE18" s="377"/>
      <c r="AF18" s="377"/>
      <c r="AG18" s="462"/>
      <c r="AH18" s="376">
        <v>83.4</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27600182</v>
      </c>
      <c r="BO18" s="407"/>
      <c r="BP18" s="407"/>
      <c r="BQ18" s="407"/>
      <c r="BR18" s="407"/>
      <c r="BS18" s="407"/>
      <c r="BT18" s="407"/>
      <c r="BU18" s="408"/>
      <c r="BV18" s="406">
        <v>26147065</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149</v>
      </c>
      <c r="C19" s="457"/>
      <c r="D19" s="457"/>
      <c r="E19" s="458"/>
      <c r="F19" s="458"/>
      <c r="G19" s="458"/>
      <c r="H19" s="458"/>
      <c r="I19" s="458"/>
      <c r="J19" s="458"/>
      <c r="K19" s="458"/>
      <c r="L19" s="466">
        <v>11278</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38625040</v>
      </c>
      <c r="BO19" s="407"/>
      <c r="BP19" s="407"/>
      <c r="BQ19" s="407"/>
      <c r="BR19" s="407"/>
      <c r="BS19" s="407"/>
      <c r="BT19" s="407"/>
      <c r="BU19" s="408"/>
      <c r="BV19" s="406">
        <v>36111903</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151</v>
      </c>
      <c r="C20" s="457"/>
      <c r="D20" s="457"/>
      <c r="E20" s="458"/>
      <c r="F20" s="458"/>
      <c r="G20" s="458"/>
      <c r="H20" s="458"/>
      <c r="I20" s="458"/>
      <c r="J20" s="458"/>
      <c r="K20" s="458"/>
      <c r="L20" s="466">
        <v>63962</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27521543</v>
      </c>
      <c r="BO22" s="436"/>
      <c r="BP22" s="436"/>
      <c r="BQ22" s="436"/>
      <c r="BR22" s="436"/>
      <c r="BS22" s="436"/>
      <c r="BT22" s="436"/>
      <c r="BU22" s="437"/>
      <c r="BV22" s="435">
        <v>23239513</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4492876</v>
      </c>
      <c r="BO23" s="407"/>
      <c r="BP23" s="407"/>
      <c r="BQ23" s="407"/>
      <c r="BR23" s="407"/>
      <c r="BS23" s="407"/>
      <c r="BT23" s="407"/>
      <c r="BU23" s="408"/>
      <c r="BV23" s="406">
        <v>4419566</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161</v>
      </c>
      <c r="F24" s="363"/>
      <c r="G24" s="363"/>
      <c r="H24" s="363"/>
      <c r="I24" s="363"/>
      <c r="J24" s="363"/>
      <c r="K24" s="364"/>
      <c r="L24" s="359">
        <v>1</v>
      </c>
      <c r="M24" s="360"/>
      <c r="N24" s="360"/>
      <c r="O24" s="360"/>
      <c r="P24" s="361"/>
      <c r="Q24" s="359">
        <v>9000</v>
      </c>
      <c r="R24" s="360"/>
      <c r="S24" s="360"/>
      <c r="T24" s="360"/>
      <c r="U24" s="360"/>
      <c r="V24" s="361"/>
      <c r="W24" s="449"/>
      <c r="X24" s="386"/>
      <c r="Y24" s="387"/>
      <c r="Z24" s="362" t="s">
        <v>162</v>
      </c>
      <c r="AA24" s="363"/>
      <c r="AB24" s="363"/>
      <c r="AC24" s="363"/>
      <c r="AD24" s="363"/>
      <c r="AE24" s="363"/>
      <c r="AF24" s="363"/>
      <c r="AG24" s="364"/>
      <c r="AH24" s="359">
        <v>631</v>
      </c>
      <c r="AI24" s="360"/>
      <c r="AJ24" s="360"/>
      <c r="AK24" s="360"/>
      <c r="AL24" s="361"/>
      <c r="AM24" s="359">
        <v>2068418</v>
      </c>
      <c r="AN24" s="360"/>
      <c r="AO24" s="360"/>
      <c r="AP24" s="360"/>
      <c r="AQ24" s="360"/>
      <c r="AR24" s="361"/>
      <c r="AS24" s="359">
        <v>3278</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27046688</v>
      </c>
      <c r="BO24" s="407"/>
      <c r="BP24" s="407"/>
      <c r="BQ24" s="407"/>
      <c r="BR24" s="407"/>
      <c r="BS24" s="407"/>
      <c r="BT24" s="407"/>
      <c r="BU24" s="408"/>
      <c r="BV24" s="406">
        <v>22498174</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164</v>
      </c>
      <c r="F25" s="363"/>
      <c r="G25" s="363"/>
      <c r="H25" s="363"/>
      <c r="I25" s="363"/>
      <c r="J25" s="363"/>
      <c r="K25" s="364"/>
      <c r="L25" s="359">
        <v>2</v>
      </c>
      <c r="M25" s="360"/>
      <c r="N25" s="360"/>
      <c r="O25" s="360"/>
      <c r="P25" s="361"/>
      <c r="Q25" s="359">
        <v>7700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29456442</v>
      </c>
      <c r="BO25" s="436"/>
      <c r="BP25" s="436"/>
      <c r="BQ25" s="436"/>
      <c r="BR25" s="436"/>
      <c r="BS25" s="436"/>
      <c r="BT25" s="436"/>
      <c r="BU25" s="437"/>
      <c r="BV25" s="435">
        <v>33473989</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167</v>
      </c>
      <c r="F26" s="363"/>
      <c r="G26" s="363"/>
      <c r="H26" s="363"/>
      <c r="I26" s="363"/>
      <c r="J26" s="363"/>
      <c r="K26" s="364"/>
      <c r="L26" s="359">
        <v>1</v>
      </c>
      <c r="M26" s="360"/>
      <c r="N26" s="360"/>
      <c r="O26" s="360"/>
      <c r="P26" s="361"/>
      <c r="Q26" s="359">
        <v>7100</v>
      </c>
      <c r="R26" s="360"/>
      <c r="S26" s="360"/>
      <c r="T26" s="360"/>
      <c r="U26" s="360"/>
      <c r="V26" s="361"/>
      <c r="W26" s="449"/>
      <c r="X26" s="386"/>
      <c r="Y26" s="387"/>
      <c r="Z26" s="362" t="s">
        <v>168</v>
      </c>
      <c r="AA26" s="417"/>
      <c r="AB26" s="417"/>
      <c r="AC26" s="417"/>
      <c r="AD26" s="417"/>
      <c r="AE26" s="417"/>
      <c r="AF26" s="417"/>
      <c r="AG26" s="418"/>
      <c r="AH26" s="359">
        <v>27</v>
      </c>
      <c r="AI26" s="360"/>
      <c r="AJ26" s="360"/>
      <c r="AK26" s="360"/>
      <c r="AL26" s="361"/>
      <c r="AM26" s="359">
        <v>88614</v>
      </c>
      <c r="AN26" s="360"/>
      <c r="AO26" s="360"/>
      <c r="AP26" s="360"/>
      <c r="AQ26" s="360"/>
      <c r="AR26" s="361"/>
      <c r="AS26" s="359">
        <v>3282</v>
      </c>
      <c r="AT26" s="360"/>
      <c r="AU26" s="360"/>
      <c r="AV26" s="360"/>
      <c r="AW26" s="360"/>
      <c r="AX26" s="419"/>
      <c r="AY26" s="446" t="s">
        <v>169</v>
      </c>
      <c r="AZ26" s="366"/>
      <c r="BA26" s="366"/>
      <c r="BB26" s="366"/>
      <c r="BC26" s="366"/>
      <c r="BD26" s="366"/>
      <c r="BE26" s="366"/>
      <c r="BF26" s="366"/>
      <c r="BG26" s="366"/>
      <c r="BH26" s="366"/>
      <c r="BI26" s="366"/>
      <c r="BJ26" s="366"/>
      <c r="BK26" s="366"/>
      <c r="BL26" s="366"/>
      <c r="BM26" s="447"/>
      <c r="BN26" s="406">
        <v>170000</v>
      </c>
      <c r="BO26" s="407"/>
      <c r="BP26" s="407"/>
      <c r="BQ26" s="407"/>
      <c r="BR26" s="407"/>
      <c r="BS26" s="407"/>
      <c r="BT26" s="407"/>
      <c r="BU26" s="408"/>
      <c r="BV26" s="406">
        <v>180000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170</v>
      </c>
      <c r="F27" s="363"/>
      <c r="G27" s="363"/>
      <c r="H27" s="363"/>
      <c r="I27" s="363"/>
      <c r="J27" s="363"/>
      <c r="K27" s="364"/>
      <c r="L27" s="359">
        <v>1</v>
      </c>
      <c r="M27" s="360"/>
      <c r="N27" s="360"/>
      <c r="O27" s="360"/>
      <c r="P27" s="361"/>
      <c r="Q27" s="359">
        <v>5400</v>
      </c>
      <c r="R27" s="360"/>
      <c r="S27" s="360"/>
      <c r="T27" s="360"/>
      <c r="U27" s="360"/>
      <c r="V27" s="361"/>
      <c r="W27" s="449"/>
      <c r="X27" s="386"/>
      <c r="Y27" s="387"/>
      <c r="Z27" s="362" t="s">
        <v>171</v>
      </c>
      <c r="AA27" s="363"/>
      <c r="AB27" s="363"/>
      <c r="AC27" s="363"/>
      <c r="AD27" s="363"/>
      <c r="AE27" s="363"/>
      <c r="AF27" s="363"/>
      <c r="AG27" s="364"/>
      <c r="AH27" s="359">
        <v>3</v>
      </c>
      <c r="AI27" s="360"/>
      <c r="AJ27" s="360"/>
      <c r="AK27" s="360"/>
      <c r="AL27" s="361"/>
      <c r="AM27" s="359">
        <v>12795</v>
      </c>
      <c r="AN27" s="360"/>
      <c r="AO27" s="360"/>
      <c r="AP27" s="360"/>
      <c r="AQ27" s="360"/>
      <c r="AR27" s="361"/>
      <c r="AS27" s="359">
        <v>4265</v>
      </c>
      <c r="AT27" s="360"/>
      <c r="AU27" s="360"/>
      <c r="AV27" s="360"/>
      <c r="AW27" s="360"/>
      <c r="AX27" s="419"/>
      <c r="AY27" s="443" t="s">
        <v>172</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173</v>
      </c>
      <c r="F28" s="363"/>
      <c r="G28" s="363"/>
      <c r="H28" s="363"/>
      <c r="I28" s="363"/>
      <c r="J28" s="363"/>
      <c r="K28" s="364"/>
      <c r="L28" s="359">
        <v>1</v>
      </c>
      <c r="M28" s="360"/>
      <c r="N28" s="360"/>
      <c r="O28" s="360"/>
      <c r="P28" s="361"/>
      <c r="Q28" s="359">
        <v>4900</v>
      </c>
      <c r="R28" s="360"/>
      <c r="S28" s="360"/>
      <c r="T28" s="360"/>
      <c r="U28" s="360"/>
      <c r="V28" s="361"/>
      <c r="W28" s="449"/>
      <c r="X28" s="386"/>
      <c r="Y28" s="387"/>
      <c r="Z28" s="362" t="s">
        <v>174</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175</v>
      </c>
      <c r="AZ28" s="424"/>
      <c r="BA28" s="424"/>
      <c r="BB28" s="425"/>
      <c r="BC28" s="432" t="s">
        <v>46</v>
      </c>
      <c r="BD28" s="433"/>
      <c r="BE28" s="433"/>
      <c r="BF28" s="433"/>
      <c r="BG28" s="433"/>
      <c r="BH28" s="433"/>
      <c r="BI28" s="433"/>
      <c r="BJ28" s="433"/>
      <c r="BK28" s="433"/>
      <c r="BL28" s="433"/>
      <c r="BM28" s="434"/>
      <c r="BN28" s="435">
        <v>3129817</v>
      </c>
      <c r="BO28" s="436"/>
      <c r="BP28" s="436"/>
      <c r="BQ28" s="436"/>
      <c r="BR28" s="436"/>
      <c r="BS28" s="436"/>
      <c r="BT28" s="436"/>
      <c r="BU28" s="437"/>
      <c r="BV28" s="435">
        <v>4124544</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176</v>
      </c>
      <c r="F29" s="363"/>
      <c r="G29" s="363"/>
      <c r="H29" s="363"/>
      <c r="I29" s="363"/>
      <c r="J29" s="363"/>
      <c r="K29" s="364"/>
      <c r="L29" s="359">
        <v>20</v>
      </c>
      <c r="M29" s="360"/>
      <c r="N29" s="360"/>
      <c r="O29" s="360"/>
      <c r="P29" s="361"/>
      <c r="Q29" s="359">
        <v>4700</v>
      </c>
      <c r="R29" s="360"/>
      <c r="S29" s="360"/>
      <c r="T29" s="360"/>
      <c r="U29" s="360"/>
      <c r="V29" s="361"/>
      <c r="W29" s="450"/>
      <c r="X29" s="451"/>
      <c r="Y29" s="452"/>
      <c r="Z29" s="362" t="s">
        <v>177</v>
      </c>
      <c r="AA29" s="363"/>
      <c r="AB29" s="363"/>
      <c r="AC29" s="363"/>
      <c r="AD29" s="363"/>
      <c r="AE29" s="363"/>
      <c r="AF29" s="363"/>
      <c r="AG29" s="364"/>
      <c r="AH29" s="359">
        <v>634</v>
      </c>
      <c r="AI29" s="360"/>
      <c r="AJ29" s="360"/>
      <c r="AK29" s="360"/>
      <c r="AL29" s="361"/>
      <c r="AM29" s="359">
        <v>2081213</v>
      </c>
      <c r="AN29" s="360"/>
      <c r="AO29" s="360"/>
      <c r="AP29" s="360"/>
      <c r="AQ29" s="360"/>
      <c r="AR29" s="361"/>
      <c r="AS29" s="359">
        <v>3283</v>
      </c>
      <c r="AT29" s="360"/>
      <c r="AU29" s="360"/>
      <c r="AV29" s="360"/>
      <c r="AW29" s="360"/>
      <c r="AX29" s="419"/>
      <c r="AY29" s="426"/>
      <c r="AZ29" s="427"/>
      <c r="BA29" s="427"/>
      <c r="BB29" s="428"/>
      <c r="BC29" s="420" t="s">
        <v>178</v>
      </c>
      <c r="BD29" s="421"/>
      <c r="BE29" s="421"/>
      <c r="BF29" s="421"/>
      <c r="BG29" s="421"/>
      <c r="BH29" s="421"/>
      <c r="BI29" s="421"/>
      <c r="BJ29" s="421"/>
      <c r="BK29" s="421"/>
      <c r="BL29" s="421"/>
      <c r="BM29" s="422"/>
      <c r="BN29" s="406">
        <v>2863</v>
      </c>
      <c r="BO29" s="407"/>
      <c r="BP29" s="407"/>
      <c r="BQ29" s="407"/>
      <c r="BR29" s="407"/>
      <c r="BS29" s="407"/>
      <c r="BT29" s="407"/>
      <c r="BU29" s="408"/>
      <c r="BV29" s="406">
        <v>2858</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179</v>
      </c>
      <c r="X30" s="374"/>
      <c r="Y30" s="374"/>
      <c r="Z30" s="374"/>
      <c r="AA30" s="374"/>
      <c r="AB30" s="374"/>
      <c r="AC30" s="374"/>
      <c r="AD30" s="374"/>
      <c r="AE30" s="374"/>
      <c r="AF30" s="374"/>
      <c r="AG30" s="375"/>
      <c r="AH30" s="376">
        <v>99.5</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6911673</v>
      </c>
      <c r="BO30" s="441"/>
      <c r="BP30" s="441"/>
      <c r="BQ30" s="441"/>
      <c r="BR30" s="441"/>
      <c r="BS30" s="441"/>
      <c r="BT30" s="441"/>
      <c r="BU30" s="442"/>
      <c r="BV30" s="440">
        <v>10660244</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180</v>
      </c>
      <c r="D32" s="365"/>
      <c r="E32" s="365"/>
      <c r="F32" s="365"/>
      <c r="G32" s="365"/>
      <c r="H32" s="365"/>
      <c r="I32" s="365"/>
      <c r="J32" s="365"/>
      <c r="K32" s="365"/>
      <c r="L32" s="365"/>
      <c r="M32" s="365"/>
      <c r="N32" s="365"/>
      <c r="O32" s="365"/>
      <c r="P32" s="365"/>
      <c r="Q32" s="365"/>
      <c r="R32" s="365"/>
      <c r="S32" s="365"/>
      <c r="U32" s="366" t="s">
        <v>181</v>
      </c>
      <c r="V32" s="366"/>
      <c r="W32" s="366"/>
      <c r="X32" s="366"/>
      <c r="Y32" s="366"/>
      <c r="Z32" s="366"/>
      <c r="AA32" s="366"/>
      <c r="AB32" s="366"/>
      <c r="AC32" s="366"/>
      <c r="AD32" s="366"/>
      <c r="AE32" s="366"/>
      <c r="AF32" s="366"/>
      <c r="AG32" s="366"/>
      <c r="AH32" s="366"/>
      <c r="AI32" s="366"/>
      <c r="AJ32" s="366"/>
      <c r="AK32" s="366"/>
      <c r="AM32" s="366" t="s">
        <v>182</v>
      </c>
      <c r="AN32" s="366"/>
      <c r="AO32" s="366"/>
      <c r="AP32" s="366"/>
      <c r="AQ32" s="366"/>
      <c r="AR32" s="366"/>
      <c r="AS32" s="366"/>
      <c r="AT32" s="366"/>
      <c r="AU32" s="366"/>
      <c r="AV32" s="366"/>
      <c r="AW32" s="366"/>
      <c r="AX32" s="366"/>
      <c r="AY32" s="366"/>
      <c r="AZ32" s="366"/>
      <c r="BA32" s="366"/>
      <c r="BB32" s="366"/>
      <c r="BC32" s="366"/>
      <c r="BE32" s="366" t="s">
        <v>183</v>
      </c>
      <c r="BF32" s="366"/>
      <c r="BG32" s="366"/>
      <c r="BH32" s="366"/>
      <c r="BI32" s="366"/>
      <c r="BJ32" s="366"/>
      <c r="BK32" s="366"/>
      <c r="BL32" s="366"/>
      <c r="BM32" s="366"/>
      <c r="BN32" s="366"/>
      <c r="BO32" s="366"/>
      <c r="BP32" s="366"/>
      <c r="BQ32" s="366"/>
      <c r="BR32" s="366"/>
      <c r="BS32" s="366"/>
      <c r="BT32" s="366"/>
      <c r="BU32" s="366"/>
      <c r="BW32" s="366" t="s">
        <v>184</v>
      </c>
      <c r="BX32" s="366"/>
      <c r="BY32" s="366"/>
      <c r="BZ32" s="366"/>
      <c r="CA32" s="366"/>
      <c r="CB32" s="366"/>
      <c r="CC32" s="366"/>
      <c r="CD32" s="366"/>
      <c r="CE32" s="366"/>
      <c r="CF32" s="366"/>
      <c r="CG32" s="366"/>
      <c r="CH32" s="366"/>
      <c r="CI32" s="366"/>
      <c r="CJ32" s="366"/>
      <c r="CK32" s="366"/>
      <c r="CL32" s="366"/>
      <c r="CM32" s="366"/>
      <c r="CO32" s="366" t="s">
        <v>185</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186</v>
      </c>
      <c r="D33" s="358"/>
      <c r="E33" s="357" t="s">
        <v>187</v>
      </c>
      <c r="F33" s="357"/>
      <c r="G33" s="357"/>
      <c r="H33" s="357"/>
      <c r="I33" s="357"/>
      <c r="J33" s="357"/>
      <c r="K33" s="357"/>
      <c r="L33" s="357"/>
      <c r="M33" s="357"/>
      <c r="N33" s="357"/>
      <c r="O33" s="357"/>
      <c r="P33" s="357"/>
      <c r="Q33" s="357"/>
      <c r="R33" s="357"/>
      <c r="S33" s="357"/>
      <c r="T33" s="167"/>
      <c r="U33" s="358" t="s">
        <v>186</v>
      </c>
      <c r="V33" s="358"/>
      <c r="W33" s="357" t="s">
        <v>187</v>
      </c>
      <c r="X33" s="357"/>
      <c r="Y33" s="357"/>
      <c r="Z33" s="357"/>
      <c r="AA33" s="357"/>
      <c r="AB33" s="357"/>
      <c r="AC33" s="357"/>
      <c r="AD33" s="357"/>
      <c r="AE33" s="357"/>
      <c r="AF33" s="357"/>
      <c r="AG33" s="357"/>
      <c r="AH33" s="357"/>
      <c r="AI33" s="357"/>
      <c r="AJ33" s="357"/>
      <c r="AK33" s="357"/>
      <c r="AL33" s="167"/>
      <c r="AM33" s="358" t="s">
        <v>186</v>
      </c>
      <c r="AN33" s="358"/>
      <c r="AO33" s="357" t="s">
        <v>187</v>
      </c>
      <c r="AP33" s="357"/>
      <c r="AQ33" s="357"/>
      <c r="AR33" s="357"/>
      <c r="AS33" s="357"/>
      <c r="AT33" s="357"/>
      <c r="AU33" s="357"/>
      <c r="AV33" s="357"/>
      <c r="AW33" s="357"/>
      <c r="AX33" s="357"/>
      <c r="AY33" s="357"/>
      <c r="AZ33" s="357"/>
      <c r="BA33" s="357"/>
      <c r="BB33" s="357"/>
      <c r="BC33" s="357"/>
      <c r="BD33" s="173"/>
      <c r="BE33" s="357" t="s">
        <v>188</v>
      </c>
      <c r="BF33" s="357"/>
      <c r="BG33" s="357" t="s">
        <v>189</v>
      </c>
      <c r="BH33" s="357"/>
      <c r="BI33" s="357"/>
      <c r="BJ33" s="357"/>
      <c r="BK33" s="357"/>
      <c r="BL33" s="357"/>
      <c r="BM33" s="357"/>
      <c r="BN33" s="357"/>
      <c r="BO33" s="357"/>
      <c r="BP33" s="357"/>
      <c r="BQ33" s="357"/>
      <c r="BR33" s="357"/>
      <c r="BS33" s="357"/>
      <c r="BT33" s="357"/>
      <c r="BU33" s="357"/>
      <c r="BV33" s="173"/>
      <c r="BW33" s="358" t="s">
        <v>188</v>
      </c>
      <c r="BX33" s="358"/>
      <c r="BY33" s="357" t="s">
        <v>190</v>
      </c>
      <c r="BZ33" s="357"/>
      <c r="CA33" s="357"/>
      <c r="CB33" s="357"/>
      <c r="CC33" s="357"/>
      <c r="CD33" s="357"/>
      <c r="CE33" s="357"/>
      <c r="CF33" s="357"/>
      <c r="CG33" s="357"/>
      <c r="CH33" s="357"/>
      <c r="CI33" s="357"/>
      <c r="CJ33" s="357"/>
      <c r="CK33" s="357"/>
      <c r="CL33" s="357"/>
      <c r="CM33" s="357"/>
      <c r="CN33" s="167"/>
      <c r="CO33" s="358" t="s">
        <v>186</v>
      </c>
      <c r="CP33" s="358"/>
      <c r="CQ33" s="357" t="s">
        <v>191</v>
      </c>
      <c r="CR33" s="357"/>
      <c r="CS33" s="357"/>
      <c r="CT33" s="357"/>
      <c r="CU33" s="357"/>
      <c r="CV33" s="357"/>
      <c r="CW33" s="357"/>
      <c r="CX33" s="357"/>
      <c r="CY33" s="357"/>
      <c r="CZ33" s="357"/>
      <c r="DA33" s="357"/>
      <c r="DB33" s="357"/>
      <c r="DC33" s="357"/>
      <c r="DD33" s="357"/>
      <c r="DE33" s="357"/>
      <c r="DF33" s="167"/>
      <c r="DG33" s="356" t="s">
        <v>192</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下水道事業会計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6</v>
      </c>
      <c r="BX34" s="354"/>
      <c r="BY34" s="355" t="str">
        <f>IF('各会計、関係団体の財政状況及び健全化判断比率'!B68="","",'各会計、関係団体の財政状況及び健全化判断比率'!B68)</f>
        <v>東京市町村総合事務組合（一般会計）</v>
      </c>
      <c r="BZ34" s="355"/>
      <c r="CA34" s="355"/>
      <c r="CB34" s="355"/>
      <c r="CC34" s="355"/>
      <c r="CD34" s="355"/>
      <c r="CE34" s="355"/>
      <c r="CF34" s="355"/>
      <c r="CG34" s="355"/>
      <c r="CH34" s="355"/>
      <c r="CI34" s="355"/>
      <c r="CJ34" s="355"/>
      <c r="CK34" s="355"/>
      <c r="CL34" s="355"/>
      <c r="CM34" s="355"/>
      <c r="CN34" s="163"/>
      <c r="CO34" s="354">
        <f>IF(CQ34="","",MAX(C34:D43,U34:V43,AM34:AN43,BE34:BF43,BW34:BX43)+1)</f>
        <v>15</v>
      </c>
      <c r="CP34" s="354"/>
      <c r="CQ34" s="355" t="str">
        <f>IF('各会計、関係団体の財政状況及び健全化判断比率'!BS7="","",'各会計、関係団体の財政状況及び健全化判断比率'!BS7)</f>
        <v>国分寺市土地開発公社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介護保険(保険事業勘定)特別会計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7</v>
      </c>
      <c r="BX35" s="354"/>
      <c r="BY35" s="355" t="str">
        <f>IF('各会計、関係団体の財政状況及び健全化判断比率'!B69="","",'各会計、関係団体の財政状況及び健全化判断比率'!B69)</f>
        <v>東京市町村総合事務組合（交通災害共済事業特別会計）</v>
      </c>
      <c r="BZ35" s="355"/>
      <c r="CA35" s="355"/>
      <c r="CB35" s="355"/>
      <c r="CC35" s="355"/>
      <c r="CD35" s="355"/>
      <c r="CE35" s="355"/>
      <c r="CF35" s="355"/>
      <c r="CG35" s="355"/>
      <c r="CH35" s="355"/>
      <c r="CI35" s="355"/>
      <c r="CJ35" s="355"/>
      <c r="CK35" s="355"/>
      <c r="CL35" s="355"/>
      <c r="CM35" s="355"/>
      <c r="CN35" s="163"/>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8</v>
      </c>
      <c r="BX36" s="354"/>
      <c r="BY36" s="355" t="str">
        <f>IF('各会計、関係団体の財政状況及び健全化判断比率'!B70="","",'各会計、関係団体の財政状況及び健全化判断比率'!B70)</f>
        <v>東京都四市競艇事業組合</v>
      </c>
      <c r="BZ36" s="355"/>
      <c r="CA36" s="355"/>
      <c r="CB36" s="355"/>
      <c r="CC36" s="355"/>
      <c r="CD36" s="355"/>
      <c r="CE36" s="355"/>
      <c r="CF36" s="355"/>
      <c r="CG36" s="355"/>
      <c r="CH36" s="355"/>
      <c r="CI36" s="355"/>
      <c r="CJ36" s="355"/>
      <c r="CK36" s="355"/>
      <c r="CL36" s="355"/>
      <c r="CM36" s="355"/>
      <c r="CN36" s="163"/>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9</v>
      </c>
      <c r="BX37" s="354"/>
      <c r="BY37" s="355" t="str">
        <f>IF('各会計、関係団体の財政状況及び健全化判断比率'!B71="","",'各会計、関係団体の財政状況及び健全化判断比率'!B71)</f>
        <v>東京都十一市競輪事業組合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10</v>
      </c>
      <c r="BX38" s="354"/>
      <c r="BY38" s="355" t="str">
        <f>IF('各会計、関係団体の財政状況及び健全化判断比率'!B72="","",'各会計、関係団体の財政状況及び健全化判断比率'!B72)</f>
        <v>東京たま広域資源循環組合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11</v>
      </c>
      <c r="BX39" s="354"/>
      <c r="BY39" s="355" t="str">
        <f>IF('各会計、関係団体の財政状況及び健全化判断比率'!B73="","",'各会計、関係団体の財政状況及び健全化判断比率'!B73)</f>
        <v>浅川清流環境組合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12</v>
      </c>
      <c r="BX40" s="354"/>
      <c r="BY40" s="355" t="str">
        <f>IF('各会計、関係団体の財政状況及び健全化判断比率'!B74="","",'各会計、関係団体の財政状況及び健全化判断比率'!B74)</f>
        <v>東京都後期高齢者医療広域連合（一般会計）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13</v>
      </c>
      <c r="BX41" s="354"/>
      <c r="BY41" s="355" t="str">
        <f>IF('各会計、関係団体の財政状況及び健全化判断比率'!B75="","",'各会計、関係団体の財政状況及び健全化判断比率'!B75)</f>
        <v>東京都後期高齢者医療広域連合（後期高齢者医療特別会計）</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f t="shared" si="2"/>
        <v>14</v>
      </c>
      <c r="BX42" s="354"/>
      <c r="BY42" s="355" t="str">
        <f>IF('各会計、関係団体の財政状況及び健全化判断比率'!B76="","",'各会計、関係団体の財政状況及び健全化判断比率'!B76)</f>
        <v>湖南衛生組合</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193</v>
      </c>
      <c r="E46" s="351" t="s">
        <v>194</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195</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196</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197</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198</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199</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200</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201</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LAnWDb1g4nsi7LqxEZ6haoiYRhxZl1sRs4CC9Z9u3Z4GDZZ2LeuqWIL3ckevlEqojZwMWq+7+F/6AatWKO2ATA==" saltValue="iV56tdilPejkRTkoT3df2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78"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36" t="s">
        <v>531</v>
      </c>
      <c r="D34" s="1136"/>
      <c r="E34" s="1137"/>
      <c r="F34" s="32">
        <v>7.06</v>
      </c>
      <c r="G34" s="33">
        <v>9.6199999999999992</v>
      </c>
      <c r="H34" s="33">
        <v>10.18</v>
      </c>
      <c r="I34" s="33">
        <v>6.93</v>
      </c>
      <c r="J34" s="34">
        <v>7.45</v>
      </c>
      <c r="K34" s="22"/>
      <c r="L34" s="22"/>
      <c r="M34" s="22"/>
      <c r="N34" s="22"/>
      <c r="O34" s="22"/>
      <c r="P34" s="22"/>
    </row>
    <row r="35" spans="1:16" ht="39" customHeight="1" x14ac:dyDescent="0.2">
      <c r="A35" s="22"/>
      <c r="B35" s="35"/>
      <c r="C35" s="1132" t="s">
        <v>532</v>
      </c>
      <c r="D35" s="1132"/>
      <c r="E35" s="1133"/>
      <c r="F35" s="36">
        <v>0.12</v>
      </c>
      <c r="G35" s="37">
        <v>1.01</v>
      </c>
      <c r="H35" s="37">
        <v>2.61</v>
      </c>
      <c r="I35" s="37">
        <v>4.46</v>
      </c>
      <c r="J35" s="38">
        <v>6.08</v>
      </c>
      <c r="K35" s="22"/>
      <c r="L35" s="22"/>
      <c r="M35" s="22"/>
      <c r="N35" s="22"/>
      <c r="O35" s="22"/>
      <c r="P35" s="22"/>
    </row>
    <row r="36" spans="1:16" ht="39" customHeight="1" x14ac:dyDescent="0.2">
      <c r="A36" s="22"/>
      <c r="B36" s="35"/>
      <c r="C36" s="1132" t="s">
        <v>533</v>
      </c>
      <c r="D36" s="1132"/>
      <c r="E36" s="1133"/>
      <c r="F36" s="36">
        <v>0.94</v>
      </c>
      <c r="G36" s="37">
        <v>1.25</v>
      </c>
      <c r="H36" s="37">
        <v>1.1399999999999999</v>
      </c>
      <c r="I36" s="37">
        <v>1.1000000000000001</v>
      </c>
      <c r="J36" s="38">
        <v>1.32</v>
      </c>
      <c r="K36" s="22"/>
      <c r="L36" s="22"/>
      <c r="M36" s="22"/>
      <c r="N36" s="22"/>
      <c r="O36" s="22"/>
      <c r="P36" s="22"/>
    </row>
    <row r="37" spans="1:16" ht="39" customHeight="1" x14ac:dyDescent="0.2">
      <c r="A37" s="22"/>
      <c r="B37" s="35"/>
      <c r="C37" s="1132" t="s">
        <v>534</v>
      </c>
      <c r="D37" s="1132"/>
      <c r="E37" s="1133"/>
      <c r="F37" s="36">
        <v>0.61</v>
      </c>
      <c r="G37" s="37">
        <v>1.51</v>
      </c>
      <c r="H37" s="37">
        <v>0.71</v>
      </c>
      <c r="I37" s="37">
        <v>1.03</v>
      </c>
      <c r="J37" s="38">
        <v>0.53</v>
      </c>
      <c r="K37" s="22"/>
      <c r="L37" s="22"/>
      <c r="M37" s="22"/>
      <c r="N37" s="22"/>
      <c r="O37" s="22"/>
      <c r="P37" s="22"/>
    </row>
    <row r="38" spans="1:16" ht="39" customHeight="1" x14ac:dyDescent="0.2">
      <c r="A38" s="22"/>
      <c r="B38" s="35"/>
      <c r="C38" s="1132" t="s">
        <v>535</v>
      </c>
      <c r="D38" s="1132"/>
      <c r="E38" s="1133"/>
      <c r="F38" s="36">
        <v>0.2</v>
      </c>
      <c r="G38" s="37">
        <v>0.1</v>
      </c>
      <c r="H38" s="37">
        <v>0.32</v>
      </c>
      <c r="I38" s="37">
        <v>0.08</v>
      </c>
      <c r="J38" s="38">
        <v>0.15</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536</v>
      </c>
      <c r="D42" s="1132"/>
      <c r="E42" s="1133"/>
      <c r="F42" s="36" t="s">
        <v>485</v>
      </c>
      <c r="G42" s="37" t="s">
        <v>485</v>
      </c>
      <c r="H42" s="37" t="s">
        <v>485</v>
      </c>
      <c r="I42" s="37" t="s">
        <v>485</v>
      </c>
      <c r="J42" s="38" t="s">
        <v>485</v>
      </c>
      <c r="K42" s="22"/>
      <c r="L42" s="22"/>
      <c r="M42" s="22"/>
      <c r="N42" s="22"/>
      <c r="O42" s="22"/>
      <c r="P42" s="22"/>
    </row>
    <row r="43" spans="1:16" ht="39" customHeight="1" thickBot="1" x14ac:dyDescent="0.25">
      <c r="A43" s="22"/>
      <c r="B43" s="40"/>
      <c r="C43" s="1134" t="s">
        <v>537</v>
      </c>
      <c r="D43" s="1134"/>
      <c r="E43" s="1135"/>
      <c r="F43" s="41">
        <v>0</v>
      </c>
      <c r="G43" s="42" t="s">
        <v>485</v>
      </c>
      <c r="H43" s="42" t="s">
        <v>485</v>
      </c>
      <c r="I43" s="42" t="s">
        <v>485</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8ejOgHaRRKYlgDAqFOVwxqO9+T88bEh36LsO2QFft+fka6OAhiPK5bBv7U/GoJOMsPE2CtZlyu2nd4SWrEXU/Q==" saltValue="UaEXrmOE/OFStjhKOhfBv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5"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1982</v>
      </c>
      <c r="L45" s="58">
        <v>2172</v>
      </c>
      <c r="M45" s="58">
        <v>2236</v>
      </c>
      <c r="N45" s="58">
        <v>2241</v>
      </c>
      <c r="O45" s="59">
        <v>2215</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485</v>
      </c>
      <c r="L46" s="62" t="s">
        <v>485</v>
      </c>
      <c r="M46" s="62" t="s">
        <v>485</v>
      </c>
      <c r="N46" s="62" t="s">
        <v>485</v>
      </c>
      <c r="O46" s="63" t="s">
        <v>485</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485</v>
      </c>
      <c r="L47" s="62" t="s">
        <v>485</v>
      </c>
      <c r="M47" s="62" t="s">
        <v>485</v>
      </c>
      <c r="N47" s="62" t="s">
        <v>485</v>
      </c>
      <c r="O47" s="63" t="s">
        <v>485</v>
      </c>
      <c r="P47" s="46"/>
      <c r="Q47" s="46"/>
      <c r="R47" s="46"/>
      <c r="S47" s="46"/>
      <c r="T47" s="46"/>
      <c r="U47" s="46"/>
    </row>
    <row r="48" spans="1:21" ht="30.75" customHeight="1" x14ac:dyDescent="0.2">
      <c r="A48" s="46"/>
      <c r="B48" s="1163"/>
      <c r="C48" s="1164"/>
      <c r="D48" s="60"/>
      <c r="E48" s="1140" t="s">
        <v>13</v>
      </c>
      <c r="F48" s="1140"/>
      <c r="G48" s="1140"/>
      <c r="H48" s="1140"/>
      <c r="I48" s="1140"/>
      <c r="J48" s="1141"/>
      <c r="K48" s="61">
        <v>423</v>
      </c>
      <c r="L48" s="62">
        <v>265</v>
      </c>
      <c r="M48" s="62">
        <v>273</v>
      </c>
      <c r="N48" s="62">
        <v>275</v>
      </c>
      <c r="O48" s="63">
        <v>165</v>
      </c>
      <c r="P48" s="46"/>
      <c r="Q48" s="46"/>
      <c r="R48" s="46"/>
      <c r="S48" s="46"/>
      <c r="T48" s="46"/>
      <c r="U48" s="46"/>
    </row>
    <row r="49" spans="1:21" ht="30.75" customHeight="1" x14ac:dyDescent="0.2">
      <c r="A49" s="46"/>
      <c r="B49" s="1163"/>
      <c r="C49" s="1164"/>
      <c r="D49" s="60"/>
      <c r="E49" s="1140" t="s">
        <v>14</v>
      </c>
      <c r="F49" s="1140"/>
      <c r="G49" s="1140"/>
      <c r="H49" s="1140"/>
      <c r="I49" s="1140"/>
      <c r="J49" s="1141"/>
      <c r="K49" s="61">
        <v>19</v>
      </c>
      <c r="L49" s="62">
        <v>13</v>
      </c>
      <c r="M49" s="62">
        <v>85</v>
      </c>
      <c r="N49" s="62">
        <v>334</v>
      </c>
      <c r="O49" s="63">
        <v>309</v>
      </c>
      <c r="P49" s="46"/>
      <c r="Q49" s="46"/>
      <c r="R49" s="46"/>
      <c r="S49" s="46"/>
      <c r="T49" s="46"/>
      <c r="U49" s="46"/>
    </row>
    <row r="50" spans="1:21" ht="30.75" customHeight="1" x14ac:dyDescent="0.2">
      <c r="A50" s="46"/>
      <c r="B50" s="1163"/>
      <c r="C50" s="1164"/>
      <c r="D50" s="60"/>
      <c r="E50" s="1140" t="s">
        <v>15</v>
      </c>
      <c r="F50" s="1140"/>
      <c r="G50" s="1140"/>
      <c r="H50" s="1140"/>
      <c r="I50" s="1140"/>
      <c r="J50" s="1141"/>
      <c r="K50" s="61">
        <v>144</v>
      </c>
      <c r="L50" s="62">
        <v>96</v>
      </c>
      <c r="M50" s="62">
        <v>187</v>
      </c>
      <c r="N50" s="62">
        <v>94</v>
      </c>
      <c r="O50" s="63">
        <v>201</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485</v>
      </c>
      <c r="L51" s="62" t="s">
        <v>485</v>
      </c>
      <c r="M51" s="62" t="s">
        <v>485</v>
      </c>
      <c r="N51" s="62" t="s">
        <v>485</v>
      </c>
      <c r="O51" s="63" t="s">
        <v>485</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2761</v>
      </c>
      <c r="L52" s="62">
        <v>2531</v>
      </c>
      <c r="M52" s="62">
        <v>2432</v>
      </c>
      <c r="N52" s="62">
        <v>2389</v>
      </c>
      <c r="O52" s="63">
        <v>2118</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-193</v>
      </c>
      <c r="L53" s="67">
        <v>15</v>
      </c>
      <c r="M53" s="67">
        <v>349</v>
      </c>
      <c r="N53" s="67">
        <v>555</v>
      </c>
      <c r="O53" s="68">
        <v>772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538</v>
      </c>
      <c r="L57" s="79" t="s">
        <v>539</v>
      </c>
      <c r="M57" s="79" t="s">
        <v>540</v>
      </c>
      <c r="N57" s="79" t="s">
        <v>541</v>
      </c>
      <c r="O57" s="80" t="s">
        <v>542</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DrhYYaCjYKRxsIBlnVQTAtwK3SnP91qb6SRAtZ7wEAf2zKX9T6iNO+ONMjUcB2l29jz9TbDqVT2c+bWNVCPaWg==" saltValue="2Q41eED0zYaiM6GC9K05C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4"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181" t="s">
        <v>30</v>
      </c>
      <c r="C41" s="1182"/>
      <c r="D41" s="103"/>
      <c r="E41" s="1183" t="s">
        <v>31</v>
      </c>
      <c r="F41" s="1183"/>
      <c r="G41" s="1183"/>
      <c r="H41" s="1184"/>
      <c r="I41" s="330">
        <v>20269</v>
      </c>
      <c r="J41" s="331">
        <v>22738</v>
      </c>
      <c r="K41" s="331">
        <v>22570</v>
      </c>
      <c r="L41" s="331">
        <v>24710</v>
      </c>
      <c r="M41" s="332">
        <v>28838</v>
      </c>
    </row>
    <row r="42" spans="2:13" ht="27.75" customHeight="1" x14ac:dyDescent="0.2">
      <c r="B42" s="1171"/>
      <c r="C42" s="1172"/>
      <c r="D42" s="104"/>
      <c r="E42" s="1175" t="s">
        <v>32</v>
      </c>
      <c r="F42" s="1175"/>
      <c r="G42" s="1175"/>
      <c r="H42" s="1176"/>
      <c r="I42" s="333">
        <v>1935</v>
      </c>
      <c r="J42" s="334">
        <v>1852</v>
      </c>
      <c r="K42" s="334">
        <v>1753</v>
      </c>
      <c r="L42" s="334">
        <v>1775</v>
      </c>
      <c r="M42" s="335">
        <v>3560</v>
      </c>
    </row>
    <row r="43" spans="2:13" ht="27.75" customHeight="1" x14ac:dyDescent="0.2">
      <c r="B43" s="1171"/>
      <c r="C43" s="1172"/>
      <c r="D43" s="104"/>
      <c r="E43" s="1175" t="s">
        <v>33</v>
      </c>
      <c r="F43" s="1175"/>
      <c r="G43" s="1175"/>
      <c r="H43" s="1176"/>
      <c r="I43" s="333">
        <v>4148</v>
      </c>
      <c r="J43" s="334">
        <v>2298</v>
      </c>
      <c r="K43" s="334">
        <v>2162</v>
      </c>
      <c r="L43" s="334">
        <v>2162</v>
      </c>
      <c r="M43" s="335">
        <v>2323</v>
      </c>
    </row>
    <row r="44" spans="2:13" ht="27.75" customHeight="1" x14ac:dyDescent="0.2">
      <c r="B44" s="1171"/>
      <c r="C44" s="1172"/>
      <c r="D44" s="104"/>
      <c r="E44" s="1175" t="s">
        <v>34</v>
      </c>
      <c r="F44" s="1175"/>
      <c r="G44" s="1175"/>
      <c r="H44" s="1176"/>
      <c r="I44" s="333">
        <v>3821</v>
      </c>
      <c r="J44" s="334">
        <v>3812</v>
      </c>
      <c r="K44" s="334">
        <v>3736</v>
      </c>
      <c r="L44" s="334">
        <v>3420</v>
      </c>
      <c r="M44" s="335">
        <v>3103</v>
      </c>
    </row>
    <row r="45" spans="2:13" ht="27.75" customHeight="1" x14ac:dyDescent="0.2">
      <c r="B45" s="1171"/>
      <c r="C45" s="1172"/>
      <c r="D45" s="104"/>
      <c r="E45" s="1175" t="s">
        <v>35</v>
      </c>
      <c r="F45" s="1175"/>
      <c r="G45" s="1175"/>
      <c r="H45" s="1176"/>
      <c r="I45" s="333">
        <v>4751</v>
      </c>
      <c r="J45" s="334">
        <v>4768</v>
      </c>
      <c r="K45" s="334">
        <v>4802</v>
      </c>
      <c r="L45" s="334">
        <v>4903</v>
      </c>
      <c r="M45" s="335">
        <v>4912</v>
      </c>
    </row>
    <row r="46" spans="2:13" ht="27.75" customHeight="1" x14ac:dyDescent="0.2">
      <c r="B46" s="1171"/>
      <c r="C46" s="1172"/>
      <c r="D46" s="105"/>
      <c r="E46" s="1175" t="s">
        <v>36</v>
      </c>
      <c r="F46" s="1175"/>
      <c r="G46" s="1175"/>
      <c r="H46" s="1176"/>
      <c r="I46" s="333" t="s">
        <v>485</v>
      </c>
      <c r="J46" s="334" t="s">
        <v>485</v>
      </c>
      <c r="K46" s="334" t="s">
        <v>485</v>
      </c>
      <c r="L46" s="334" t="s">
        <v>485</v>
      </c>
      <c r="M46" s="335" t="s">
        <v>485</v>
      </c>
    </row>
    <row r="47" spans="2:13" ht="27.75" customHeight="1" x14ac:dyDescent="0.2">
      <c r="B47" s="1171"/>
      <c r="C47" s="1172"/>
      <c r="D47" s="106"/>
      <c r="E47" s="1185" t="s">
        <v>37</v>
      </c>
      <c r="F47" s="1186"/>
      <c r="G47" s="1186"/>
      <c r="H47" s="1187"/>
      <c r="I47" s="333" t="s">
        <v>485</v>
      </c>
      <c r="J47" s="334" t="s">
        <v>485</v>
      </c>
      <c r="K47" s="334" t="s">
        <v>485</v>
      </c>
      <c r="L47" s="334" t="s">
        <v>485</v>
      </c>
      <c r="M47" s="335" t="s">
        <v>485</v>
      </c>
    </row>
    <row r="48" spans="2:13" ht="27.75" customHeight="1" x14ac:dyDescent="0.2">
      <c r="B48" s="1171"/>
      <c r="C48" s="1172"/>
      <c r="D48" s="104"/>
      <c r="E48" s="1175" t="s">
        <v>38</v>
      </c>
      <c r="F48" s="1175"/>
      <c r="G48" s="1175"/>
      <c r="H48" s="1176"/>
      <c r="I48" s="333" t="s">
        <v>485</v>
      </c>
      <c r="J48" s="334" t="s">
        <v>485</v>
      </c>
      <c r="K48" s="334" t="s">
        <v>485</v>
      </c>
      <c r="L48" s="334" t="s">
        <v>485</v>
      </c>
      <c r="M48" s="335" t="s">
        <v>485</v>
      </c>
    </row>
    <row r="49" spans="2:13" ht="27.75" customHeight="1" x14ac:dyDescent="0.2">
      <c r="B49" s="1173"/>
      <c r="C49" s="1174"/>
      <c r="D49" s="104"/>
      <c r="E49" s="1175" t="s">
        <v>39</v>
      </c>
      <c r="F49" s="1175"/>
      <c r="G49" s="1175"/>
      <c r="H49" s="1176"/>
      <c r="I49" s="333" t="s">
        <v>485</v>
      </c>
      <c r="J49" s="334" t="s">
        <v>485</v>
      </c>
      <c r="K49" s="334" t="s">
        <v>485</v>
      </c>
      <c r="L49" s="334" t="s">
        <v>485</v>
      </c>
      <c r="M49" s="335" t="s">
        <v>485</v>
      </c>
    </row>
    <row r="50" spans="2:13" ht="27.75" customHeight="1" x14ac:dyDescent="0.2">
      <c r="B50" s="1169" t="s">
        <v>40</v>
      </c>
      <c r="C50" s="1170"/>
      <c r="D50" s="107"/>
      <c r="E50" s="1175" t="s">
        <v>41</v>
      </c>
      <c r="F50" s="1175"/>
      <c r="G50" s="1175"/>
      <c r="H50" s="1176"/>
      <c r="I50" s="333">
        <v>11768</v>
      </c>
      <c r="J50" s="334">
        <v>12557</v>
      </c>
      <c r="K50" s="334">
        <v>13038</v>
      </c>
      <c r="L50" s="334">
        <v>14036</v>
      </c>
      <c r="M50" s="335">
        <v>10051</v>
      </c>
    </row>
    <row r="51" spans="2:13" ht="27.75" customHeight="1" x14ac:dyDescent="0.2">
      <c r="B51" s="1171"/>
      <c r="C51" s="1172"/>
      <c r="D51" s="104"/>
      <c r="E51" s="1175" t="s">
        <v>42</v>
      </c>
      <c r="F51" s="1175"/>
      <c r="G51" s="1175"/>
      <c r="H51" s="1176"/>
      <c r="I51" s="333">
        <v>11528</v>
      </c>
      <c r="J51" s="334">
        <v>10767</v>
      </c>
      <c r="K51" s="334">
        <v>10322</v>
      </c>
      <c r="L51" s="334">
        <v>10141</v>
      </c>
      <c r="M51" s="335">
        <v>10022</v>
      </c>
    </row>
    <row r="52" spans="2:13" ht="27.75" customHeight="1" x14ac:dyDescent="0.2">
      <c r="B52" s="1173"/>
      <c r="C52" s="1174"/>
      <c r="D52" s="104"/>
      <c r="E52" s="1175" t="s">
        <v>43</v>
      </c>
      <c r="F52" s="1175"/>
      <c r="G52" s="1175"/>
      <c r="H52" s="1176"/>
      <c r="I52" s="333">
        <v>12010</v>
      </c>
      <c r="J52" s="334">
        <v>10802</v>
      </c>
      <c r="K52" s="334">
        <v>9738</v>
      </c>
      <c r="L52" s="334">
        <v>8899</v>
      </c>
      <c r="M52" s="335">
        <v>8153</v>
      </c>
    </row>
    <row r="53" spans="2:13" ht="27.75" customHeight="1" thickBot="1" x14ac:dyDescent="0.25">
      <c r="B53" s="1177" t="s">
        <v>19</v>
      </c>
      <c r="C53" s="1178"/>
      <c r="D53" s="108"/>
      <c r="E53" s="1179" t="s">
        <v>44</v>
      </c>
      <c r="F53" s="1179"/>
      <c r="G53" s="1179"/>
      <c r="H53" s="1180"/>
      <c r="I53" s="336">
        <v>-382</v>
      </c>
      <c r="J53" s="337">
        <v>1344</v>
      </c>
      <c r="K53" s="337">
        <v>1925</v>
      </c>
      <c r="L53" s="337">
        <v>3894</v>
      </c>
      <c r="M53" s="338">
        <v>14511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ANYFby8Y+03L967e0mcXTLP7YrEHG8HQAl7UaxJBfjB51foed53M9d/uAvqXVVRsxpecUYMCB9GcGhZbC+UnhA==" saltValue="1RGcAW9ret4DAJZjZdLeZ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23622047244094491" header="0" footer="0"/>
  <pageSetup paperSize="8" scale="85"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85" zoomScaleNormal="85"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196" t="s">
        <v>46</v>
      </c>
      <c r="D55" s="1196"/>
      <c r="E55" s="1197"/>
      <c r="F55" s="339">
        <v>4136</v>
      </c>
      <c r="G55" s="339">
        <v>4125</v>
      </c>
      <c r="H55" s="340">
        <v>3130</v>
      </c>
    </row>
    <row r="56" spans="2:8" ht="52.5" customHeight="1" x14ac:dyDescent="0.2">
      <c r="B56" s="120"/>
      <c r="C56" s="1198" t="s">
        <v>47</v>
      </c>
      <c r="D56" s="1198"/>
      <c r="E56" s="1199"/>
      <c r="F56" s="341">
        <v>3</v>
      </c>
      <c r="G56" s="341">
        <v>3</v>
      </c>
      <c r="H56" s="342">
        <v>3</v>
      </c>
    </row>
    <row r="57" spans="2:8" ht="53.25" customHeight="1" x14ac:dyDescent="0.2">
      <c r="B57" s="120"/>
      <c r="C57" s="1200" t="s">
        <v>48</v>
      </c>
      <c r="D57" s="1200"/>
      <c r="E57" s="1201"/>
      <c r="F57" s="343">
        <v>9606</v>
      </c>
      <c r="G57" s="343">
        <v>10660</v>
      </c>
      <c r="H57" s="344">
        <v>6912</v>
      </c>
    </row>
    <row r="58" spans="2:8" ht="45.75" customHeight="1" x14ac:dyDescent="0.2">
      <c r="B58" s="121"/>
      <c r="C58" s="1188" t="s">
        <v>555</v>
      </c>
      <c r="D58" s="1189"/>
      <c r="E58" s="1190"/>
      <c r="F58" s="345">
        <v>5166</v>
      </c>
      <c r="G58" s="345">
        <v>6088</v>
      </c>
      <c r="H58" s="346">
        <v>6513</v>
      </c>
    </row>
    <row r="59" spans="2:8" ht="45.75" customHeight="1" x14ac:dyDescent="0.2">
      <c r="B59" s="121"/>
      <c r="C59" s="1188" t="s">
        <v>556</v>
      </c>
      <c r="D59" s="1189"/>
      <c r="E59" s="1190"/>
      <c r="F59" s="345">
        <v>185</v>
      </c>
      <c r="G59" s="345">
        <v>191</v>
      </c>
      <c r="H59" s="346">
        <v>203</v>
      </c>
    </row>
    <row r="60" spans="2:8" ht="45.75" customHeight="1" x14ac:dyDescent="0.2">
      <c r="B60" s="121"/>
      <c r="C60" s="1188" t="s">
        <v>557</v>
      </c>
      <c r="D60" s="1189"/>
      <c r="E60" s="1190"/>
      <c r="F60" s="345">
        <v>141</v>
      </c>
      <c r="G60" s="345">
        <v>255</v>
      </c>
      <c r="H60" s="346">
        <v>128</v>
      </c>
    </row>
    <row r="61" spans="2:8" ht="45.75" customHeight="1" x14ac:dyDescent="0.2">
      <c r="B61" s="121"/>
      <c r="C61" s="1188" t="s">
        <v>558</v>
      </c>
      <c r="D61" s="1189"/>
      <c r="E61" s="1190"/>
      <c r="F61" s="345">
        <v>58</v>
      </c>
      <c r="G61" s="345">
        <v>58</v>
      </c>
      <c r="H61" s="346">
        <v>58</v>
      </c>
    </row>
    <row r="62" spans="2:8" ht="45.75" customHeight="1" thickBot="1" x14ac:dyDescent="0.25">
      <c r="B62" s="122"/>
      <c r="C62" s="1191" t="s">
        <v>559</v>
      </c>
      <c r="D62" s="1192"/>
      <c r="E62" s="1193"/>
      <c r="F62" s="347">
        <v>5</v>
      </c>
      <c r="G62" s="347">
        <v>5</v>
      </c>
      <c r="H62" s="348">
        <v>5</v>
      </c>
    </row>
    <row r="63" spans="2:8" ht="52.5" customHeight="1" thickBot="1" x14ac:dyDescent="0.25">
      <c r="B63" s="123"/>
      <c r="C63" s="1194" t="s">
        <v>49</v>
      </c>
      <c r="D63" s="1194"/>
      <c r="E63" s="1195"/>
      <c r="F63" s="349">
        <v>13745</v>
      </c>
      <c r="G63" s="349">
        <v>14788</v>
      </c>
      <c r="H63" s="350">
        <v>10044</v>
      </c>
    </row>
    <row r="64" spans="2:8" ht="13.2" x14ac:dyDescent="0.2"/>
  </sheetData>
  <sheetProtection algorithmName="SHA-512" hashValue="6M60Y4aVHIz4OpYzdu9UtoOsH4CnRW2tcgjRVNm+IMseW9VMGVjtdXjdjGom9vF/dJgRxDwknjvu7YeIGc6RiQ==" saltValue="EwpyRsvIKVDNswy+eEpPx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0"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522</v>
      </c>
      <c r="G2" s="137"/>
      <c r="H2" s="138"/>
    </row>
    <row r="3" spans="1:8" x14ac:dyDescent="0.2">
      <c r="A3" s="134" t="s">
        <v>515</v>
      </c>
      <c r="B3" s="139"/>
      <c r="C3" s="140"/>
      <c r="D3" s="141">
        <v>42425</v>
      </c>
      <c r="E3" s="142"/>
      <c r="F3" s="143">
        <v>44161</v>
      </c>
      <c r="G3" s="144"/>
      <c r="H3" s="145"/>
    </row>
    <row r="4" spans="1:8" x14ac:dyDescent="0.2">
      <c r="A4" s="146"/>
      <c r="B4" s="147"/>
      <c r="C4" s="148"/>
      <c r="D4" s="149">
        <v>22843</v>
      </c>
      <c r="E4" s="150"/>
      <c r="F4" s="151">
        <v>23644</v>
      </c>
      <c r="G4" s="152"/>
      <c r="H4" s="153"/>
    </row>
    <row r="5" spans="1:8" x14ac:dyDescent="0.2">
      <c r="A5" s="134" t="s">
        <v>517</v>
      </c>
      <c r="B5" s="139"/>
      <c r="C5" s="140"/>
      <c r="D5" s="141">
        <v>44104</v>
      </c>
      <c r="E5" s="142"/>
      <c r="F5" s="143">
        <v>43955</v>
      </c>
      <c r="G5" s="144"/>
      <c r="H5" s="145"/>
    </row>
    <row r="6" spans="1:8" x14ac:dyDescent="0.2">
      <c r="A6" s="146"/>
      <c r="B6" s="147"/>
      <c r="C6" s="148"/>
      <c r="D6" s="149">
        <v>35265</v>
      </c>
      <c r="E6" s="150"/>
      <c r="F6" s="151">
        <v>21318</v>
      </c>
      <c r="G6" s="152"/>
      <c r="H6" s="153"/>
    </row>
    <row r="7" spans="1:8" x14ac:dyDescent="0.2">
      <c r="A7" s="134" t="s">
        <v>518</v>
      </c>
      <c r="B7" s="139"/>
      <c r="C7" s="140"/>
      <c r="D7" s="141">
        <v>35427</v>
      </c>
      <c r="E7" s="142"/>
      <c r="F7" s="143">
        <v>41921</v>
      </c>
      <c r="G7" s="144"/>
      <c r="H7" s="145"/>
    </row>
    <row r="8" spans="1:8" x14ac:dyDescent="0.2">
      <c r="A8" s="146"/>
      <c r="B8" s="147"/>
      <c r="C8" s="148"/>
      <c r="D8" s="149">
        <v>21484</v>
      </c>
      <c r="E8" s="150"/>
      <c r="F8" s="151">
        <v>21655</v>
      </c>
      <c r="G8" s="152"/>
      <c r="H8" s="153"/>
    </row>
    <row r="9" spans="1:8" x14ac:dyDescent="0.2">
      <c r="A9" s="134" t="s">
        <v>519</v>
      </c>
      <c r="B9" s="139"/>
      <c r="C9" s="140"/>
      <c r="D9" s="141">
        <v>66475</v>
      </c>
      <c r="E9" s="142"/>
      <c r="F9" s="143">
        <v>44585</v>
      </c>
      <c r="G9" s="144"/>
      <c r="H9" s="145"/>
    </row>
    <row r="10" spans="1:8" x14ac:dyDescent="0.2">
      <c r="A10" s="146"/>
      <c r="B10" s="147"/>
      <c r="C10" s="148"/>
      <c r="D10" s="149">
        <v>48282</v>
      </c>
      <c r="E10" s="150"/>
      <c r="F10" s="151">
        <v>23077</v>
      </c>
      <c r="G10" s="152"/>
      <c r="H10" s="153"/>
    </row>
    <row r="11" spans="1:8" x14ac:dyDescent="0.2">
      <c r="A11" s="134" t="s">
        <v>520</v>
      </c>
      <c r="B11" s="139"/>
      <c r="C11" s="140"/>
      <c r="D11" s="141">
        <v>85569</v>
      </c>
      <c r="E11" s="142"/>
      <c r="F11" s="143">
        <v>49779</v>
      </c>
      <c r="G11" s="144"/>
      <c r="H11" s="145"/>
    </row>
    <row r="12" spans="1:8" x14ac:dyDescent="0.2">
      <c r="A12" s="146"/>
      <c r="B12" s="147"/>
      <c r="C12" s="154"/>
      <c r="D12" s="149">
        <v>68253</v>
      </c>
      <c r="E12" s="150"/>
      <c r="F12" s="151">
        <v>28921</v>
      </c>
      <c r="G12" s="152"/>
      <c r="H12" s="153"/>
    </row>
    <row r="13" spans="1:8" x14ac:dyDescent="0.2">
      <c r="A13" s="134"/>
      <c r="B13" s="139"/>
      <c r="C13" s="140"/>
      <c r="D13" s="141">
        <v>54800</v>
      </c>
      <c r="E13" s="142"/>
      <c r="F13" s="143">
        <v>44880</v>
      </c>
      <c r="G13" s="155"/>
      <c r="H13" s="145"/>
    </row>
    <row r="14" spans="1:8" x14ac:dyDescent="0.2">
      <c r="A14" s="146"/>
      <c r="B14" s="147"/>
      <c r="C14" s="148"/>
      <c r="D14" s="149">
        <v>39225</v>
      </c>
      <c r="E14" s="150"/>
      <c r="F14" s="151">
        <v>23723</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7.07</v>
      </c>
      <c r="C19" s="156">
        <f>ROUND(VALUE(SUBSTITUTE(実質収支比率等に係る経年分析!G$48,"▲","-")),2)</f>
        <v>9.6199999999999992</v>
      </c>
      <c r="D19" s="156">
        <f>ROUND(VALUE(SUBSTITUTE(実質収支比率等に係る経年分析!H$48,"▲","-")),2)</f>
        <v>10.18</v>
      </c>
      <c r="E19" s="156">
        <f>ROUND(VALUE(SUBSTITUTE(実質収支比率等に係る経年分析!I$48,"▲","-")),2)</f>
        <v>6.93</v>
      </c>
      <c r="F19" s="156">
        <f>ROUND(VALUE(SUBSTITUTE(実質収支比率等に係る経年分析!J$48,"▲","-")),2)</f>
        <v>7.45</v>
      </c>
    </row>
    <row r="20" spans="1:11" x14ac:dyDescent="0.2">
      <c r="A20" s="156" t="s">
        <v>53</v>
      </c>
      <c r="B20" s="156">
        <f>ROUND(VALUE(SUBSTITUTE(実質収支比率等に係る経年分析!F$47,"▲","-")),2)</f>
        <v>16.61</v>
      </c>
      <c r="C20" s="156">
        <f>ROUND(VALUE(SUBSTITUTE(実質収支比率等に係る経年分析!G$47,"▲","-")),2)</f>
        <v>16.54</v>
      </c>
      <c r="D20" s="156">
        <f>ROUND(VALUE(SUBSTITUTE(実質収支比率等に係る経年分析!H$47,"▲","-")),2)</f>
        <v>16.04</v>
      </c>
      <c r="E20" s="156">
        <f>ROUND(VALUE(SUBSTITUTE(実質収支比率等に係る経年分析!I$47,"▲","-")),2)</f>
        <v>15.43</v>
      </c>
      <c r="F20" s="156">
        <f>ROUND(VALUE(SUBSTITUTE(実質収支比率等に係る経年分析!J$47,"▲","-")),2)</f>
        <v>11.33</v>
      </c>
    </row>
    <row r="21" spans="1:11" x14ac:dyDescent="0.2">
      <c r="A21" s="156" t="s">
        <v>54</v>
      </c>
      <c r="B21" s="156">
        <f>IF(ISNUMBER(VALUE(SUBSTITUTE(実質収支比率等に係る経年分析!F$49,"▲","-"))),ROUND(VALUE(SUBSTITUTE(実質収支比率等に係る経年分析!F$49,"▲","-")),2),NA())</f>
        <v>-0.8</v>
      </c>
      <c r="C21" s="156">
        <f>IF(ISNUMBER(VALUE(SUBSTITUTE(実質収支比率等に係る経年分析!G$49,"▲","-"))),ROUND(VALUE(SUBSTITUTE(実質収支比率等に係る経年分析!G$49,"▲","-")),2),NA())</f>
        <v>1.98</v>
      </c>
      <c r="D21" s="156">
        <f>IF(ISNUMBER(VALUE(SUBSTITUTE(実質収支比率等に係る経年分析!H$49,"▲","-"))),ROUND(VALUE(SUBSTITUTE(実質収支比率等に係る経年分析!H$49,"▲","-")),2),NA())</f>
        <v>1.04</v>
      </c>
      <c r="E21" s="156">
        <f>IF(ISNUMBER(VALUE(SUBSTITUTE(実質収支比率等に係る経年分析!I$49,"▲","-"))),ROUND(VALUE(SUBSTITUTE(実質収支比率等に係る経年分析!I$49,"▲","-")),2),NA())</f>
        <v>-2.93</v>
      </c>
      <c r="F21" s="156">
        <f>IF(ISNUMBER(VALUE(SUBSTITUTE(実質収支比率等に係る経年分析!J$49,"▲","-"))),ROUND(VALUE(SUBSTITUTE(実質収支比率等に係る経年分析!J$49,"▲","-")),2),NA())</f>
        <v>-2.86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0.32</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0.08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0.15</v>
      </c>
    </row>
    <row r="33" spans="1:16" x14ac:dyDescent="0.2">
      <c r="A33" s="157" t="str">
        <f>IF(連結実質赤字比率に係る赤字・黒字の構成分析!C$37="",NA(),連結実質赤字比率に係る赤字・黒字の構成分析!C$37)</f>
        <v>国民健康保険特別会計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0.61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1.51</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0.71</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1.03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0.53</v>
      </c>
    </row>
    <row r="34" spans="1:16" x14ac:dyDescent="0.2">
      <c r="A34" s="157" t="str">
        <f>IF(連結実質赤字比率に係る赤字・黒字の構成分析!C$36="",NA(),連結実質赤字比率に係る赤字・黒字の構成分析!C$36)</f>
        <v>介護保険(保険事業勘定)特別会計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0.94</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1.25</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1.1399999999999999</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1.1000000000000001</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1.32</v>
      </c>
    </row>
    <row r="35" spans="1:16" x14ac:dyDescent="0.2">
      <c r="A35" s="157" t="str">
        <f>IF(連結実質赤字比率に係る赤字・黒字の構成分析!C$35="",NA(),連結実質赤字比率に係る赤字・黒字の構成分析!C$35)</f>
        <v>下水道事業会計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0.12</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1.01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2.61</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4.46</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6.08</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7.06</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9.6199999999999992</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10.18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6.93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7.45</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2761</v>
      </c>
      <c r="E42" s="158"/>
      <c r="F42" s="158"/>
      <c r="G42" s="158">
        <f>'実質公債費比率（分子）の構造'!L$52</f>
        <v>2531</v>
      </c>
      <c r="H42" s="158"/>
      <c r="I42" s="158"/>
      <c r="J42" s="158">
        <f>'実質公債費比率（分子）の構造'!M$52</f>
        <v>2432</v>
      </c>
      <c r="K42" s="158"/>
      <c r="L42" s="158"/>
      <c r="M42" s="158">
        <f>'実質公債費比率（分子）の構造'!N$52</f>
        <v>2389</v>
      </c>
      <c r="N42" s="158"/>
      <c r="O42" s="158"/>
      <c r="P42" s="158">
        <f>'実質公債費比率（分子）の構造'!O$52</f>
        <v>2118</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144</v>
      </c>
      <c r="C44" s="158"/>
      <c r="D44" s="158"/>
      <c r="E44" s="158">
        <f>'実質公債費比率（分子）の構造'!L$50</f>
        <v>96</v>
      </c>
      <c r="F44" s="158"/>
      <c r="G44" s="158"/>
      <c r="H44" s="158">
        <f>'実質公債費比率（分子）の構造'!M$50</f>
        <v>187</v>
      </c>
      <c r="I44" s="158"/>
      <c r="J44" s="158"/>
      <c r="K44" s="158">
        <f>'実質公債費比率（分子）の構造'!N$50</f>
        <v>94</v>
      </c>
      <c r="L44" s="158"/>
      <c r="M44" s="158"/>
      <c r="N44" s="158">
        <f>'実質公債費比率（分子）の構造'!O$50</f>
        <v>201</v>
      </c>
      <c r="O44" s="158"/>
      <c r="P44" s="158"/>
    </row>
    <row r="45" spans="1:16" x14ac:dyDescent="0.2">
      <c r="A45" s="158" t="s">
        <v>63</v>
      </c>
      <c r="B45" s="158">
        <f>'実質公債費比率（分子）の構造'!K$49</f>
        <v>19</v>
      </c>
      <c r="C45" s="158"/>
      <c r="D45" s="158"/>
      <c r="E45" s="158">
        <f>'実質公債費比率（分子）の構造'!L$49</f>
        <v>13</v>
      </c>
      <c r="F45" s="158"/>
      <c r="G45" s="158"/>
      <c r="H45" s="158">
        <f>'実質公債費比率（分子）の構造'!M$49</f>
        <v>85</v>
      </c>
      <c r="I45" s="158"/>
      <c r="J45" s="158"/>
      <c r="K45" s="158">
        <f>'実質公債費比率（分子）の構造'!N$49</f>
        <v>334</v>
      </c>
      <c r="L45" s="158"/>
      <c r="M45" s="158"/>
      <c r="N45" s="158">
        <f>'実質公債費比率（分子）の構造'!O$49</f>
        <v>309</v>
      </c>
      <c r="O45" s="158"/>
      <c r="P45" s="158"/>
    </row>
    <row r="46" spans="1:16" x14ac:dyDescent="0.2">
      <c r="A46" s="158" t="s">
        <v>64</v>
      </c>
      <c r="B46" s="158">
        <f>'実質公債費比率（分子）の構造'!K$48</f>
        <v>423</v>
      </c>
      <c r="C46" s="158"/>
      <c r="D46" s="158"/>
      <c r="E46" s="158">
        <f>'実質公債費比率（分子）の構造'!L$48</f>
        <v>265</v>
      </c>
      <c r="F46" s="158"/>
      <c r="G46" s="158"/>
      <c r="H46" s="158">
        <f>'実質公債費比率（分子）の構造'!M$48</f>
        <v>273</v>
      </c>
      <c r="I46" s="158"/>
      <c r="J46" s="158"/>
      <c r="K46" s="158">
        <f>'実質公債費比率（分子）の構造'!N$48</f>
        <v>275</v>
      </c>
      <c r="L46" s="158"/>
      <c r="M46" s="158"/>
      <c r="N46" s="158">
        <f>'実質公債費比率（分子）の構造'!O$48</f>
        <v>165</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1982</v>
      </c>
      <c r="C49" s="158"/>
      <c r="D49" s="158"/>
      <c r="E49" s="158">
        <f>'実質公債費比率（分子）の構造'!L$45</f>
        <v>2172</v>
      </c>
      <c r="F49" s="158"/>
      <c r="G49" s="158"/>
      <c r="H49" s="158">
        <f>'実質公債費比率（分子）の構造'!M$45</f>
        <v>2236</v>
      </c>
      <c r="I49" s="158"/>
      <c r="J49" s="158"/>
      <c r="K49" s="158">
        <f>'実質公債費比率（分子）の構造'!N$45</f>
        <v>2241</v>
      </c>
      <c r="L49" s="158"/>
      <c r="M49" s="158"/>
      <c r="N49" s="158">
        <f>'実質公債費比率（分子）の構造'!O$45</f>
        <v>2215</v>
      </c>
      <c r="O49" s="158"/>
      <c r="P49" s="158"/>
    </row>
    <row r="50" spans="1:16" x14ac:dyDescent="0.2">
      <c r="A50" s="158" t="s">
        <v>67</v>
      </c>
      <c r="B50" s="158" t="e">
        <f>NA()</f>
        <v>#N/A</v>
      </c>
      <c r="C50" s="158">
        <f>IF(ISNUMBER('実質公債費比率（分子）の構造'!K$53),'実質公債費比率（分子）の構造'!K$53,NA())</f>
        <v>-193</v>
      </c>
      <c r="D50" s="158" t="e">
        <f>NA()</f>
        <v>#N/A</v>
      </c>
      <c r="E50" s="158" t="e">
        <f>NA()</f>
        <v>#N/A</v>
      </c>
      <c r="F50" s="158">
        <f>IF(ISNUMBER('実質公債費比率（分子）の構造'!L$53),'実質公債費比率（分子）の構造'!L$53,NA())</f>
        <v>15</v>
      </c>
      <c r="G50" s="158" t="e">
        <f>NA()</f>
        <v>#N/A</v>
      </c>
      <c r="H50" s="158" t="e">
        <f>NA()</f>
        <v>#N/A</v>
      </c>
      <c r="I50" s="158">
        <f>IF(ISNUMBER('実質公債費比率（分子）の構造'!M$53),'実質公債費比率（分子）の構造'!M$53,NA())</f>
        <v>349</v>
      </c>
      <c r="J50" s="158" t="e">
        <f>NA()</f>
        <v>#N/A</v>
      </c>
      <c r="K50" s="158" t="e">
        <f>NA()</f>
        <v>#N/A</v>
      </c>
      <c r="L50" s="158">
        <f>IF(ISNUMBER('実質公債費比率（分子）の構造'!N$53),'実質公債費比率（分子）の構造'!N$53,NA())</f>
        <v>555</v>
      </c>
      <c r="M50" s="158" t="e">
        <f>NA()</f>
        <v>#N/A</v>
      </c>
      <c r="N50" s="158" t="e">
        <f>NA()</f>
        <v>#N/A</v>
      </c>
      <c r="O50" s="158">
        <f>IF(ISNUMBER('実質公債費比率（分子）の構造'!O$53),'実質公債費比率（分子）の構造'!O$53,NA())</f>
        <v>772</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12010</v>
      </c>
      <c r="E56" s="157"/>
      <c r="F56" s="157"/>
      <c r="G56" s="157">
        <f>'将来負担比率（分子）の構造'!J$52</f>
        <v>10802</v>
      </c>
      <c r="H56" s="157"/>
      <c r="I56" s="157"/>
      <c r="J56" s="157">
        <f>'将来負担比率（分子）の構造'!K$52</f>
        <v>9738</v>
      </c>
      <c r="K56" s="157"/>
      <c r="L56" s="157"/>
      <c r="M56" s="157">
        <f>'将来負担比率（分子）の構造'!L$52</f>
        <v>8899</v>
      </c>
      <c r="N56" s="157"/>
      <c r="O56" s="157"/>
      <c r="P56" s="157">
        <f>'将来負担比率（分子）の構造'!M$52</f>
        <v>8153</v>
      </c>
    </row>
    <row r="57" spans="1:16" x14ac:dyDescent="0.2">
      <c r="A57" s="157" t="s">
        <v>42</v>
      </c>
      <c r="B57" s="157"/>
      <c r="C57" s="157"/>
      <c r="D57" s="157">
        <f>'将来負担比率（分子）の構造'!I$51</f>
        <v>11528</v>
      </c>
      <c r="E57" s="157"/>
      <c r="F57" s="157"/>
      <c r="G57" s="157">
        <f>'将来負担比率（分子）の構造'!J$51</f>
        <v>10767</v>
      </c>
      <c r="H57" s="157"/>
      <c r="I57" s="157"/>
      <c r="J57" s="157">
        <f>'将来負担比率（分子）の構造'!K$51</f>
        <v>10322</v>
      </c>
      <c r="K57" s="157"/>
      <c r="L57" s="157"/>
      <c r="M57" s="157">
        <f>'将来負担比率（分子）の構造'!L$51</f>
        <v>10141</v>
      </c>
      <c r="N57" s="157"/>
      <c r="O57" s="157"/>
      <c r="P57" s="157">
        <f>'将来負担比率（分子）の構造'!M$51</f>
        <v>10022</v>
      </c>
    </row>
    <row r="58" spans="1:16" x14ac:dyDescent="0.2">
      <c r="A58" s="157" t="s">
        <v>41</v>
      </c>
      <c r="B58" s="157"/>
      <c r="C58" s="157"/>
      <c r="D58" s="157">
        <f>'将来負担比率（分子）の構造'!I$50</f>
        <v>11768</v>
      </c>
      <c r="E58" s="157"/>
      <c r="F58" s="157"/>
      <c r="G58" s="157">
        <f>'将来負担比率（分子）の構造'!J$50</f>
        <v>12557</v>
      </c>
      <c r="H58" s="157"/>
      <c r="I58" s="157"/>
      <c r="J58" s="157">
        <f>'将来負担比率（分子）の構造'!K$50</f>
        <v>13038</v>
      </c>
      <c r="K58" s="157"/>
      <c r="L58" s="157"/>
      <c r="M58" s="157">
        <f>'将来負担比率（分子）の構造'!L$50</f>
        <v>14036</v>
      </c>
      <c r="N58" s="157"/>
      <c r="O58" s="157"/>
      <c r="P58" s="157">
        <f>'将来負担比率（分子）の構造'!M$50</f>
        <v>10051</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4751</v>
      </c>
      <c r="C62" s="157"/>
      <c r="D62" s="157"/>
      <c r="E62" s="157">
        <f>'将来負担比率（分子）の構造'!J$45</f>
        <v>4768</v>
      </c>
      <c r="F62" s="157"/>
      <c r="G62" s="157"/>
      <c r="H62" s="157">
        <f>'将来負担比率（分子）の構造'!K$45</f>
        <v>4802</v>
      </c>
      <c r="I62" s="157"/>
      <c r="J62" s="157"/>
      <c r="K62" s="157">
        <f>'将来負担比率（分子）の構造'!L$45</f>
        <v>4903</v>
      </c>
      <c r="L62" s="157"/>
      <c r="M62" s="157"/>
      <c r="N62" s="157">
        <f>'将来負担比率（分子）の構造'!M$45</f>
        <v>4912</v>
      </c>
      <c r="O62" s="157"/>
      <c r="P62" s="157"/>
    </row>
    <row r="63" spans="1:16" x14ac:dyDescent="0.2">
      <c r="A63" s="157" t="s">
        <v>34</v>
      </c>
      <c r="B63" s="157">
        <f>'将来負担比率（分子）の構造'!I$44</f>
        <v>3821</v>
      </c>
      <c r="C63" s="157"/>
      <c r="D63" s="157"/>
      <c r="E63" s="157">
        <f>'将来負担比率（分子）の構造'!J$44</f>
        <v>3812</v>
      </c>
      <c r="F63" s="157"/>
      <c r="G63" s="157"/>
      <c r="H63" s="157">
        <f>'将来負担比率（分子）の構造'!K$44</f>
        <v>3736</v>
      </c>
      <c r="I63" s="157"/>
      <c r="J63" s="157"/>
      <c r="K63" s="157">
        <f>'将来負担比率（分子）の構造'!L$44</f>
        <v>3420</v>
      </c>
      <c r="L63" s="157"/>
      <c r="M63" s="157"/>
      <c r="N63" s="157">
        <f>'将来負担比率（分子）の構造'!M$44</f>
        <v>3103</v>
      </c>
      <c r="O63" s="157"/>
      <c r="P63" s="157"/>
    </row>
    <row r="64" spans="1:16" x14ac:dyDescent="0.2">
      <c r="A64" s="157" t="s">
        <v>33</v>
      </c>
      <c r="B64" s="157">
        <f>'将来負担比率（分子）の構造'!I$43</f>
        <v>4148</v>
      </c>
      <c r="C64" s="157"/>
      <c r="D64" s="157"/>
      <c r="E64" s="157">
        <f>'将来負担比率（分子）の構造'!J$43</f>
        <v>2298</v>
      </c>
      <c r="F64" s="157"/>
      <c r="G64" s="157"/>
      <c r="H64" s="157">
        <f>'将来負担比率（分子）の構造'!K$43</f>
        <v>2162</v>
      </c>
      <c r="I64" s="157"/>
      <c r="J64" s="157"/>
      <c r="K64" s="157">
        <f>'将来負担比率（分子）の構造'!L$43</f>
        <v>2162</v>
      </c>
      <c r="L64" s="157"/>
      <c r="M64" s="157"/>
      <c r="N64" s="157">
        <f>'将来負担比率（分子）の構造'!M$43</f>
        <v>2323</v>
      </c>
      <c r="O64" s="157"/>
      <c r="P64" s="157"/>
    </row>
    <row r="65" spans="1:16" x14ac:dyDescent="0.2">
      <c r="A65" s="157" t="s">
        <v>32</v>
      </c>
      <c r="B65" s="157">
        <f>'将来負担比率（分子）の構造'!I$42</f>
        <v>1935</v>
      </c>
      <c r="C65" s="157"/>
      <c r="D65" s="157"/>
      <c r="E65" s="157">
        <f>'将来負担比率（分子）の構造'!J$42</f>
        <v>1852</v>
      </c>
      <c r="F65" s="157"/>
      <c r="G65" s="157"/>
      <c r="H65" s="157">
        <f>'将来負担比率（分子）の構造'!K$42</f>
        <v>1753</v>
      </c>
      <c r="I65" s="157"/>
      <c r="J65" s="157"/>
      <c r="K65" s="157">
        <f>'将来負担比率（分子）の構造'!L$42</f>
        <v>1775</v>
      </c>
      <c r="L65" s="157"/>
      <c r="M65" s="157"/>
      <c r="N65" s="157">
        <f>'将来負担比率（分子）の構造'!M$42</f>
        <v>3560</v>
      </c>
      <c r="O65" s="157"/>
      <c r="P65" s="157"/>
    </row>
    <row r="66" spans="1:16" x14ac:dyDescent="0.2">
      <c r="A66" s="157" t="s">
        <v>31</v>
      </c>
      <c r="B66" s="157">
        <f>'将来負担比率（分子）の構造'!I$41</f>
        <v>20269</v>
      </c>
      <c r="C66" s="157"/>
      <c r="D66" s="157"/>
      <c r="E66" s="157">
        <f>'将来負担比率（分子）の構造'!J$41</f>
        <v>22738</v>
      </c>
      <c r="F66" s="157"/>
      <c r="G66" s="157"/>
      <c r="H66" s="157">
        <f>'将来負担比率（分子）の構造'!K$41</f>
        <v>22570</v>
      </c>
      <c r="I66" s="157"/>
      <c r="J66" s="157"/>
      <c r="K66" s="157">
        <f>'将来負担比率（分子）の構造'!L$41</f>
        <v>24710</v>
      </c>
      <c r="L66" s="157"/>
      <c r="M66" s="157"/>
      <c r="N66" s="157">
        <f>'将来負担比率（分子）の構造'!M$41</f>
        <v>28838</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1344</v>
      </c>
      <c r="G67" s="157" t="e">
        <f>NA()</f>
        <v>#N/A</v>
      </c>
      <c r="H67" s="157" t="e">
        <f>NA()</f>
        <v>#N/A</v>
      </c>
      <c r="I67" s="157">
        <f>IF(ISNUMBER('将来負担比率（分子）の構造'!K$53), IF('将来負担比率（分子）の構造'!K$53 &lt; 0, 0, '将来負担比率（分子）の構造'!K$53), NA())</f>
        <v>1925</v>
      </c>
      <c r="J67" s="157" t="e">
        <f>NA()</f>
        <v>#N/A</v>
      </c>
      <c r="K67" s="157" t="e">
        <f>NA()</f>
        <v>#N/A</v>
      </c>
      <c r="L67" s="157">
        <f>IF(ISNUMBER('将来負担比率（分子）の構造'!L$53), IF('将来負担比率（分子）の構造'!L$53 &lt; 0, 0, '将来負担比率（分子）の構造'!L$53), NA())</f>
        <v>3894</v>
      </c>
      <c r="M67" s="157" t="e">
        <f>NA()</f>
        <v>#N/A</v>
      </c>
      <c r="N67" s="157" t="e">
        <f>NA()</f>
        <v>#N/A</v>
      </c>
      <c r="O67" s="157">
        <f>IF(ISNUMBER('将来負担比率（分子）の構造'!M$53), IF('将来負担比率（分子）の構造'!M$53 &lt; 0, 0, '将来負担比率（分子）の構造'!M$53), NA())</f>
        <v>14511</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4136</v>
      </c>
      <c r="C72" s="161">
        <f>基金残高に係る経年分析!G55</f>
        <v>4125</v>
      </c>
      <c r="D72" s="161">
        <f>基金残高に係る経年分析!H55</f>
        <v>3130</v>
      </c>
    </row>
    <row r="73" spans="1:16" x14ac:dyDescent="0.2">
      <c r="A73" s="160" t="s">
        <v>74</v>
      </c>
      <c r="B73" s="161">
        <f>基金残高に係る経年分析!F56</f>
        <v>3</v>
      </c>
      <c r="C73" s="161">
        <f>基金残高に係る経年分析!G56</f>
        <v>3</v>
      </c>
      <c r="D73" s="161">
        <f>基金残高に係る経年分析!H56</f>
        <v>3</v>
      </c>
    </row>
    <row r="74" spans="1:16" x14ac:dyDescent="0.2">
      <c r="A74" s="160" t="s">
        <v>75</v>
      </c>
      <c r="B74" s="161">
        <f>基金残高に係る経年分析!F57</f>
        <v>9606</v>
      </c>
      <c r="C74" s="161">
        <f>基金残高に係る経年分析!G57</f>
        <v>10660</v>
      </c>
      <c r="D74" s="161">
        <f>基金残高に係る経年分析!H57</f>
        <v>6912</v>
      </c>
    </row>
  </sheetData>
  <sheetProtection algorithmName="SHA-512" hashValue="a8qETO8m3Oiv2JCg3MibTjcdqtRxeQcSKwFA1BVZRADKuwab+fHxv+yiKAMY+P/zL94p0JKJaqYGsjIgG2HGVQ==" saltValue="WpSYnclsykmJG5DUrFTUk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202</v>
      </c>
      <c r="DI1" s="705"/>
      <c r="DJ1" s="705"/>
      <c r="DK1" s="705"/>
      <c r="DL1" s="705"/>
      <c r="DM1" s="705"/>
      <c r="DN1" s="706"/>
      <c r="DO1" s="196"/>
      <c r="DP1" s="704" t="s">
        <v>203</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204</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205</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206</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207</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208</v>
      </c>
      <c r="S4" s="661"/>
      <c r="T4" s="661"/>
      <c r="U4" s="661"/>
      <c r="V4" s="661"/>
      <c r="W4" s="661"/>
      <c r="X4" s="661"/>
      <c r="Y4" s="662"/>
      <c r="Z4" s="660" t="s">
        <v>209</v>
      </c>
      <c r="AA4" s="661"/>
      <c r="AB4" s="661"/>
      <c r="AC4" s="662"/>
      <c r="AD4" s="660" t="s">
        <v>210</v>
      </c>
      <c r="AE4" s="661"/>
      <c r="AF4" s="661"/>
      <c r="AG4" s="661"/>
      <c r="AH4" s="661"/>
      <c r="AI4" s="661"/>
      <c r="AJ4" s="661"/>
      <c r="AK4" s="662"/>
      <c r="AL4" s="660" t="s">
        <v>209</v>
      </c>
      <c r="AM4" s="661"/>
      <c r="AN4" s="661"/>
      <c r="AO4" s="662"/>
      <c r="AP4" s="707" t="s">
        <v>211</v>
      </c>
      <c r="AQ4" s="707"/>
      <c r="AR4" s="707"/>
      <c r="AS4" s="707"/>
      <c r="AT4" s="707"/>
      <c r="AU4" s="707"/>
      <c r="AV4" s="707"/>
      <c r="AW4" s="707"/>
      <c r="AX4" s="707"/>
      <c r="AY4" s="707"/>
      <c r="AZ4" s="707"/>
      <c r="BA4" s="707"/>
      <c r="BB4" s="707"/>
      <c r="BC4" s="707"/>
      <c r="BD4" s="707"/>
      <c r="BE4" s="707"/>
      <c r="BF4" s="707"/>
      <c r="BG4" s="707" t="s">
        <v>212</v>
      </c>
      <c r="BH4" s="707"/>
      <c r="BI4" s="707"/>
      <c r="BJ4" s="707"/>
      <c r="BK4" s="707"/>
      <c r="BL4" s="707"/>
      <c r="BM4" s="707"/>
      <c r="BN4" s="707"/>
      <c r="BO4" s="707" t="s">
        <v>209</v>
      </c>
      <c r="BP4" s="707"/>
      <c r="BQ4" s="707"/>
      <c r="BR4" s="707"/>
      <c r="BS4" s="707" t="s">
        <v>213</v>
      </c>
      <c r="BT4" s="707"/>
      <c r="BU4" s="707"/>
      <c r="BV4" s="707"/>
      <c r="BW4" s="707"/>
      <c r="BX4" s="707"/>
      <c r="BY4" s="707"/>
      <c r="BZ4" s="707"/>
      <c r="CA4" s="707"/>
      <c r="CB4" s="707"/>
      <c r="CD4" s="660" t="s">
        <v>214</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215</v>
      </c>
      <c r="C5" s="667"/>
      <c r="D5" s="667"/>
      <c r="E5" s="667"/>
      <c r="F5" s="667"/>
      <c r="G5" s="667"/>
      <c r="H5" s="667"/>
      <c r="I5" s="667"/>
      <c r="J5" s="667"/>
      <c r="K5" s="667"/>
      <c r="L5" s="667"/>
      <c r="M5" s="667"/>
      <c r="N5" s="667"/>
      <c r="O5" s="667"/>
      <c r="P5" s="667"/>
      <c r="Q5" s="668"/>
      <c r="R5" s="663">
        <v>25224978</v>
      </c>
      <c r="S5" s="664"/>
      <c r="T5" s="664"/>
      <c r="U5" s="664"/>
      <c r="V5" s="664"/>
      <c r="W5" s="664"/>
      <c r="X5" s="664"/>
      <c r="Y5" s="689"/>
      <c r="Z5" s="702">
        <v>36.200000000000003</v>
      </c>
      <c r="AA5" s="702"/>
      <c r="AB5" s="702"/>
      <c r="AC5" s="702"/>
      <c r="AD5" s="703">
        <v>23168256</v>
      </c>
      <c r="AE5" s="703"/>
      <c r="AF5" s="703"/>
      <c r="AG5" s="703"/>
      <c r="AH5" s="703"/>
      <c r="AI5" s="703"/>
      <c r="AJ5" s="703"/>
      <c r="AK5" s="703"/>
      <c r="AL5" s="690">
        <v>80.3</v>
      </c>
      <c r="AM5" s="672"/>
      <c r="AN5" s="672"/>
      <c r="AO5" s="691"/>
      <c r="AP5" s="666" t="s">
        <v>216</v>
      </c>
      <c r="AQ5" s="667"/>
      <c r="AR5" s="667"/>
      <c r="AS5" s="667"/>
      <c r="AT5" s="667"/>
      <c r="AU5" s="667"/>
      <c r="AV5" s="667"/>
      <c r="AW5" s="667"/>
      <c r="AX5" s="667"/>
      <c r="AY5" s="667"/>
      <c r="AZ5" s="667"/>
      <c r="BA5" s="667"/>
      <c r="BB5" s="667"/>
      <c r="BC5" s="667"/>
      <c r="BD5" s="667"/>
      <c r="BE5" s="667"/>
      <c r="BF5" s="668"/>
      <c r="BG5" s="608">
        <v>23168672</v>
      </c>
      <c r="BH5" s="609"/>
      <c r="BI5" s="609"/>
      <c r="BJ5" s="609"/>
      <c r="BK5" s="609"/>
      <c r="BL5" s="609"/>
      <c r="BM5" s="609"/>
      <c r="BN5" s="610"/>
      <c r="BO5" s="646">
        <v>91.8</v>
      </c>
      <c r="BP5" s="646"/>
      <c r="BQ5" s="646"/>
      <c r="BR5" s="646"/>
      <c r="BS5" s="647">
        <v>194562</v>
      </c>
      <c r="BT5" s="647"/>
      <c r="BU5" s="647"/>
      <c r="BV5" s="647"/>
      <c r="BW5" s="647"/>
      <c r="BX5" s="647"/>
      <c r="BY5" s="647"/>
      <c r="BZ5" s="647"/>
      <c r="CA5" s="647"/>
      <c r="CB5" s="687"/>
      <c r="CD5" s="660" t="s">
        <v>211</v>
      </c>
      <c r="CE5" s="661"/>
      <c r="CF5" s="661"/>
      <c r="CG5" s="661"/>
      <c r="CH5" s="661"/>
      <c r="CI5" s="661"/>
      <c r="CJ5" s="661"/>
      <c r="CK5" s="661"/>
      <c r="CL5" s="661"/>
      <c r="CM5" s="661"/>
      <c r="CN5" s="661"/>
      <c r="CO5" s="661"/>
      <c r="CP5" s="661"/>
      <c r="CQ5" s="662"/>
      <c r="CR5" s="660" t="s">
        <v>217</v>
      </c>
      <c r="CS5" s="661"/>
      <c r="CT5" s="661"/>
      <c r="CU5" s="661"/>
      <c r="CV5" s="661"/>
      <c r="CW5" s="661"/>
      <c r="CX5" s="661"/>
      <c r="CY5" s="662"/>
      <c r="CZ5" s="660" t="s">
        <v>209</v>
      </c>
      <c r="DA5" s="661"/>
      <c r="DB5" s="661"/>
      <c r="DC5" s="662"/>
      <c r="DD5" s="660" t="s">
        <v>218</v>
      </c>
      <c r="DE5" s="661"/>
      <c r="DF5" s="661"/>
      <c r="DG5" s="661"/>
      <c r="DH5" s="661"/>
      <c r="DI5" s="661"/>
      <c r="DJ5" s="661"/>
      <c r="DK5" s="661"/>
      <c r="DL5" s="661"/>
      <c r="DM5" s="661"/>
      <c r="DN5" s="661"/>
      <c r="DO5" s="661"/>
      <c r="DP5" s="662"/>
      <c r="DQ5" s="660" t="s">
        <v>219</v>
      </c>
      <c r="DR5" s="661"/>
      <c r="DS5" s="661"/>
      <c r="DT5" s="661"/>
      <c r="DU5" s="661"/>
      <c r="DV5" s="661"/>
      <c r="DW5" s="661"/>
      <c r="DX5" s="661"/>
      <c r="DY5" s="661"/>
      <c r="DZ5" s="661"/>
      <c r="EA5" s="661"/>
      <c r="EB5" s="661"/>
      <c r="EC5" s="662"/>
    </row>
    <row r="6" spans="2:143" ht="11.25" customHeight="1" x14ac:dyDescent="0.2">
      <c r="B6" s="605" t="s">
        <v>220</v>
      </c>
      <c r="C6" s="606"/>
      <c r="D6" s="606"/>
      <c r="E6" s="606"/>
      <c r="F6" s="606"/>
      <c r="G6" s="606"/>
      <c r="H6" s="606"/>
      <c r="I6" s="606"/>
      <c r="J6" s="606"/>
      <c r="K6" s="606"/>
      <c r="L6" s="606"/>
      <c r="M6" s="606"/>
      <c r="N6" s="606"/>
      <c r="O6" s="606"/>
      <c r="P6" s="606"/>
      <c r="Q6" s="607"/>
      <c r="R6" s="608">
        <v>198521</v>
      </c>
      <c r="S6" s="609"/>
      <c r="T6" s="609"/>
      <c r="U6" s="609"/>
      <c r="V6" s="609"/>
      <c r="W6" s="609"/>
      <c r="X6" s="609"/>
      <c r="Y6" s="610"/>
      <c r="Z6" s="646">
        <v>0.3</v>
      </c>
      <c r="AA6" s="646"/>
      <c r="AB6" s="646"/>
      <c r="AC6" s="646"/>
      <c r="AD6" s="647">
        <v>198521</v>
      </c>
      <c r="AE6" s="647"/>
      <c r="AF6" s="647"/>
      <c r="AG6" s="647"/>
      <c r="AH6" s="647"/>
      <c r="AI6" s="647"/>
      <c r="AJ6" s="647"/>
      <c r="AK6" s="647"/>
      <c r="AL6" s="611">
        <v>0.7</v>
      </c>
      <c r="AM6" s="612"/>
      <c r="AN6" s="612"/>
      <c r="AO6" s="648"/>
      <c r="AP6" s="605" t="s">
        <v>221</v>
      </c>
      <c r="AQ6" s="606"/>
      <c r="AR6" s="606"/>
      <c r="AS6" s="606"/>
      <c r="AT6" s="606"/>
      <c r="AU6" s="606"/>
      <c r="AV6" s="606"/>
      <c r="AW6" s="606"/>
      <c r="AX6" s="606"/>
      <c r="AY6" s="606"/>
      <c r="AZ6" s="606"/>
      <c r="BA6" s="606"/>
      <c r="BB6" s="606"/>
      <c r="BC6" s="606"/>
      <c r="BD6" s="606"/>
      <c r="BE6" s="606"/>
      <c r="BF6" s="607"/>
      <c r="BG6" s="608">
        <v>23168672</v>
      </c>
      <c r="BH6" s="609"/>
      <c r="BI6" s="609"/>
      <c r="BJ6" s="609"/>
      <c r="BK6" s="609"/>
      <c r="BL6" s="609"/>
      <c r="BM6" s="609"/>
      <c r="BN6" s="610"/>
      <c r="BO6" s="646">
        <v>91.8</v>
      </c>
      <c r="BP6" s="646"/>
      <c r="BQ6" s="646"/>
      <c r="BR6" s="646"/>
      <c r="BS6" s="647">
        <v>194562</v>
      </c>
      <c r="BT6" s="647"/>
      <c r="BU6" s="647"/>
      <c r="BV6" s="647"/>
      <c r="BW6" s="647"/>
      <c r="BX6" s="647"/>
      <c r="BY6" s="647"/>
      <c r="BZ6" s="647"/>
      <c r="CA6" s="647"/>
      <c r="CB6" s="687"/>
      <c r="CD6" s="666" t="s">
        <v>222</v>
      </c>
      <c r="CE6" s="667"/>
      <c r="CF6" s="667"/>
      <c r="CG6" s="667"/>
      <c r="CH6" s="667"/>
      <c r="CI6" s="667"/>
      <c r="CJ6" s="667"/>
      <c r="CK6" s="667"/>
      <c r="CL6" s="667"/>
      <c r="CM6" s="667"/>
      <c r="CN6" s="667"/>
      <c r="CO6" s="667"/>
      <c r="CP6" s="667"/>
      <c r="CQ6" s="668"/>
      <c r="CR6" s="608">
        <v>402765</v>
      </c>
      <c r="CS6" s="609"/>
      <c r="CT6" s="609"/>
      <c r="CU6" s="609"/>
      <c r="CV6" s="609"/>
      <c r="CW6" s="609"/>
      <c r="CX6" s="609"/>
      <c r="CY6" s="610"/>
      <c r="CZ6" s="690">
        <v>0.6</v>
      </c>
      <c r="DA6" s="672"/>
      <c r="DB6" s="672"/>
      <c r="DC6" s="692"/>
      <c r="DD6" s="614">
        <v>9998</v>
      </c>
      <c r="DE6" s="609"/>
      <c r="DF6" s="609"/>
      <c r="DG6" s="609"/>
      <c r="DH6" s="609"/>
      <c r="DI6" s="609"/>
      <c r="DJ6" s="609"/>
      <c r="DK6" s="609"/>
      <c r="DL6" s="609"/>
      <c r="DM6" s="609"/>
      <c r="DN6" s="609"/>
      <c r="DO6" s="609"/>
      <c r="DP6" s="610"/>
      <c r="DQ6" s="614">
        <v>324919</v>
      </c>
      <c r="DR6" s="609"/>
      <c r="DS6" s="609"/>
      <c r="DT6" s="609"/>
      <c r="DU6" s="609"/>
      <c r="DV6" s="609"/>
      <c r="DW6" s="609"/>
      <c r="DX6" s="609"/>
      <c r="DY6" s="609"/>
      <c r="DZ6" s="609"/>
      <c r="EA6" s="609"/>
      <c r="EB6" s="609"/>
      <c r="EC6" s="645"/>
    </row>
    <row r="7" spans="2:143" ht="11.25" customHeight="1" x14ac:dyDescent="0.2">
      <c r="B7" s="605" t="s">
        <v>223</v>
      </c>
      <c r="C7" s="606"/>
      <c r="D7" s="606"/>
      <c r="E7" s="606"/>
      <c r="F7" s="606"/>
      <c r="G7" s="606"/>
      <c r="H7" s="606"/>
      <c r="I7" s="606"/>
      <c r="J7" s="606"/>
      <c r="K7" s="606"/>
      <c r="L7" s="606"/>
      <c r="M7" s="606"/>
      <c r="N7" s="606"/>
      <c r="O7" s="606"/>
      <c r="P7" s="606"/>
      <c r="Q7" s="607"/>
      <c r="R7" s="608">
        <v>70161</v>
      </c>
      <c r="S7" s="609"/>
      <c r="T7" s="609"/>
      <c r="U7" s="609"/>
      <c r="V7" s="609"/>
      <c r="W7" s="609"/>
      <c r="X7" s="609"/>
      <c r="Y7" s="610"/>
      <c r="Z7" s="646">
        <v>0.1</v>
      </c>
      <c r="AA7" s="646"/>
      <c r="AB7" s="646"/>
      <c r="AC7" s="646"/>
      <c r="AD7" s="647">
        <v>70161</v>
      </c>
      <c r="AE7" s="647"/>
      <c r="AF7" s="647"/>
      <c r="AG7" s="647"/>
      <c r="AH7" s="647"/>
      <c r="AI7" s="647"/>
      <c r="AJ7" s="647"/>
      <c r="AK7" s="647"/>
      <c r="AL7" s="611">
        <v>0.2</v>
      </c>
      <c r="AM7" s="612"/>
      <c r="AN7" s="612"/>
      <c r="AO7" s="648"/>
      <c r="AP7" s="605" t="s">
        <v>224</v>
      </c>
      <c r="AQ7" s="606"/>
      <c r="AR7" s="606"/>
      <c r="AS7" s="606"/>
      <c r="AT7" s="606"/>
      <c r="AU7" s="606"/>
      <c r="AV7" s="606"/>
      <c r="AW7" s="606"/>
      <c r="AX7" s="606"/>
      <c r="AY7" s="606"/>
      <c r="AZ7" s="606"/>
      <c r="BA7" s="606"/>
      <c r="BB7" s="606"/>
      <c r="BC7" s="606"/>
      <c r="BD7" s="606"/>
      <c r="BE7" s="606"/>
      <c r="BF7" s="607"/>
      <c r="BG7" s="608">
        <v>13419585</v>
      </c>
      <c r="BH7" s="609"/>
      <c r="BI7" s="609"/>
      <c r="BJ7" s="609"/>
      <c r="BK7" s="609"/>
      <c r="BL7" s="609"/>
      <c r="BM7" s="609"/>
      <c r="BN7" s="610"/>
      <c r="BO7" s="646">
        <v>53.2</v>
      </c>
      <c r="BP7" s="646"/>
      <c r="BQ7" s="646"/>
      <c r="BR7" s="646"/>
      <c r="BS7" s="647">
        <v>194562</v>
      </c>
      <c r="BT7" s="647"/>
      <c r="BU7" s="647"/>
      <c r="BV7" s="647"/>
      <c r="BW7" s="647"/>
      <c r="BX7" s="647"/>
      <c r="BY7" s="647"/>
      <c r="BZ7" s="647"/>
      <c r="CA7" s="647"/>
      <c r="CB7" s="687"/>
      <c r="CD7" s="605" t="s">
        <v>225</v>
      </c>
      <c r="CE7" s="606"/>
      <c r="CF7" s="606"/>
      <c r="CG7" s="606"/>
      <c r="CH7" s="606"/>
      <c r="CI7" s="606"/>
      <c r="CJ7" s="606"/>
      <c r="CK7" s="606"/>
      <c r="CL7" s="606"/>
      <c r="CM7" s="606"/>
      <c r="CN7" s="606"/>
      <c r="CO7" s="606"/>
      <c r="CP7" s="606"/>
      <c r="CQ7" s="607"/>
      <c r="CR7" s="608">
        <v>14378708</v>
      </c>
      <c r="CS7" s="609"/>
      <c r="CT7" s="609"/>
      <c r="CU7" s="609"/>
      <c r="CV7" s="609"/>
      <c r="CW7" s="609"/>
      <c r="CX7" s="609"/>
      <c r="CY7" s="610"/>
      <c r="CZ7" s="646">
        <v>21.3</v>
      </c>
      <c r="DA7" s="646"/>
      <c r="DB7" s="646"/>
      <c r="DC7" s="646"/>
      <c r="DD7" s="614">
        <v>6189168</v>
      </c>
      <c r="DE7" s="609"/>
      <c r="DF7" s="609"/>
      <c r="DG7" s="609"/>
      <c r="DH7" s="609"/>
      <c r="DI7" s="609"/>
      <c r="DJ7" s="609"/>
      <c r="DK7" s="609"/>
      <c r="DL7" s="609"/>
      <c r="DM7" s="609"/>
      <c r="DN7" s="609"/>
      <c r="DO7" s="609"/>
      <c r="DP7" s="610"/>
      <c r="DQ7" s="614">
        <v>5726007</v>
      </c>
      <c r="DR7" s="609"/>
      <c r="DS7" s="609"/>
      <c r="DT7" s="609"/>
      <c r="DU7" s="609"/>
      <c r="DV7" s="609"/>
      <c r="DW7" s="609"/>
      <c r="DX7" s="609"/>
      <c r="DY7" s="609"/>
      <c r="DZ7" s="609"/>
      <c r="EA7" s="609"/>
      <c r="EB7" s="609"/>
      <c r="EC7" s="645"/>
    </row>
    <row r="8" spans="2:143" ht="11.25" customHeight="1" x14ac:dyDescent="0.2">
      <c r="B8" s="605" t="s">
        <v>226</v>
      </c>
      <c r="C8" s="606"/>
      <c r="D8" s="606"/>
      <c r="E8" s="606"/>
      <c r="F8" s="606"/>
      <c r="G8" s="606"/>
      <c r="H8" s="606"/>
      <c r="I8" s="606"/>
      <c r="J8" s="606"/>
      <c r="K8" s="606"/>
      <c r="L8" s="606"/>
      <c r="M8" s="606"/>
      <c r="N8" s="606"/>
      <c r="O8" s="606"/>
      <c r="P8" s="606"/>
      <c r="Q8" s="607"/>
      <c r="R8" s="608">
        <v>361580</v>
      </c>
      <c r="S8" s="609"/>
      <c r="T8" s="609"/>
      <c r="U8" s="609"/>
      <c r="V8" s="609"/>
      <c r="W8" s="609"/>
      <c r="X8" s="609"/>
      <c r="Y8" s="610"/>
      <c r="Z8" s="646">
        <v>0.5</v>
      </c>
      <c r="AA8" s="646"/>
      <c r="AB8" s="646"/>
      <c r="AC8" s="646"/>
      <c r="AD8" s="647">
        <v>361580</v>
      </c>
      <c r="AE8" s="647"/>
      <c r="AF8" s="647"/>
      <c r="AG8" s="647"/>
      <c r="AH8" s="647"/>
      <c r="AI8" s="647"/>
      <c r="AJ8" s="647"/>
      <c r="AK8" s="647"/>
      <c r="AL8" s="611">
        <v>1.3</v>
      </c>
      <c r="AM8" s="612"/>
      <c r="AN8" s="612"/>
      <c r="AO8" s="648"/>
      <c r="AP8" s="605" t="s">
        <v>227</v>
      </c>
      <c r="AQ8" s="606"/>
      <c r="AR8" s="606"/>
      <c r="AS8" s="606"/>
      <c r="AT8" s="606"/>
      <c r="AU8" s="606"/>
      <c r="AV8" s="606"/>
      <c r="AW8" s="606"/>
      <c r="AX8" s="606"/>
      <c r="AY8" s="606"/>
      <c r="AZ8" s="606"/>
      <c r="BA8" s="606"/>
      <c r="BB8" s="606"/>
      <c r="BC8" s="606"/>
      <c r="BD8" s="606"/>
      <c r="BE8" s="606"/>
      <c r="BF8" s="607"/>
      <c r="BG8" s="608">
        <v>220379</v>
      </c>
      <c r="BH8" s="609"/>
      <c r="BI8" s="609"/>
      <c r="BJ8" s="609"/>
      <c r="BK8" s="609"/>
      <c r="BL8" s="609"/>
      <c r="BM8" s="609"/>
      <c r="BN8" s="610"/>
      <c r="BO8" s="646">
        <v>0.9</v>
      </c>
      <c r="BP8" s="646"/>
      <c r="BQ8" s="646"/>
      <c r="BR8" s="646"/>
      <c r="BS8" s="647" t="s">
        <v>122</v>
      </c>
      <c r="BT8" s="647"/>
      <c r="BU8" s="647"/>
      <c r="BV8" s="647"/>
      <c r="BW8" s="647"/>
      <c r="BX8" s="647"/>
      <c r="BY8" s="647"/>
      <c r="BZ8" s="647"/>
      <c r="CA8" s="647"/>
      <c r="CB8" s="687"/>
      <c r="CD8" s="605" t="s">
        <v>228</v>
      </c>
      <c r="CE8" s="606"/>
      <c r="CF8" s="606"/>
      <c r="CG8" s="606"/>
      <c r="CH8" s="606"/>
      <c r="CI8" s="606"/>
      <c r="CJ8" s="606"/>
      <c r="CK8" s="606"/>
      <c r="CL8" s="606"/>
      <c r="CM8" s="606"/>
      <c r="CN8" s="606"/>
      <c r="CO8" s="606"/>
      <c r="CP8" s="606"/>
      <c r="CQ8" s="607"/>
      <c r="CR8" s="608">
        <v>28663166</v>
      </c>
      <c r="CS8" s="609"/>
      <c r="CT8" s="609"/>
      <c r="CU8" s="609"/>
      <c r="CV8" s="609"/>
      <c r="CW8" s="609"/>
      <c r="CX8" s="609"/>
      <c r="CY8" s="610"/>
      <c r="CZ8" s="646">
        <v>42.4</v>
      </c>
      <c r="DA8" s="646"/>
      <c r="DB8" s="646"/>
      <c r="DC8" s="646"/>
      <c r="DD8" s="614">
        <v>429672</v>
      </c>
      <c r="DE8" s="609"/>
      <c r="DF8" s="609"/>
      <c r="DG8" s="609"/>
      <c r="DH8" s="609"/>
      <c r="DI8" s="609"/>
      <c r="DJ8" s="609"/>
      <c r="DK8" s="609"/>
      <c r="DL8" s="609"/>
      <c r="DM8" s="609"/>
      <c r="DN8" s="609"/>
      <c r="DO8" s="609"/>
      <c r="DP8" s="610"/>
      <c r="DQ8" s="614">
        <v>14256694</v>
      </c>
      <c r="DR8" s="609"/>
      <c r="DS8" s="609"/>
      <c r="DT8" s="609"/>
      <c r="DU8" s="609"/>
      <c r="DV8" s="609"/>
      <c r="DW8" s="609"/>
      <c r="DX8" s="609"/>
      <c r="DY8" s="609"/>
      <c r="DZ8" s="609"/>
      <c r="EA8" s="609"/>
      <c r="EB8" s="609"/>
      <c r="EC8" s="645"/>
    </row>
    <row r="9" spans="2:143" ht="11.25" customHeight="1" x14ac:dyDescent="0.2">
      <c r="B9" s="605" t="s">
        <v>229</v>
      </c>
      <c r="C9" s="606"/>
      <c r="D9" s="606"/>
      <c r="E9" s="606"/>
      <c r="F9" s="606"/>
      <c r="G9" s="606"/>
      <c r="H9" s="606"/>
      <c r="I9" s="606"/>
      <c r="J9" s="606"/>
      <c r="K9" s="606"/>
      <c r="L9" s="606"/>
      <c r="M9" s="606"/>
      <c r="N9" s="606"/>
      <c r="O9" s="606"/>
      <c r="P9" s="606"/>
      <c r="Q9" s="607"/>
      <c r="R9" s="608">
        <v>527935</v>
      </c>
      <c r="S9" s="609"/>
      <c r="T9" s="609"/>
      <c r="U9" s="609"/>
      <c r="V9" s="609"/>
      <c r="W9" s="609"/>
      <c r="X9" s="609"/>
      <c r="Y9" s="610"/>
      <c r="Z9" s="646">
        <v>0.8</v>
      </c>
      <c r="AA9" s="646"/>
      <c r="AB9" s="646"/>
      <c r="AC9" s="646"/>
      <c r="AD9" s="647">
        <v>527935</v>
      </c>
      <c r="AE9" s="647"/>
      <c r="AF9" s="647"/>
      <c r="AG9" s="647"/>
      <c r="AH9" s="647"/>
      <c r="AI9" s="647"/>
      <c r="AJ9" s="647"/>
      <c r="AK9" s="647"/>
      <c r="AL9" s="611">
        <v>1.8</v>
      </c>
      <c r="AM9" s="612"/>
      <c r="AN9" s="612"/>
      <c r="AO9" s="648"/>
      <c r="AP9" s="605" t="s">
        <v>230</v>
      </c>
      <c r="AQ9" s="606"/>
      <c r="AR9" s="606"/>
      <c r="AS9" s="606"/>
      <c r="AT9" s="606"/>
      <c r="AU9" s="606"/>
      <c r="AV9" s="606"/>
      <c r="AW9" s="606"/>
      <c r="AX9" s="606"/>
      <c r="AY9" s="606"/>
      <c r="AZ9" s="606"/>
      <c r="BA9" s="606"/>
      <c r="BB9" s="606"/>
      <c r="BC9" s="606"/>
      <c r="BD9" s="606"/>
      <c r="BE9" s="606"/>
      <c r="BF9" s="607"/>
      <c r="BG9" s="608">
        <v>12009300</v>
      </c>
      <c r="BH9" s="609"/>
      <c r="BI9" s="609"/>
      <c r="BJ9" s="609"/>
      <c r="BK9" s="609"/>
      <c r="BL9" s="609"/>
      <c r="BM9" s="609"/>
      <c r="BN9" s="610"/>
      <c r="BO9" s="646">
        <v>47.6</v>
      </c>
      <c r="BP9" s="646"/>
      <c r="BQ9" s="646"/>
      <c r="BR9" s="646"/>
      <c r="BS9" s="647" t="s">
        <v>122</v>
      </c>
      <c r="BT9" s="647"/>
      <c r="BU9" s="647"/>
      <c r="BV9" s="647"/>
      <c r="BW9" s="647"/>
      <c r="BX9" s="647"/>
      <c r="BY9" s="647"/>
      <c r="BZ9" s="647"/>
      <c r="CA9" s="647"/>
      <c r="CB9" s="687"/>
      <c r="CD9" s="605" t="s">
        <v>231</v>
      </c>
      <c r="CE9" s="606"/>
      <c r="CF9" s="606"/>
      <c r="CG9" s="606"/>
      <c r="CH9" s="606"/>
      <c r="CI9" s="606"/>
      <c r="CJ9" s="606"/>
      <c r="CK9" s="606"/>
      <c r="CL9" s="606"/>
      <c r="CM9" s="606"/>
      <c r="CN9" s="606"/>
      <c r="CO9" s="606"/>
      <c r="CP9" s="606"/>
      <c r="CQ9" s="607"/>
      <c r="CR9" s="608">
        <v>5402855</v>
      </c>
      <c r="CS9" s="609"/>
      <c r="CT9" s="609"/>
      <c r="CU9" s="609"/>
      <c r="CV9" s="609"/>
      <c r="CW9" s="609"/>
      <c r="CX9" s="609"/>
      <c r="CY9" s="610"/>
      <c r="CZ9" s="646">
        <v>8</v>
      </c>
      <c r="DA9" s="646"/>
      <c r="DB9" s="646"/>
      <c r="DC9" s="646"/>
      <c r="DD9" s="614">
        <v>187703</v>
      </c>
      <c r="DE9" s="609"/>
      <c r="DF9" s="609"/>
      <c r="DG9" s="609"/>
      <c r="DH9" s="609"/>
      <c r="DI9" s="609"/>
      <c r="DJ9" s="609"/>
      <c r="DK9" s="609"/>
      <c r="DL9" s="609"/>
      <c r="DM9" s="609"/>
      <c r="DN9" s="609"/>
      <c r="DO9" s="609"/>
      <c r="DP9" s="610"/>
      <c r="DQ9" s="614">
        <v>3935573</v>
      </c>
      <c r="DR9" s="609"/>
      <c r="DS9" s="609"/>
      <c r="DT9" s="609"/>
      <c r="DU9" s="609"/>
      <c r="DV9" s="609"/>
      <c r="DW9" s="609"/>
      <c r="DX9" s="609"/>
      <c r="DY9" s="609"/>
      <c r="DZ9" s="609"/>
      <c r="EA9" s="609"/>
      <c r="EB9" s="609"/>
      <c r="EC9" s="645"/>
    </row>
    <row r="10" spans="2:143" ht="11.25" customHeight="1" x14ac:dyDescent="0.2">
      <c r="B10" s="605" t="s">
        <v>232</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233</v>
      </c>
      <c r="AQ10" s="606"/>
      <c r="AR10" s="606"/>
      <c r="AS10" s="606"/>
      <c r="AT10" s="606"/>
      <c r="AU10" s="606"/>
      <c r="AV10" s="606"/>
      <c r="AW10" s="606"/>
      <c r="AX10" s="606"/>
      <c r="AY10" s="606"/>
      <c r="AZ10" s="606"/>
      <c r="BA10" s="606"/>
      <c r="BB10" s="606"/>
      <c r="BC10" s="606"/>
      <c r="BD10" s="606"/>
      <c r="BE10" s="606"/>
      <c r="BF10" s="607"/>
      <c r="BG10" s="608">
        <v>340991</v>
      </c>
      <c r="BH10" s="609"/>
      <c r="BI10" s="609"/>
      <c r="BJ10" s="609"/>
      <c r="BK10" s="609"/>
      <c r="BL10" s="609"/>
      <c r="BM10" s="609"/>
      <c r="BN10" s="610"/>
      <c r="BO10" s="646">
        <v>1.4</v>
      </c>
      <c r="BP10" s="646"/>
      <c r="BQ10" s="646"/>
      <c r="BR10" s="646"/>
      <c r="BS10" s="647" t="s">
        <v>122</v>
      </c>
      <c r="BT10" s="647"/>
      <c r="BU10" s="647"/>
      <c r="BV10" s="647"/>
      <c r="BW10" s="647"/>
      <c r="BX10" s="647"/>
      <c r="BY10" s="647"/>
      <c r="BZ10" s="647"/>
      <c r="CA10" s="647"/>
      <c r="CB10" s="687"/>
      <c r="CD10" s="605" t="s">
        <v>234</v>
      </c>
      <c r="CE10" s="606"/>
      <c r="CF10" s="606"/>
      <c r="CG10" s="606"/>
      <c r="CH10" s="606"/>
      <c r="CI10" s="606"/>
      <c r="CJ10" s="606"/>
      <c r="CK10" s="606"/>
      <c r="CL10" s="606"/>
      <c r="CM10" s="606"/>
      <c r="CN10" s="606"/>
      <c r="CO10" s="606"/>
      <c r="CP10" s="606"/>
      <c r="CQ10" s="607"/>
      <c r="CR10" s="608">
        <v>209693</v>
      </c>
      <c r="CS10" s="609"/>
      <c r="CT10" s="609"/>
      <c r="CU10" s="609"/>
      <c r="CV10" s="609"/>
      <c r="CW10" s="609"/>
      <c r="CX10" s="609"/>
      <c r="CY10" s="610"/>
      <c r="CZ10" s="646">
        <v>0.3</v>
      </c>
      <c r="DA10" s="646"/>
      <c r="DB10" s="646"/>
      <c r="DC10" s="646"/>
      <c r="DD10" s="614" t="s">
        <v>122</v>
      </c>
      <c r="DE10" s="609"/>
      <c r="DF10" s="609"/>
      <c r="DG10" s="609"/>
      <c r="DH10" s="609"/>
      <c r="DI10" s="609"/>
      <c r="DJ10" s="609"/>
      <c r="DK10" s="609"/>
      <c r="DL10" s="609"/>
      <c r="DM10" s="609"/>
      <c r="DN10" s="609"/>
      <c r="DO10" s="609"/>
      <c r="DP10" s="610"/>
      <c r="DQ10" s="614">
        <v>185934</v>
      </c>
      <c r="DR10" s="609"/>
      <c r="DS10" s="609"/>
      <c r="DT10" s="609"/>
      <c r="DU10" s="609"/>
      <c r="DV10" s="609"/>
      <c r="DW10" s="609"/>
      <c r="DX10" s="609"/>
      <c r="DY10" s="609"/>
      <c r="DZ10" s="609"/>
      <c r="EA10" s="609"/>
      <c r="EB10" s="609"/>
      <c r="EC10" s="645"/>
    </row>
    <row r="11" spans="2:143" ht="11.25" customHeight="1" x14ac:dyDescent="0.2">
      <c r="B11" s="605" t="s">
        <v>235</v>
      </c>
      <c r="C11" s="606"/>
      <c r="D11" s="606"/>
      <c r="E11" s="606"/>
      <c r="F11" s="606"/>
      <c r="G11" s="606"/>
      <c r="H11" s="606"/>
      <c r="I11" s="606"/>
      <c r="J11" s="606"/>
      <c r="K11" s="606"/>
      <c r="L11" s="606"/>
      <c r="M11" s="606"/>
      <c r="N11" s="606"/>
      <c r="O11" s="606"/>
      <c r="P11" s="606"/>
      <c r="Q11" s="607"/>
      <c r="R11" s="608">
        <v>3094292</v>
      </c>
      <c r="S11" s="609"/>
      <c r="T11" s="609"/>
      <c r="U11" s="609"/>
      <c r="V11" s="609"/>
      <c r="W11" s="609"/>
      <c r="X11" s="609"/>
      <c r="Y11" s="610"/>
      <c r="Z11" s="611">
        <v>4.4000000000000004</v>
      </c>
      <c r="AA11" s="612"/>
      <c r="AB11" s="612"/>
      <c r="AC11" s="613"/>
      <c r="AD11" s="614">
        <v>3094292</v>
      </c>
      <c r="AE11" s="609"/>
      <c r="AF11" s="609"/>
      <c r="AG11" s="609"/>
      <c r="AH11" s="609"/>
      <c r="AI11" s="609"/>
      <c r="AJ11" s="609"/>
      <c r="AK11" s="610"/>
      <c r="AL11" s="611">
        <v>10.7</v>
      </c>
      <c r="AM11" s="612"/>
      <c r="AN11" s="612"/>
      <c r="AO11" s="648"/>
      <c r="AP11" s="605" t="s">
        <v>236</v>
      </c>
      <c r="AQ11" s="606"/>
      <c r="AR11" s="606"/>
      <c r="AS11" s="606"/>
      <c r="AT11" s="606"/>
      <c r="AU11" s="606"/>
      <c r="AV11" s="606"/>
      <c r="AW11" s="606"/>
      <c r="AX11" s="606"/>
      <c r="AY11" s="606"/>
      <c r="AZ11" s="606"/>
      <c r="BA11" s="606"/>
      <c r="BB11" s="606"/>
      <c r="BC11" s="606"/>
      <c r="BD11" s="606"/>
      <c r="BE11" s="606"/>
      <c r="BF11" s="607"/>
      <c r="BG11" s="608">
        <v>848915</v>
      </c>
      <c r="BH11" s="609"/>
      <c r="BI11" s="609"/>
      <c r="BJ11" s="609"/>
      <c r="BK11" s="609"/>
      <c r="BL11" s="609"/>
      <c r="BM11" s="609"/>
      <c r="BN11" s="610"/>
      <c r="BO11" s="646">
        <v>3.4</v>
      </c>
      <c r="BP11" s="646"/>
      <c r="BQ11" s="646"/>
      <c r="BR11" s="646"/>
      <c r="BS11" s="647">
        <v>194562</v>
      </c>
      <c r="BT11" s="647"/>
      <c r="BU11" s="647"/>
      <c r="BV11" s="647"/>
      <c r="BW11" s="647"/>
      <c r="BX11" s="647"/>
      <c r="BY11" s="647"/>
      <c r="BZ11" s="647"/>
      <c r="CA11" s="647"/>
      <c r="CB11" s="687"/>
      <c r="CD11" s="605" t="s">
        <v>237</v>
      </c>
      <c r="CE11" s="606"/>
      <c r="CF11" s="606"/>
      <c r="CG11" s="606"/>
      <c r="CH11" s="606"/>
      <c r="CI11" s="606"/>
      <c r="CJ11" s="606"/>
      <c r="CK11" s="606"/>
      <c r="CL11" s="606"/>
      <c r="CM11" s="606"/>
      <c r="CN11" s="606"/>
      <c r="CO11" s="606"/>
      <c r="CP11" s="606"/>
      <c r="CQ11" s="607"/>
      <c r="CR11" s="608">
        <v>112703</v>
      </c>
      <c r="CS11" s="609"/>
      <c r="CT11" s="609"/>
      <c r="CU11" s="609"/>
      <c r="CV11" s="609"/>
      <c r="CW11" s="609"/>
      <c r="CX11" s="609"/>
      <c r="CY11" s="610"/>
      <c r="CZ11" s="646">
        <v>0.2</v>
      </c>
      <c r="DA11" s="646"/>
      <c r="DB11" s="646"/>
      <c r="DC11" s="646"/>
      <c r="DD11" s="614" t="s">
        <v>122</v>
      </c>
      <c r="DE11" s="609"/>
      <c r="DF11" s="609"/>
      <c r="DG11" s="609"/>
      <c r="DH11" s="609"/>
      <c r="DI11" s="609"/>
      <c r="DJ11" s="609"/>
      <c r="DK11" s="609"/>
      <c r="DL11" s="609"/>
      <c r="DM11" s="609"/>
      <c r="DN11" s="609"/>
      <c r="DO11" s="609"/>
      <c r="DP11" s="610"/>
      <c r="DQ11" s="614">
        <v>86847</v>
      </c>
      <c r="DR11" s="609"/>
      <c r="DS11" s="609"/>
      <c r="DT11" s="609"/>
      <c r="DU11" s="609"/>
      <c r="DV11" s="609"/>
      <c r="DW11" s="609"/>
      <c r="DX11" s="609"/>
      <c r="DY11" s="609"/>
      <c r="DZ11" s="609"/>
      <c r="EA11" s="609"/>
      <c r="EB11" s="609"/>
      <c r="EC11" s="645"/>
    </row>
    <row r="12" spans="2:143" ht="11.25" customHeight="1" x14ac:dyDescent="0.2">
      <c r="B12" s="605" t="s">
        <v>238</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239</v>
      </c>
      <c r="AQ12" s="606"/>
      <c r="AR12" s="606"/>
      <c r="AS12" s="606"/>
      <c r="AT12" s="606"/>
      <c r="AU12" s="606"/>
      <c r="AV12" s="606"/>
      <c r="AW12" s="606"/>
      <c r="AX12" s="606"/>
      <c r="AY12" s="606"/>
      <c r="AZ12" s="606"/>
      <c r="BA12" s="606"/>
      <c r="BB12" s="606"/>
      <c r="BC12" s="606"/>
      <c r="BD12" s="606"/>
      <c r="BE12" s="606"/>
      <c r="BF12" s="607"/>
      <c r="BG12" s="608">
        <v>8773133</v>
      </c>
      <c r="BH12" s="609"/>
      <c r="BI12" s="609"/>
      <c r="BJ12" s="609"/>
      <c r="BK12" s="609"/>
      <c r="BL12" s="609"/>
      <c r="BM12" s="609"/>
      <c r="BN12" s="610"/>
      <c r="BO12" s="646">
        <v>34.799999999999997</v>
      </c>
      <c r="BP12" s="646"/>
      <c r="BQ12" s="646"/>
      <c r="BR12" s="646"/>
      <c r="BS12" s="647" t="s">
        <v>122</v>
      </c>
      <c r="BT12" s="647"/>
      <c r="BU12" s="647"/>
      <c r="BV12" s="647"/>
      <c r="BW12" s="647"/>
      <c r="BX12" s="647"/>
      <c r="BY12" s="647"/>
      <c r="BZ12" s="647"/>
      <c r="CA12" s="647"/>
      <c r="CB12" s="687"/>
      <c r="CD12" s="605" t="s">
        <v>240</v>
      </c>
      <c r="CE12" s="606"/>
      <c r="CF12" s="606"/>
      <c r="CG12" s="606"/>
      <c r="CH12" s="606"/>
      <c r="CI12" s="606"/>
      <c r="CJ12" s="606"/>
      <c r="CK12" s="606"/>
      <c r="CL12" s="606"/>
      <c r="CM12" s="606"/>
      <c r="CN12" s="606"/>
      <c r="CO12" s="606"/>
      <c r="CP12" s="606"/>
      <c r="CQ12" s="607"/>
      <c r="CR12" s="608">
        <v>523605</v>
      </c>
      <c r="CS12" s="609"/>
      <c r="CT12" s="609"/>
      <c r="CU12" s="609"/>
      <c r="CV12" s="609"/>
      <c r="CW12" s="609"/>
      <c r="CX12" s="609"/>
      <c r="CY12" s="610"/>
      <c r="CZ12" s="646">
        <v>0.8</v>
      </c>
      <c r="DA12" s="646"/>
      <c r="DB12" s="646"/>
      <c r="DC12" s="646"/>
      <c r="DD12" s="614" t="s">
        <v>122</v>
      </c>
      <c r="DE12" s="609"/>
      <c r="DF12" s="609"/>
      <c r="DG12" s="609"/>
      <c r="DH12" s="609"/>
      <c r="DI12" s="609"/>
      <c r="DJ12" s="609"/>
      <c r="DK12" s="609"/>
      <c r="DL12" s="609"/>
      <c r="DM12" s="609"/>
      <c r="DN12" s="609"/>
      <c r="DO12" s="609"/>
      <c r="DP12" s="610"/>
      <c r="DQ12" s="614">
        <v>514503</v>
      </c>
      <c r="DR12" s="609"/>
      <c r="DS12" s="609"/>
      <c r="DT12" s="609"/>
      <c r="DU12" s="609"/>
      <c r="DV12" s="609"/>
      <c r="DW12" s="609"/>
      <c r="DX12" s="609"/>
      <c r="DY12" s="609"/>
      <c r="DZ12" s="609"/>
      <c r="EA12" s="609"/>
      <c r="EB12" s="609"/>
      <c r="EC12" s="645"/>
    </row>
    <row r="13" spans="2:143" ht="11.25" customHeight="1" x14ac:dyDescent="0.2">
      <c r="B13" s="605" t="s">
        <v>241</v>
      </c>
      <c r="C13" s="606"/>
      <c r="D13" s="606"/>
      <c r="E13" s="606"/>
      <c r="F13" s="606"/>
      <c r="G13" s="606"/>
      <c r="H13" s="606"/>
      <c r="I13" s="606"/>
      <c r="J13" s="606"/>
      <c r="K13" s="606"/>
      <c r="L13" s="606"/>
      <c r="M13" s="606"/>
      <c r="N13" s="606"/>
      <c r="O13" s="606"/>
      <c r="P13" s="606"/>
      <c r="Q13" s="607"/>
      <c r="R13" s="608">
        <v>674</v>
      </c>
      <c r="S13" s="609"/>
      <c r="T13" s="609"/>
      <c r="U13" s="609"/>
      <c r="V13" s="609"/>
      <c r="W13" s="609"/>
      <c r="X13" s="609"/>
      <c r="Y13" s="610"/>
      <c r="Z13" s="646">
        <v>0</v>
      </c>
      <c r="AA13" s="646"/>
      <c r="AB13" s="646"/>
      <c r="AC13" s="646"/>
      <c r="AD13" s="647">
        <v>674</v>
      </c>
      <c r="AE13" s="647"/>
      <c r="AF13" s="647"/>
      <c r="AG13" s="647"/>
      <c r="AH13" s="647"/>
      <c r="AI13" s="647"/>
      <c r="AJ13" s="647"/>
      <c r="AK13" s="647"/>
      <c r="AL13" s="611">
        <v>0</v>
      </c>
      <c r="AM13" s="612"/>
      <c r="AN13" s="612"/>
      <c r="AO13" s="648"/>
      <c r="AP13" s="605" t="s">
        <v>242</v>
      </c>
      <c r="AQ13" s="606"/>
      <c r="AR13" s="606"/>
      <c r="AS13" s="606"/>
      <c r="AT13" s="606"/>
      <c r="AU13" s="606"/>
      <c r="AV13" s="606"/>
      <c r="AW13" s="606"/>
      <c r="AX13" s="606"/>
      <c r="AY13" s="606"/>
      <c r="AZ13" s="606"/>
      <c r="BA13" s="606"/>
      <c r="BB13" s="606"/>
      <c r="BC13" s="606"/>
      <c r="BD13" s="606"/>
      <c r="BE13" s="606"/>
      <c r="BF13" s="607"/>
      <c r="BG13" s="608">
        <v>8648144</v>
      </c>
      <c r="BH13" s="609"/>
      <c r="BI13" s="609"/>
      <c r="BJ13" s="609"/>
      <c r="BK13" s="609"/>
      <c r="BL13" s="609"/>
      <c r="BM13" s="609"/>
      <c r="BN13" s="610"/>
      <c r="BO13" s="646">
        <v>34.299999999999997</v>
      </c>
      <c r="BP13" s="646"/>
      <c r="BQ13" s="646"/>
      <c r="BR13" s="646"/>
      <c r="BS13" s="647" t="s">
        <v>122</v>
      </c>
      <c r="BT13" s="647"/>
      <c r="BU13" s="647"/>
      <c r="BV13" s="647"/>
      <c r="BW13" s="647"/>
      <c r="BX13" s="647"/>
      <c r="BY13" s="647"/>
      <c r="BZ13" s="647"/>
      <c r="CA13" s="647"/>
      <c r="CB13" s="687"/>
      <c r="CD13" s="605" t="s">
        <v>243</v>
      </c>
      <c r="CE13" s="606"/>
      <c r="CF13" s="606"/>
      <c r="CG13" s="606"/>
      <c r="CH13" s="606"/>
      <c r="CI13" s="606"/>
      <c r="CJ13" s="606"/>
      <c r="CK13" s="606"/>
      <c r="CL13" s="606"/>
      <c r="CM13" s="606"/>
      <c r="CN13" s="606"/>
      <c r="CO13" s="606"/>
      <c r="CP13" s="606"/>
      <c r="CQ13" s="607"/>
      <c r="CR13" s="608">
        <v>5623263</v>
      </c>
      <c r="CS13" s="609"/>
      <c r="CT13" s="609"/>
      <c r="CU13" s="609"/>
      <c r="CV13" s="609"/>
      <c r="CW13" s="609"/>
      <c r="CX13" s="609"/>
      <c r="CY13" s="610"/>
      <c r="CZ13" s="646">
        <v>8.3000000000000007</v>
      </c>
      <c r="DA13" s="646"/>
      <c r="DB13" s="646"/>
      <c r="DC13" s="646"/>
      <c r="DD13" s="614">
        <v>1700350</v>
      </c>
      <c r="DE13" s="609"/>
      <c r="DF13" s="609"/>
      <c r="DG13" s="609"/>
      <c r="DH13" s="609"/>
      <c r="DI13" s="609"/>
      <c r="DJ13" s="609"/>
      <c r="DK13" s="609"/>
      <c r="DL13" s="609"/>
      <c r="DM13" s="609"/>
      <c r="DN13" s="609"/>
      <c r="DO13" s="609"/>
      <c r="DP13" s="610"/>
      <c r="DQ13" s="614">
        <v>3263727</v>
      </c>
      <c r="DR13" s="609"/>
      <c r="DS13" s="609"/>
      <c r="DT13" s="609"/>
      <c r="DU13" s="609"/>
      <c r="DV13" s="609"/>
      <c r="DW13" s="609"/>
      <c r="DX13" s="609"/>
      <c r="DY13" s="609"/>
      <c r="DZ13" s="609"/>
      <c r="EA13" s="609"/>
      <c r="EB13" s="609"/>
      <c r="EC13" s="645"/>
    </row>
    <row r="14" spans="2:143" ht="11.25" customHeight="1" x14ac:dyDescent="0.2">
      <c r="B14" s="605" t="s">
        <v>244</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245</v>
      </c>
      <c r="AQ14" s="606"/>
      <c r="AR14" s="606"/>
      <c r="AS14" s="606"/>
      <c r="AT14" s="606"/>
      <c r="AU14" s="606"/>
      <c r="AV14" s="606"/>
      <c r="AW14" s="606"/>
      <c r="AX14" s="606"/>
      <c r="AY14" s="606"/>
      <c r="AZ14" s="606"/>
      <c r="BA14" s="606"/>
      <c r="BB14" s="606"/>
      <c r="BC14" s="606"/>
      <c r="BD14" s="606"/>
      <c r="BE14" s="606"/>
      <c r="BF14" s="607"/>
      <c r="BG14" s="608">
        <v>89438</v>
      </c>
      <c r="BH14" s="609"/>
      <c r="BI14" s="609"/>
      <c r="BJ14" s="609"/>
      <c r="BK14" s="609"/>
      <c r="BL14" s="609"/>
      <c r="BM14" s="609"/>
      <c r="BN14" s="610"/>
      <c r="BO14" s="646">
        <v>0.4</v>
      </c>
      <c r="BP14" s="646"/>
      <c r="BQ14" s="646"/>
      <c r="BR14" s="646"/>
      <c r="BS14" s="647" t="s">
        <v>122</v>
      </c>
      <c r="BT14" s="647"/>
      <c r="BU14" s="647"/>
      <c r="BV14" s="647"/>
      <c r="BW14" s="647"/>
      <c r="BX14" s="647"/>
      <c r="BY14" s="647"/>
      <c r="BZ14" s="647"/>
      <c r="CA14" s="647"/>
      <c r="CB14" s="687"/>
      <c r="CD14" s="605" t="s">
        <v>246</v>
      </c>
      <c r="CE14" s="606"/>
      <c r="CF14" s="606"/>
      <c r="CG14" s="606"/>
      <c r="CH14" s="606"/>
      <c r="CI14" s="606"/>
      <c r="CJ14" s="606"/>
      <c r="CK14" s="606"/>
      <c r="CL14" s="606"/>
      <c r="CM14" s="606"/>
      <c r="CN14" s="606"/>
      <c r="CO14" s="606"/>
      <c r="CP14" s="606"/>
      <c r="CQ14" s="607"/>
      <c r="CR14" s="608">
        <v>2053324</v>
      </c>
      <c r="CS14" s="609"/>
      <c r="CT14" s="609"/>
      <c r="CU14" s="609"/>
      <c r="CV14" s="609"/>
      <c r="CW14" s="609"/>
      <c r="CX14" s="609"/>
      <c r="CY14" s="610"/>
      <c r="CZ14" s="646">
        <v>3</v>
      </c>
      <c r="DA14" s="646"/>
      <c r="DB14" s="646"/>
      <c r="DC14" s="646"/>
      <c r="DD14" s="614">
        <v>366941</v>
      </c>
      <c r="DE14" s="609"/>
      <c r="DF14" s="609"/>
      <c r="DG14" s="609"/>
      <c r="DH14" s="609"/>
      <c r="DI14" s="609"/>
      <c r="DJ14" s="609"/>
      <c r="DK14" s="609"/>
      <c r="DL14" s="609"/>
      <c r="DM14" s="609"/>
      <c r="DN14" s="609"/>
      <c r="DO14" s="609"/>
      <c r="DP14" s="610"/>
      <c r="DQ14" s="614">
        <v>1305355</v>
      </c>
      <c r="DR14" s="609"/>
      <c r="DS14" s="609"/>
      <c r="DT14" s="609"/>
      <c r="DU14" s="609"/>
      <c r="DV14" s="609"/>
      <c r="DW14" s="609"/>
      <c r="DX14" s="609"/>
      <c r="DY14" s="609"/>
      <c r="DZ14" s="609"/>
      <c r="EA14" s="609"/>
      <c r="EB14" s="609"/>
      <c r="EC14" s="645"/>
    </row>
    <row r="15" spans="2:143" ht="11.25" customHeight="1" x14ac:dyDescent="0.2">
      <c r="B15" s="605" t="s">
        <v>247</v>
      </c>
      <c r="C15" s="606"/>
      <c r="D15" s="606"/>
      <c r="E15" s="606"/>
      <c r="F15" s="606"/>
      <c r="G15" s="606"/>
      <c r="H15" s="606"/>
      <c r="I15" s="606"/>
      <c r="J15" s="606"/>
      <c r="K15" s="606"/>
      <c r="L15" s="606"/>
      <c r="M15" s="606"/>
      <c r="N15" s="606"/>
      <c r="O15" s="606"/>
      <c r="P15" s="606"/>
      <c r="Q15" s="607"/>
      <c r="R15" s="608">
        <v>72718</v>
      </c>
      <c r="S15" s="609"/>
      <c r="T15" s="609"/>
      <c r="U15" s="609"/>
      <c r="V15" s="609"/>
      <c r="W15" s="609"/>
      <c r="X15" s="609"/>
      <c r="Y15" s="610"/>
      <c r="Z15" s="646">
        <v>0.1</v>
      </c>
      <c r="AA15" s="646"/>
      <c r="AB15" s="646"/>
      <c r="AC15" s="646"/>
      <c r="AD15" s="647">
        <v>72718</v>
      </c>
      <c r="AE15" s="647"/>
      <c r="AF15" s="647"/>
      <c r="AG15" s="647"/>
      <c r="AH15" s="647"/>
      <c r="AI15" s="647"/>
      <c r="AJ15" s="647"/>
      <c r="AK15" s="647"/>
      <c r="AL15" s="611">
        <v>0.3</v>
      </c>
      <c r="AM15" s="612"/>
      <c r="AN15" s="612"/>
      <c r="AO15" s="648"/>
      <c r="AP15" s="605" t="s">
        <v>248</v>
      </c>
      <c r="AQ15" s="606"/>
      <c r="AR15" s="606"/>
      <c r="AS15" s="606"/>
      <c r="AT15" s="606"/>
      <c r="AU15" s="606"/>
      <c r="AV15" s="606"/>
      <c r="AW15" s="606"/>
      <c r="AX15" s="606"/>
      <c r="AY15" s="606"/>
      <c r="AZ15" s="606"/>
      <c r="BA15" s="606"/>
      <c r="BB15" s="606"/>
      <c r="BC15" s="606"/>
      <c r="BD15" s="606"/>
      <c r="BE15" s="606"/>
      <c r="BF15" s="607"/>
      <c r="BG15" s="608">
        <v>886516</v>
      </c>
      <c r="BH15" s="609"/>
      <c r="BI15" s="609"/>
      <c r="BJ15" s="609"/>
      <c r="BK15" s="609"/>
      <c r="BL15" s="609"/>
      <c r="BM15" s="609"/>
      <c r="BN15" s="610"/>
      <c r="BO15" s="646">
        <v>3.5</v>
      </c>
      <c r="BP15" s="646"/>
      <c r="BQ15" s="646"/>
      <c r="BR15" s="646"/>
      <c r="BS15" s="647" t="s">
        <v>122</v>
      </c>
      <c r="BT15" s="647"/>
      <c r="BU15" s="647"/>
      <c r="BV15" s="647"/>
      <c r="BW15" s="647"/>
      <c r="BX15" s="647"/>
      <c r="BY15" s="647"/>
      <c r="BZ15" s="647"/>
      <c r="CA15" s="647"/>
      <c r="CB15" s="687"/>
      <c r="CD15" s="605" t="s">
        <v>249</v>
      </c>
      <c r="CE15" s="606"/>
      <c r="CF15" s="606"/>
      <c r="CG15" s="606"/>
      <c r="CH15" s="606"/>
      <c r="CI15" s="606"/>
      <c r="CJ15" s="606"/>
      <c r="CK15" s="606"/>
      <c r="CL15" s="606"/>
      <c r="CM15" s="606"/>
      <c r="CN15" s="606"/>
      <c r="CO15" s="606"/>
      <c r="CP15" s="606"/>
      <c r="CQ15" s="607"/>
      <c r="CR15" s="608">
        <v>8123258</v>
      </c>
      <c r="CS15" s="609"/>
      <c r="CT15" s="609"/>
      <c r="CU15" s="609"/>
      <c r="CV15" s="609"/>
      <c r="CW15" s="609"/>
      <c r="CX15" s="609"/>
      <c r="CY15" s="610"/>
      <c r="CZ15" s="646">
        <v>12</v>
      </c>
      <c r="DA15" s="646"/>
      <c r="DB15" s="646"/>
      <c r="DC15" s="646"/>
      <c r="DD15" s="614">
        <v>2197345</v>
      </c>
      <c r="DE15" s="609"/>
      <c r="DF15" s="609"/>
      <c r="DG15" s="609"/>
      <c r="DH15" s="609"/>
      <c r="DI15" s="609"/>
      <c r="DJ15" s="609"/>
      <c r="DK15" s="609"/>
      <c r="DL15" s="609"/>
      <c r="DM15" s="609"/>
      <c r="DN15" s="609"/>
      <c r="DO15" s="609"/>
      <c r="DP15" s="610"/>
      <c r="DQ15" s="614">
        <v>4846929</v>
      </c>
      <c r="DR15" s="609"/>
      <c r="DS15" s="609"/>
      <c r="DT15" s="609"/>
      <c r="DU15" s="609"/>
      <c r="DV15" s="609"/>
      <c r="DW15" s="609"/>
      <c r="DX15" s="609"/>
      <c r="DY15" s="609"/>
      <c r="DZ15" s="609"/>
      <c r="EA15" s="609"/>
      <c r="EB15" s="609"/>
      <c r="EC15" s="645"/>
    </row>
    <row r="16" spans="2:143" ht="11.25" customHeight="1" x14ac:dyDescent="0.2">
      <c r="B16" s="605" t="s">
        <v>250</v>
      </c>
      <c r="C16" s="606"/>
      <c r="D16" s="606"/>
      <c r="E16" s="606"/>
      <c r="F16" s="606"/>
      <c r="G16" s="606"/>
      <c r="H16" s="606"/>
      <c r="I16" s="606"/>
      <c r="J16" s="606"/>
      <c r="K16" s="606"/>
      <c r="L16" s="606"/>
      <c r="M16" s="606"/>
      <c r="N16" s="606"/>
      <c r="O16" s="606"/>
      <c r="P16" s="606"/>
      <c r="Q16" s="607"/>
      <c r="R16" s="608">
        <v>409636</v>
      </c>
      <c r="S16" s="609"/>
      <c r="T16" s="609"/>
      <c r="U16" s="609"/>
      <c r="V16" s="609"/>
      <c r="W16" s="609"/>
      <c r="X16" s="609"/>
      <c r="Y16" s="610"/>
      <c r="Z16" s="646">
        <v>0.6</v>
      </c>
      <c r="AA16" s="646"/>
      <c r="AB16" s="646"/>
      <c r="AC16" s="646"/>
      <c r="AD16" s="647">
        <v>409636</v>
      </c>
      <c r="AE16" s="647"/>
      <c r="AF16" s="647"/>
      <c r="AG16" s="647"/>
      <c r="AH16" s="647"/>
      <c r="AI16" s="647"/>
      <c r="AJ16" s="647"/>
      <c r="AK16" s="647"/>
      <c r="AL16" s="611">
        <v>1.4</v>
      </c>
      <c r="AM16" s="612"/>
      <c r="AN16" s="612"/>
      <c r="AO16" s="648"/>
      <c r="AP16" s="605" t="s">
        <v>251</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252</v>
      </c>
      <c r="CE16" s="606"/>
      <c r="CF16" s="606"/>
      <c r="CG16" s="606"/>
      <c r="CH16" s="606"/>
      <c r="CI16" s="606"/>
      <c r="CJ16" s="606"/>
      <c r="CK16" s="606"/>
      <c r="CL16" s="606"/>
      <c r="CM16" s="606"/>
      <c r="CN16" s="606"/>
      <c r="CO16" s="606"/>
      <c r="CP16" s="606"/>
      <c r="CQ16" s="607"/>
      <c r="CR16" s="608">
        <v>4382</v>
      </c>
      <c r="CS16" s="609"/>
      <c r="CT16" s="609"/>
      <c r="CU16" s="609"/>
      <c r="CV16" s="609"/>
      <c r="CW16" s="609"/>
      <c r="CX16" s="609"/>
      <c r="CY16" s="610"/>
      <c r="CZ16" s="646">
        <v>0</v>
      </c>
      <c r="DA16" s="646"/>
      <c r="DB16" s="646"/>
      <c r="DC16" s="646"/>
      <c r="DD16" s="614" t="s">
        <v>122</v>
      </c>
      <c r="DE16" s="609"/>
      <c r="DF16" s="609"/>
      <c r="DG16" s="609"/>
      <c r="DH16" s="609"/>
      <c r="DI16" s="609"/>
      <c r="DJ16" s="609"/>
      <c r="DK16" s="609"/>
      <c r="DL16" s="609"/>
      <c r="DM16" s="609"/>
      <c r="DN16" s="609"/>
      <c r="DO16" s="609"/>
      <c r="DP16" s="610"/>
      <c r="DQ16" s="614">
        <v>4382</v>
      </c>
      <c r="DR16" s="609"/>
      <c r="DS16" s="609"/>
      <c r="DT16" s="609"/>
      <c r="DU16" s="609"/>
      <c r="DV16" s="609"/>
      <c r="DW16" s="609"/>
      <c r="DX16" s="609"/>
      <c r="DY16" s="609"/>
      <c r="DZ16" s="609"/>
      <c r="EA16" s="609"/>
      <c r="EB16" s="609"/>
      <c r="EC16" s="645"/>
    </row>
    <row r="17" spans="2:133" ht="11.25" customHeight="1" x14ac:dyDescent="0.2">
      <c r="B17" s="605" t="s">
        <v>253</v>
      </c>
      <c r="C17" s="606"/>
      <c r="D17" s="606"/>
      <c r="E17" s="606"/>
      <c r="F17" s="606"/>
      <c r="G17" s="606"/>
      <c r="H17" s="606"/>
      <c r="I17" s="606"/>
      <c r="J17" s="606"/>
      <c r="K17" s="606"/>
      <c r="L17" s="606"/>
      <c r="M17" s="606"/>
      <c r="N17" s="606"/>
      <c r="O17" s="606"/>
      <c r="P17" s="606"/>
      <c r="Q17" s="607"/>
      <c r="R17" s="608">
        <v>752618</v>
      </c>
      <c r="S17" s="609"/>
      <c r="T17" s="609"/>
      <c r="U17" s="609"/>
      <c r="V17" s="609"/>
      <c r="W17" s="609"/>
      <c r="X17" s="609"/>
      <c r="Y17" s="610"/>
      <c r="Z17" s="646">
        <v>1.1000000000000001</v>
      </c>
      <c r="AA17" s="646"/>
      <c r="AB17" s="646"/>
      <c r="AC17" s="646"/>
      <c r="AD17" s="647">
        <v>752618</v>
      </c>
      <c r="AE17" s="647"/>
      <c r="AF17" s="647"/>
      <c r="AG17" s="647"/>
      <c r="AH17" s="647"/>
      <c r="AI17" s="647"/>
      <c r="AJ17" s="647"/>
      <c r="AK17" s="647"/>
      <c r="AL17" s="611">
        <v>2.6</v>
      </c>
      <c r="AM17" s="612"/>
      <c r="AN17" s="612"/>
      <c r="AO17" s="648"/>
      <c r="AP17" s="605" t="s">
        <v>254</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255</v>
      </c>
      <c r="CE17" s="606"/>
      <c r="CF17" s="606"/>
      <c r="CG17" s="606"/>
      <c r="CH17" s="606"/>
      <c r="CI17" s="606"/>
      <c r="CJ17" s="606"/>
      <c r="CK17" s="606"/>
      <c r="CL17" s="606"/>
      <c r="CM17" s="606"/>
      <c r="CN17" s="606"/>
      <c r="CO17" s="606"/>
      <c r="CP17" s="606"/>
      <c r="CQ17" s="607"/>
      <c r="CR17" s="608">
        <v>2057577</v>
      </c>
      <c r="CS17" s="609"/>
      <c r="CT17" s="609"/>
      <c r="CU17" s="609"/>
      <c r="CV17" s="609"/>
      <c r="CW17" s="609"/>
      <c r="CX17" s="609"/>
      <c r="CY17" s="610"/>
      <c r="CZ17" s="646">
        <v>3</v>
      </c>
      <c r="DA17" s="646"/>
      <c r="DB17" s="646"/>
      <c r="DC17" s="646"/>
      <c r="DD17" s="614" t="s">
        <v>122</v>
      </c>
      <c r="DE17" s="609"/>
      <c r="DF17" s="609"/>
      <c r="DG17" s="609"/>
      <c r="DH17" s="609"/>
      <c r="DI17" s="609"/>
      <c r="DJ17" s="609"/>
      <c r="DK17" s="609"/>
      <c r="DL17" s="609"/>
      <c r="DM17" s="609"/>
      <c r="DN17" s="609"/>
      <c r="DO17" s="609"/>
      <c r="DP17" s="610"/>
      <c r="DQ17" s="614">
        <v>2057577</v>
      </c>
      <c r="DR17" s="609"/>
      <c r="DS17" s="609"/>
      <c r="DT17" s="609"/>
      <c r="DU17" s="609"/>
      <c r="DV17" s="609"/>
      <c r="DW17" s="609"/>
      <c r="DX17" s="609"/>
      <c r="DY17" s="609"/>
      <c r="DZ17" s="609"/>
      <c r="EA17" s="609"/>
      <c r="EB17" s="609"/>
      <c r="EC17" s="645"/>
    </row>
    <row r="18" spans="2:133" ht="11.25" customHeight="1" x14ac:dyDescent="0.2">
      <c r="B18" s="605" t="s">
        <v>256</v>
      </c>
      <c r="C18" s="606"/>
      <c r="D18" s="606"/>
      <c r="E18" s="606"/>
      <c r="F18" s="606"/>
      <c r="G18" s="606"/>
      <c r="H18" s="606"/>
      <c r="I18" s="606"/>
      <c r="J18" s="606"/>
      <c r="K18" s="606"/>
      <c r="L18" s="606"/>
      <c r="M18" s="606"/>
      <c r="N18" s="606"/>
      <c r="O18" s="606"/>
      <c r="P18" s="606"/>
      <c r="Q18" s="607"/>
      <c r="R18" s="608">
        <v>127270</v>
      </c>
      <c r="S18" s="609"/>
      <c r="T18" s="609"/>
      <c r="U18" s="609"/>
      <c r="V18" s="609"/>
      <c r="W18" s="609"/>
      <c r="X18" s="609"/>
      <c r="Y18" s="610"/>
      <c r="Z18" s="646">
        <v>0.2</v>
      </c>
      <c r="AA18" s="646"/>
      <c r="AB18" s="646"/>
      <c r="AC18" s="646"/>
      <c r="AD18" s="647">
        <v>127270</v>
      </c>
      <c r="AE18" s="647"/>
      <c r="AF18" s="647"/>
      <c r="AG18" s="647"/>
      <c r="AH18" s="647"/>
      <c r="AI18" s="647"/>
      <c r="AJ18" s="647"/>
      <c r="AK18" s="647"/>
      <c r="AL18" s="611">
        <v>0.4</v>
      </c>
      <c r="AM18" s="612"/>
      <c r="AN18" s="612"/>
      <c r="AO18" s="648"/>
      <c r="AP18" s="605" t="s">
        <v>257</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258</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259</v>
      </c>
      <c r="C19" s="606"/>
      <c r="D19" s="606"/>
      <c r="E19" s="606"/>
      <c r="F19" s="606"/>
      <c r="G19" s="606"/>
      <c r="H19" s="606"/>
      <c r="I19" s="606"/>
      <c r="J19" s="606"/>
      <c r="K19" s="606"/>
      <c r="L19" s="606"/>
      <c r="M19" s="606"/>
      <c r="N19" s="606"/>
      <c r="O19" s="606"/>
      <c r="P19" s="606"/>
      <c r="Q19" s="607"/>
      <c r="R19" s="608">
        <v>625211</v>
      </c>
      <c r="S19" s="609"/>
      <c r="T19" s="609"/>
      <c r="U19" s="609"/>
      <c r="V19" s="609"/>
      <c r="W19" s="609"/>
      <c r="X19" s="609"/>
      <c r="Y19" s="610"/>
      <c r="Z19" s="646">
        <v>0.9</v>
      </c>
      <c r="AA19" s="646"/>
      <c r="AB19" s="646"/>
      <c r="AC19" s="646"/>
      <c r="AD19" s="647">
        <v>625211</v>
      </c>
      <c r="AE19" s="647"/>
      <c r="AF19" s="647"/>
      <c r="AG19" s="647"/>
      <c r="AH19" s="647"/>
      <c r="AI19" s="647"/>
      <c r="AJ19" s="647"/>
      <c r="AK19" s="647"/>
      <c r="AL19" s="611">
        <v>2.2000000000000002</v>
      </c>
      <c r="AM19" s="612"/>
      <c r="AN19" s="612"/>
      <c r="AO19" s="648"/>
      <c r="AP19" s="605" t="s">
        <v>260</v>
      </c>
      <c r="AQ19" s="606"/>
      <c r="AR19" s="606"/>
      <c r="AS19" s="606"/>
      <c r="AT19" s="606"/>
      <c r="AU19" s="606"/>
      <c r="AV19" s="606"/>
      <c r="AW19" s="606"/>
      <c r="AX19" s="606"/>
      <c r="AY19" s="606"/>
      <c r="AZ19" s="606"/>
      <c r="BA19" s="606"/>
      <c r="BB19" s="606"/>
      <c r="BC19" s="606"/>
      <c r="BD19" s="606"/>
      <c r="BE19" s="606"/>
      <c r="BF19" s="607"/>
      <c r="BG19" s="608">
        <v>2056306</v>
      </c>
      <c r="BH19" s="609"/>
      <c r="BI19" s="609"/>
      <c r="BJ19" s="609"/>
      <c r="BK19" s="609"/>
      <c r="BL19" s="609"/>
      <c r="BM19" s="609"/>
      <c r="BN19" s="610"/>
      <c r="BO19" s="646">
        <v>8.1999999999999993</v>
      </c>
      <c r="BP19" s="646"/>
      <c r="BQ19" s="646"/>
      <c r="BR19" s="646"/>
      <c r="BS19" s="647" t="s">
        <v>122</v>
      </c>
      <c r="BT19" s="647"/>
      <c r="BU19" s="647"/>
      <c r="BV19" s="647"/>
      <c r="BW19" s="647"/>
      <c r="BX19" s="647"/>
      <c r="BY19" s="647"/>
      <c r="BZ19" s="647"/>
      <c r="CA19" s="647"/>
      <c r="CB19" s="687"/>
      <c r="CD19" s="605" t="s">
        <v>261</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262</v>
      </c>
      <c r="C20" s="676"/>
      <c r="D20" s="676"/>
      <c r="E20" s="676"/>
      <c r="F20" s="676"/>
      <c r="G20" s="676"/>
      <c r="H20" s="676"/>
      <c r="I20" s="676"/>
      <c r="J20" s="676"/>
      <c r="K20" s="676"/>
      <c r="L20" s="676"/>
      <c r="M20" s="676"/>
      <c r="N20" s="676"/>
      <c r="O20" s="676"/>
      <c r="P20" s="676"/>
      <c r="Q20" s="677"/>
      <c r="R20" s="608">
        <v>137</v>
      </c>
      <c r="S20" s="609"/>
      <c r="T20" s="609"/>
      <c r="U20" s="609"/>
      <c r="V20" s="609"/>
      <c r="W20" s="609"/>
      <c r="X20" s="609"/>
      <c r="Y20" s="610"/>
      <c r="Z20" s="646">
        <v>0</v>
      </c>
      <c r="AA20" s="646"/>
      <c r="AB20" s="646"/>
      <c r="AC20" s="646"/>
      <c r="AD20" s="647">
        <v>137</v>
      </c>
      <c r="AE20" s="647"/>
      <c r="AF20" s="647"/>
      <c r="AG20" s="647"/>
      <c r="AH20" s="647"/>
      <c r="AI20" s="647"/>
      <c r="AJ20" s="647"/>
      <c r="AK20" s="647"/>
      <c r="AL20" s="611">
        <v>0</v>
      </c>
      <c r="AM20" s="612"/>
      <c r="AN20" s="612"/>
      <c r="AO20" s="648"/>
      <c r="AP20" s="605" t="s">
        <v>263</v>
      </c>
      <c r="AQ20" s="606"/>
      <c r="AR20" s="606"/>
      <c r="AS20" s="606"/>
      <c r="AT20" s="606"/>
      <c r="AU20" s="606"/>
      <c r="AV20" s="606"/>
      <c r="AW20" s="606"/>
      <c r="AX20" s="606"/>
      <c r="AY20" s="606"/>
      <c r="AZ20" s="606"/>
      <c r="BA20" s="606"/>
      <c r="BB20" s="606"/>
      <c r="BC20" s="606"/>
      <c r="BD20" s="606"/>
      <c r="BE20" s="606"/>
      <c r="BF20" s="607"/>
      <c r="BG20" s="608">
        <v>2056306</v>
      </c>
      <c r="BH20" s="609"/>
      <c r="BI20" s="609"/>
      <c r="BJ20" s="609"/>
      <c r="BK20" s="609"/>
      <c r="BL20" s="609"/>
      <c r="BM20" s="609"/>
      <c r="BN20" s="610"/>
      <c r="BO20" s="646">
        <v>8.1999999999999993</v>
      </c>
      <c r="BP20" s="646"/>
      <c r="BQ20" s="646"/>
      <c r="BR20" s="646"/>
      <c r="BS20" s="647" t="s">
        <v>122</v>
      </c>
      <c r="BT20" s="647"/>
      <c r="BU20" s="647"/>
      <c r="BV20" s="647"/>
      <c r="BW20" s="647"/>
      <c r="BX20" s="647"/>
      <c r="BY20" s="647"/>
      <c r="BZ20" s="647"/>
      <c r="CA20" s="647"/>
      <c r="CB20" s="687"/>
      <c r="CD20" s="605" t="s">
        <v>264</v>
      </c>
      <c r="CE20" s="606"/>
      <c r="CF20" s="606"/>
      <c r="CG20" s="606"/>
      <c r="CH20" s="606"/>
      <c r="CI20" s="606"/>
      <c r="CJ20" s="606"/>
      <c r="CK20" s="606"/>
      <c r="CL20" s="606"/>
      <c r="CM20" s="606"/>
      <c r="CN20" s="606"/>
      <c r="CO20" s="606"/>
      <c r="CP20" s="606"/>
      <c r="CQ20" s="607"/>
      <c r="CR20" s="608">
        <v>67555299</v>
      </c>
      <c r="CS20" s="609"/>
      <c r="CT20" s="609"/>
      <c r="CU20" s="609"/>
      <c r="CV20" s="609"/>
      <c r="CW20" s="609"/>
      <c r="CX20" s="609"/>
      <c r="CY20" s="610"/>
      <c r="CZ20" s="646">
        <v>100</v>
      </c>
      <c r="DA20" s="646"/>
      <c r="DB20" s="646"/>
      <c r="DC20" s="646"/>
      <c r="DD20" s="614">
        <v>11081177</v>
      </c>
      <c r="DE20" s="609"/>
      <c r="DF20" s="609"/>
      <c r="DG20" s="609"/>
      <c r="DH20" s="609"/>
      <c r="DI20" s="609"/>
      <c r="DJ20" s="609"/>
      <c r="DK20" s="609"/>
      <c r="DL20" s="609"/>
      <c r="DM20" s="609"/>
      <c r="DN20" s="609"/>
      <c r="DO20" s="609"/>
      <c r="DP20" s="610"/>
      <c r="DQ20" s="614">
        <v>36508447</v>
      </c>
      <c r="DR20" s="609"/>
      <c r="DS20" s="609"/>
      <c r="DT20" s="609"/>
      <c r="DU20" s="609"/>
      <c r="DV20" s="609"/>
      <c r="DW20" s="609"/>
      <c r="DX20" s="609"/>
      <c r="DY20" s="609"/>
      <c r="DZ20" s="609"/>
      <c r="EA20" s="609"/>
      <c r="EB20" s="609"/>
      <c r="EC20" s="645"/>
    </row>
    <row r="21" spans="2:133" ht="11.25" customHeight="1" x14ac:dyDescent="0.2">
      <c r="B21" s="605" t="s">
        <v>265</v>
      </c>
      <c r="C21" s="606"/>
      <c r="D21" s="606"/>
      <c r="E21" s="606"/>
      <c r="F21" s="606"/>
      <c r="G21" s="606"/>
      <c r="H21" s="606"/>
      <c r="I21" s="606"/>
      <c r="J21" s="606"/>
      <c r="K21" s="606"/>
      <c r="L21" s="606"/>
      <c r="M21" s="606"/>
      <c r="N21" s="606"/>
      <c r="O21" s="606"/>
      <c r="P21" s="606"/>
      <c r="Q21" s="607"/>
      <c r="R21" s="608">
        <v>24357</v>
      </c>
      <c r="S21" s="609"/>
      <c r="T21" s="609"/>
      <c r="U21" s="609"/>
      <c r="V21" s="609"/>
      <c r="W21" s="609"/>
      <c r="X21" s="609"/>
      <c r="Y21" s="610"/>
      <c r="Z21" s="646">
        <v>0</v>
      </c>
      <c r="AA21" s="646"/>
      <c r="AB21" s="646"/>
      <c r="AC21" s="646"/>
      <c r="AD21" s="647" t="s">
        <v>122</v>
      </c>
      <c r="AE21" s="647"/>
      <c r="AF21" s="647"/>
      <c r="AG21" s="647"/>
      <c r="AH21" s="647"/>
      <c r="AI21" s="647"/>
      <c r="AJ21" s="647"/>
      <c r="AK21" s="647"/>
      <c r="AL21" s="611" t="s">
        <v>122</v>
      </c>
      <c r="AM21" s="612"/>
      <c r="AN21" s="612"/>
      <c r="AO21" s="648"/>
      <c r="AP21" s="605" t="s">
        <v>266</v>
      </c>
      <c r="AQ21" s="685"/>
      <c r="AR21" s="685"/>
      <c r="AS21" s="685"/>
      <c r="AT21" s="685"/>
      <c r="AU21" s="685"/>
      <c r="AV21" s="685"/>
      <c r="AW21" s="685"/>
      <c r="AX21" s="685"/>
      <c r="AY21" s="685"/>
      <c r="AZ21" s="685"/>
      <c r="BA21" s="685"/>
      <c r="BB21" s="685"/>
      <c r="BC21" s="685"/>
      <c r="BD21" s="685"/>
      <c r="BE21" s="685"/>
      <c r="BF21" s="686"/>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267</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268</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269</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270</v>
      </c>
      <c r="C23" s="606"/>
      <c r="D23" s="606"/>
      <c r="E23" s="606"/>
      <c r="F23" s="606"/>
      <c r="G23" s="606"/>
      <c r="H23" s="606"/>
      <c r="I23" s="606"/>
      <c r="J23" s="606"/>
      <c r="K23" s="606"/>
      <c r="L23" s="606"/>
      <c r="M23" s="606"/>
      <c r="N23" s="606"/>
      <c r="O23" s="606"/>
      <c r="P23" s="606"/>
      <c r="Q23" s="607"/>
      <c r="R23" s="608">
        <v>24357</v>
      </c>
      <c r="S23" s="609"/>
      <c r="T23" s="609"/>
      <c r="U23" s="609"/>
      <c r="V23" s="609"/>
      <c r="W23" s="609"/>
      <c r="X23" s="609"/>
      <c r="Y23" s="610"/>
      <c r="Z23" s="646">
        <v>0</v>
      </c>
      <c r="AA23" s="646"/>
      <c r="AB23" s="646"/>
      <c r="AC23" s="646"/>
      <c r="AD23" s="647" t="s">
        <v>122</v>
      </c>
      <c r="AE23" s="647"/>
      <c r="AF23" s="647"/>
      <c r="AG23" s="647"/>
      <c r="AH23" s="647"/>
      <c r="AI23" s="647"/>
      <c r="AJ23" s="647"/>
      <c r="AK23" s="647"/>
      <c r="AL23" s="611" t="s">
        <v>122</v>
      </c>
      <c r="AM23" s="612"/>
      <c r="AN23" s="612"/>
      <c r="AO23" s="648"/>
      <c r="AP23" s="605" t="s">
        <v>271</v>
      </c>
      <c r="AQ23" s="685"/>
      <c r="AR23" s="685"/>
      <c r="AS23" s="685"/>
      <c r="AT23" s="685"/>
      <c r="AU23" s="685"/>
      <c r="AV23" s="685"/>
      <c r="AW23" s="685"/>
      <c r="AX23" s="685"/>
      <c r="AY23" s="685"/>
      <c r="AZ23" s="685"/>
      <c r="BA23" s="685"/>
      <c r="BB23" s="685"/>
      <c r="BC23" s="685"/>
      <c r="BD23" s="685"/>
      <c r="BE23" s="685"/>
      <c r="BF23" s="686"/>
      <c r="BG23" s="608">
        <v>2056306</v>
      </c>
      <c r="BH23" s="609"/>
      <c r="BI23" s="609"/>
      <c r="BJ23" s="609"/>
      <c r="BK23" s="609"/>
      <c r="BL23" s="609"/>
      <c r="BM23" s="609"/>
      <c r="BN23" s="610"/>
      <c r="BO23" s="646">
        <v>8.1999999999999993</v>
      </c>
      <c r="BP23" s="646"/>
      <c r="BQ23" s="646"/>
      <c r="BR23" s="646"/>
      <c r="BS23" s="647" t="s">
        <v>122</v>
      </c>
      <c r="BT23" s="647"/>
      <c r="BU23" s="647"/>
      <c r="BV23" s="647"/>
      <c r="BW23" s="647"/>
      <c r="BX23" s="647"/>
      <c r="BY23" s="647"/>
      <c r="BZ23" s="647"/>
      <c r="CA23" s="647"/>
      <c r="CB23" s="687"/>
      <c r="CD23" s="660" t="s">
        <v>211</v>
      </c>
      <c r="CE23" s="661"/>
      <c r="CF23" s="661"/>
      <c r="CG23" s="661"/>
      <c r="CH23" s="661"/>
      <c r="CI23" s="661"/>
      <c r="CJ23" s="661"/>
      <c r="CK23" s="661"/>
      <c r="CL23" s="661"/>
      <c r="CM23" s="661"/>
      <c r="CN23" s="661"/>
      <c r="CO23" s="661"/>
      <c r="CP23" s="661"/>
      <c r="CQ23" s="662"/>
      <c r="CR23" s="660" t="s">
        <v>272</v>
      </c>
      <c r="CS23" s="661"/>
      <c r="CT23" s="661"/>
      <c r="CU23" s="661"/>
      <c r="CV23" s="661"/>
      <c r="CW23" s="661"/>
      <c r="CX23" s="661"/>
      <c r="CY23" s="662"/>
      <c r="CZ23" s="660" t="s">
        <v>273</v>
      </c>
      <c r="DA23" s="661"/>
      <c r="DB23" s="661"/>
      <c r="DC23" s="662"/>
      <c r="DD23" s="660" t="s">
        <v>274</v>
      </c>
      <c r="DE23" s="661"/>
      <c r="DF23" s="661"/>
      <c r="DG23" s="661"/>
      <c r="DH23" s="661"/>
      <c r="DI23" s="661"/>
      <c r="DJ23" s="661"/>
      <c r="DK23" s="662"/>
      <c r="DL23" s="698" t="s">
        <v>275</v>
      </c>
      <c r="DM23" s="699"/>
      <c r="DN23" s="699"/>
      <c r="DO23" s="699"/>
      <c r="DP23" s="699"/>
      <c r="DQ23" s="699"/>
      <c r="DR23" s="699"/>
      <c r="DS23" s="699"/>
      <c r="DT23" s="699"/>
      <c r="DU23" s="699"/>
      <c r="DV23" s="700"/>
      <c r="DW23" s="660" t="s">
        <v>276</v>
      </c>
      <c r="DX23" s="661"/>
      <c r="DY23" s="661"/>
      <c r="DZ23" s="661"/>
      <c r="EA23" s="661"/>
      <c r="EB23" s="661"/>
      <c r="EC23" s="662"/>
    </row>
    <row r="24" spans="2:133" ht="11.25" customHeight="1" x14ac:dyDescent="0.2">
      <c r="B24" s="605" t="s">
        <v>277</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278</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279</v>
      </c>
      <c r="CE24" s="667"/>
      <c r="CF24" s="667"/>
      <c r="CG24" s="667"/>
      <c r="CH24" s="667"/>
      <c r="CI24" s="667"/>
      <c r="CJ24" s="667"/>
      <c r="CK24" s="667"/>
      <c r="CL24" s="667"/>
      <c r="CM24" s="667"/>
      <c r="CN24" s="667"/>
      <c r="CO24" s="667"/>
      <c r="CP24" s="667"/>
      <c r="CQ24" s="668"/>
      <c r="CR24" s="663">
        <v>27813715</v>
      </c>
      <c r="CS24" s="664"/>
      <c r="CT24" s="664"/>
      <c r="CU24" s="664"/>
      <c r="CV24" s="664"/>
      <c r="CW24" s="664"/>
      <c r="CX24" s="664"/>
      <c r="CY24" s="689"/>
      <c r="CZ24" s="690">
        <v>41.2</v>
      </c>
      <c r="DA24" s="672"/>
      <c r="DB24" s="672"/>
      <c r="DC24" s="692"/>
      <c r="DD24" s="688">
        <v>14889833</v>
      </c>
      <c r="DE24" s="664"/>
      <c r="DF24" s="664"/>
      <c r="DG24" s="664"/>
      <c r="DH24" s="664"/>
      <c r="DI24" s="664"/>
      <c r="DJ24" s="664"/>
      <c r="DK24" s="689"/>
      <c r="DL24" s="688">
        <v>14238262</v>
      </c>
      <c r="DM24" s="664"/>
      <c r="DN24" s="664"/>
      <c r="DO24" s="664"/>
      <c r="DP24" s="664"/>
      <c r="DQ24" s="664"/>
      <c r="DR24" s="664"/>
      <c r="DS24" s="664"/>
      <c r="DT24" s="664"/>
      <c r="DU24" s="664"/>
      <c r="DV24" s="689"/>
      <c r="DW24" s="690">
        <v>49.4</v>
      </c>
      <c r="DX24" s="672"/>
      <c r="DY24" s="672"/>
      <c r="DZ24" s="672"/>
      <c r="EA24" s="672"/>
      <c r="EB24" s="672"/>
      <c r="EC24" s="691"/>
    </row>
    <row r="25" spans="2:133" ht="11.25" customHeight="1" x14ac:dyDescent="0.2">
      <c r="B25" s="605" t="s">
        <v>280</v>
      </c>
      <c r="C25" s="606"/>
      <c r="D25" s="606"/>
      <c r="E25" s="606"/>
      <c r="F25" s="606"/>
      <c r="G25" s="606"/>
      <c r="H25" s="606"/>
      <c r="I25" s="606"/>
      <c r="J25" s="606"/>
      <c r="K25" s="606"/>
      <c r="L25" s="606"/>
      <c r="M25" s="606"/>
      <c r="N25" s="606"/>
      <c r="O25" s="606"/>
      <c r="P25" s="606"/>
      <c r="Q25" s="607"/>
      <c r="R25" s="608">
        <v>30737470</v>
      </c>
      <c r="S25" s="609"/>
      <c r="T25" s="609"/>
      <c r="U25" s="609"/>
      <c r="V25" s="609"/>
      <c r="W25" s="609"/>
      <c r="X25" s="609"/>
      <c r="Y25" s="610"/>
      <c r="Z25" s="646">
        <v>44.1</v>
      </c>
      <c r="AA25" s="646"/>
      <c r="AB25" s="646"/>
      <c r="AC25" s="646"/>
      <c r="AD25" s="647">
        <v>28656391</v>
      </c>
      <c r="AE25" s="647"/>
      <c r="AF25" s="647"/>
      <c r="AG25" s="647"/>
      <c r="AH25" s="647"/>
      <c r="AI25" s="647"/>
      <c r="AJ25" s="647"/>
      <c r="AK25" s="647"/>
      <c r="AL25" s="611">
        <v>99.4</v>
      </c>
      <c r="AM25" s="612"/>
      <c r="AN25" s="612"/>
      <c r="AO25" s="648"/>
      <c r="AP25" s="605" t="s">
        <v>281</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282</v>
      </c>
      <c r="CE25" s="606"/>
      <c r="CF25" s="606"/>
      <c r="CG25" s="606"/>
      <c r="CH25" s="606"/>
      <c r="CI25" s="606"/>
      <c r="CJ25" s="606"/>
      <c r="CK25" s="606"/>
      <c r="CL25" s="606"/>
      <c r="CM25" s="606"/>
      <c r="CN25" s="606"/>
      <c r="CO25" s="606"/>
      <c r="CP25" s="606"/>
      <c r="CQ25" s="607"/>
      <c r="CR25" s="608">
        <v>8522568</v>
      </c>
      <c r="CS25" s="621"/>
      <c r="CT25" s="621"/>
      <c r="CU25" s="621"/>
      <c r="CV25" s="621"/>
      <c r="CW25" s="621"/>
      <c r="CX25" s="621"/>
      <c r="CY25" s="622"/>
      <c r="CZ25" s="611">
        <v>12.6</v>
      </c>
      <c r="DA25" s="623"/>
      <c r="DB25" s="623"/>
      <c r="DC25" s="624"/>
      <c r="DD25" s="614">
        <v>7678205</v>
      </c>
      <c r="DE25" s="621"/>
      <c r="DF25" s="621"/>
      <c r="DG25" s="621"/>
      <c r="DH25" s="621"/>
      <c r="DI25" s="621"/>
      <c r="DJ25" s="621"/>
      <c r="DK25" s="622"/>
      <c r="DL25" s="614">
        <v>7082204</v>
      </c>
      <c r="DM25" s="621"/>
      <c r="DN25" s="621"/>
      <c r="DO25" s="621"/>
      <c r="DP25" s="621"/>
      <c r="DQ25" s="621"/>
      <c r="DR25" s="621"/>
      <c r="DS25" s="621"/>
      <c r="DT25" s="621"/>
      <c r="DU25" s="621"/>
      <c r="DV25" s="622"/>
      <c r="DW25" s="611">
        <v>24.6</v>
      </c>
      <c r="DX25" s="623"/>
      <c r="DY25" s="623"/>
      <c r="DZ25" s="623"/>
      <c r="EA25" s="623"/>
      <c r="EB25" s="623"/>
      <c r="EC25" s="635"/>
    </row>
    <row r="26" spans="2:133" ht="11.25" customHeight="1" x14ac:dyDescent="0.2">
      <c r="B26" s="605" t="s">
        <v>283</v>
      </c>
      <c r="C26" s="606"/>
      <c r="D26" s="606"/>
      <c r="E26" s="606"/>
      <c r="F26" s="606"/>
      <c r="G26" s="606"/>
      <c r="H26" s="606"/>
      <c r="I26" s="606"/>
      <c r="J26" s="606"/>
      <c r="K26" s="606"/>
      <c r="L26" s="606"/>
      <c r="M26" s="606"/>
      <c r="N26" s="606"/>
      <c r="O26" s="606"/>
      <c r="P26" s="606"/>
      <c r="Q26" s="607"/>
      <c r="R26" s="608">
        <v>8167</v>
      </c>
      <c r="S26" s="609"/>
      <c r="T26" s="609"/>
      <c r="U26" s="609"/>
      <c r="V26" s="609"/>
      <c r="W26" s="609"/>
      <c r="X26" s="609"/>
      <c r="Y26" s="610"/>
      <c r="Z26" s="646">
        <v>0</v>
      </c>
      <c r="AA26" s="646"/>
      <c r="AB26" s="646"/>
      <c r="AC26" s="646"/>
      <c r="AD26" s="647">
        <v>8167</v>
      </c>
      <c r="AE26" s="647"/>
      <c r="AF26" s="647"/>
      <c r="AG26" s="647"/>
      <c r="AH26" s="647"/>
      <c r="AI26" s="647"/>
      <c r="AJ26" s="647"/>
      <c r="AK26" s="647"/>
      <c r="AL26" s="611">
        <v>0</v>
      </c>
      <c r="AM26" s="612"/>
      <c r="AN26" s="612"/>
      <c r="AO26" s="648"/>
      <c r="AP26" s="605" t="s">
        <v>284</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285</v>
      </c>
      <c r="CE26" s="606"/>
      <c r="CF26" s="606"/>
      <c r="CG26" s="606"/>
      <c r="CH26" s="606"/>
      <c r="CI26" s="606"/>
      <c r="CJ26" s="606"/>
      <c r="CK26" s="606"/>
      <c r="CL26" s="606"/>
      <c r="CM26" s="606"/>
      <c r="CN26" s="606"/>
      <c r="CO26" s="606"/>
      <c r="CP26" s="606"/>
      <c r="CQ26" s="607"/>
      <c r="CR26" s="608">
        <v>4583683</v>
      </c>
      <c r="CS26" s="609"/>
      <c r="CT26" s="609"/>
      <c r="CU26" s="609"/>
      <c r="CV26" s="609"/>
      <c r="CW26" s="609"/>
      <c r="CX26" s="609"/>
      <c r="CY26" s="610"/>
      <c r="CZ26" s="611">
        <v>6.8</v>
      </c>
      <c r="DA26" s="623"/>
      <c r="DB26" s="623"/>
      <c r="DC26" s="624"/>
      <c r="DD26" s="614">
        <v>4154501</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286</v>
      </c>
      <c r="C27" s="606"/>
      <c r="D27" s="606"/>
      <c r="E27" s="606"/>
      <c r="F27" s="606"/>
      <c r="G27" s="606"/>
      <c r="H27" s="606"/>
      <c r="I27" s="606"/>
      <c r="J27" s="606"/>
      <c r="K27" s="606"/>
      <c r="L27" s="606"/>
      <c r="M27" s="606"/>
      <c r="N27" s="606"/>
      <c r="O27" s="606"/>
      <c r="P27" s="606"/>
      <c r="Q27" s="607"/>
      <c r="R27" s="608">
        <v>298338</v>
      </c>
      <c r="S27" s="609"/>
      <c r="T27" s="609"/>
      <c r="U27" s="609"/>
      <c r="V27" s="609"/>
      <c r="W27" s="609"/>
      <c r="X27" s="609"/>
      <c r="Y27" s="610"/>
      <c r="Z27" s="646">
        <v>0.4</v>
      </c>
      <c r="AA27" s="646"/>
      <c r="AB27" s="646"/>
      <c r="AC27" s="646"/>
      <c r="AD27" s="647">
        <v>1931</v>
      </c>
      <c r="AE27" s="647"/>
      <c r="AF27" s="647"/>
      <c r="AG27" s="647"/>
      <c r="AH27" s="647"/>
      <c r="AI27" s="647"/>
      <c r="AJ27" s="647"/>
      <c r="AK27" s="647"/>
      <c r="AL27" s="611">
        <v>0</v>
      </c>
      <c r="AM27" s="612"/>
      <c r="AN27" s="612"/>
      <c r="AO27" s="648"/>
      <c r="AP27" s="605" t="s">
        <v>287</v>
      </c>
      <c r="AQ27" s="606"/>
      <c r="AR27" s="606"/>
      <c r="AS27" s="606"/>
      <c r="AT27" s="606"/>
      <c r="AU27" s="606"/>
      <c r="AV27" s="606"/>
      <c r="AW27" s="606"/>
      <c r="AX27" s="606"/>
      <c r="AY27" s="606"/>
      <c r="AZ27" s="606"/>
      <c r="BA27" s="606"/>
      <c r="BB27" s="606"/>
      <c r="BC27" s="606"/>
      <c r="BD27" s="606"/>
      <c r="BE27" s="606"/>
      <c r="BF27" s="607"/>
      <c r="BG27" s="608">
        <v>25224978</v>
      </c>
      <c r="BH27" s="609"/>
      <c r="BI27" s="609"/>
      <c r="BJ27" s="609"/>
      <c r="BK27" s="609"/>
      <c r="BL27" s="609"/>
      <c r="BM27" s="609"/>
      <c r="BN27" s="610"/>
      <c r="BO27" s="646">
        <v>100</v>
      </c>
      <c r="BP27" s="646"/>
      <c r="BQ27" s="646"/>
      <c r="BR27" s="646"/>
      <c r="BS27" s="647">
        <v>194562</v>
      </c>
      <c r="BT27" s="647"/>
      <c r="BU27" s="647"/>
      <c r="BV27" s="647"/>
      <c r="BW27" s="647"/>
      <c r="BX27" s="647"/>
      <c r="BY27" s="647"/>
      <c r="BZ27" s="647"/>
      <c r="CA27" s="647"/>
      <c r="CB27" s="687"/>
      <c r="CD27" s="605" t="s">
        <v>288</v>
      </c>
      <c r="CE27" s="606"/>
      <c r="CF27" s="606"/>
      <c r="CG27" s="606"/>
      <c r="CH27" s="606"/>
      <c r="CI27" s="606"/>
      <c r="CJ27" s="606"/>
      <c r="CK27" s="606"/>
      <c r="CL27" s="606"/>
      <c r="CM27" s="606"/>
      <c r="CN27" s="606"/>
      <c r="CO27" s="606"/>
      <c r="CP27" s="606"/>
      <c r="CQ27" s="607"/>
      <c r="CR27" s="608">
        <v>17233570</v>
      </c>
      <c r="CS27" s="621"/>
      <c r="CT27" s="621"/>
      <c r="CU27" s="621"/>
      <c r="CV27" s="621"/>
      <c r="CW27" s="621"/>
      <c r="CX27" s="621"/>
      <c r="CY27" s="622"/>
      <c r="CZ27" s="611">
        <v>25.5</v>
      </c>
      <c r="DA27" s="623"/>
      <c r="DB27" s="623"/>
      <c r="DC27" s="624"/>
      <c r="DD27" s="614">
        <v>5154051</v>
      </c>
      <c r="DE27" s="621"/>
      <c r="DF27" s="621"/>
      <c r="DG27" s="621"/>
      <c r="DH27" s="621"/>
      <c r="DI27" s="621"/>
      <c r="DJ27" s="621"/>
      <c r="DK27" s="622"/>
      <c r="DL27" s="614">
        <v>5098481</v>
      </c>
      <c r="DM27" s="621"/>
      <c r="DN27" s="621"/>
      <c r="DO27" s="621"/>
      <c r="DP27" s="621"/>
      <c r="DQ27" s="621"/>
      <c r="DR27" s="621"/>
      <c r="DS27" s="621"/>
      <c r="DT27" s="621"/>
      <c r="DU27" s="621"/>
      <c r="DV27" s="622"/>
      <c r="DW27" s="611">
        <v>17.7</v>
      </c>
      <c r="DX27" s="623"/>
      <c r="DY27" s="623"/>
      <c r="DZ27" s="623"/>
      <c r="EA27" s="623"/>
      <c r="EB27" s="623"/>
      <c r="EC27" s="635"/>
    </row>
    <row r="28" spans="2:133" ht="11.25" customHeight="1" x14ac:dyDescent="0.2">
      <c r="B28" s="605" t="s">
        <v>289</v>
      </c>
      <c r="C28" s="606"/>
      <c r="D28" s="606"/>
      <c r="E28" s="606"/>
      <c r="F28" s="606"/>
      <c r="G28" s="606"/>
      <c r="H28" s="606"/>
      <c r="I28" s="606"/>
      <c r="J28" s="606"/>
      <c r="K28" s="606"/>
      <c r="L28" s="606"/>
      <c r="M28" s="606"/>
      <c r="N28" s="606"/>
      <c r="O28" s="606"/>
      <c r="P28" s="606"/>
      <c r="Q28" s="607"/>
      <c r="R28" s="608">
        <v>571688</v>
      </c>
      <c r="S28" s="609"/>
      <c r="T28" s="609"/>
      <c r="U28" s="609"/>
      <c r="V28" s="609"/>
      <c r="W28" s="609"/>
      <c r="X28" s="609"/>
      <c r="Y28" s="610"/>
      <c r="Z28" s="646">
        <v>0.8</v>
      </c>
      <c r="AA28" s="646"/>
      <c r="AB28" s="646"/>
      <c r="AC28" s="646"/>
      <c r="AD28" s="647">
        <v>171210</v>
      </c>
      <c r="AE28" s="647"/>
      <c r="AF28" s="647"/>
      <c r="AG28" s="647"/>
      <c r="AH28" s="647"/>
      <c r="AI28" s="647"/>
      <c r="AJ28" s="647"/>
      <c r="AK28" s="647"/>
      <c r="AL28" s="611">
        <v>0.6</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290</v>
      </c>
      <c r="CE28" s="606"/>
      <c r="CF28" s="606"/>
      <c r="CG28" s="606"/>
      <c r="CH28" s="606"/>
      <c r="CI28" s="606"/>
      <c r="CJ28" s="606"/>
      <c r="CK28" s="606"/>
      <c r="CL28" s="606"/>
      <c r="CM28" s="606"/>
      <c r="CN28" s="606"/>
      <c r="CO28" s="606"/>
      <c r="CP28" s="606"/>
      <c r="CQ28" s="607"/>
      <c r="CR28" s="608">
        <v>2057577</v>
      </c>
      <c r="CS28" s="609"/>
      <c r="CT28" s="609"/>
      <c r="CU28" s="609"/>
      <c r="CV28" s="609"/>
      <c r="CW28" s="609"/>
      <c r="CX28" s="609"/>
      <c r="CY28" s="610"/>
      <c r="CZ28" s="611">
        <v>3</v>
      </c>
      <c r="DA28" s="623"/>
      <c r="DB28" s="623"/>
      <c r="DC28" s="624"/>
      <c r="DD28" s="614">
        <v>2057577</v>
      </c>
      <c r="DE28" s="609"/>
      <c r="DF28" s="609"/>
      <c r="DG28" s="609"/>
      <c r="DH28" s="609"/>
      <c r="DI28" s="609"/>
      <c r="DJ28" s="609"/>
      <c r="DK28" s="610"/>
      <c r="DL28" s="614">
        <v>2057577</v>
      </c>
      <c r="DM28" s="609"/>
      <c r="DN28" s="609"/>
      <c r="DO28" s="609"/>
      <c r="DP28" s="609"/>
      <c r="DQ28" s="609"/>
      <c r="DR28" s="609"/>
      <c r="DS28" s="609"/>
      <c r="DT28" s="609"/>
      <c r="DU28" s="609"/>
      <c r="DV28" s="610"/>
      <c r="DW28" s="611">
        <v>7.1</v>
      </c>
      <c r="DX28" s="623"/>
      <c r="DY28" s="623"/>
      <c r="DZ28" s="623"/>
      <c r="EA28" s="623"/>
      <c r="EB28" s="623"/>
      <c r="EC28" s="635"/>
    </row>
    <row r="29" spans="2:133" ht="11.25" customHeight="1" x14ac:dyDescent="0.2">
      <c r="B29" s="605" t="s">
        <v>291</v>
      </c>
      <c r="C29" s="606"/>
      <c r="D29" s="606"/>
      <c r="E29" s="606"/>
      <c r="F29" s="606"/>
      <c r="G29" s="606"/>
      <c r="H29" s="606"/>
      <c r="I29" s="606"/>
      <c r="J29" s="606"/>
      <c r="K29" s="606"/>
      <c r="L29" s="606"/>
      <c r="M29" s="606"/>
      <c r="N29" s="606"/>
      <c r="O29" s="606"/>
      <c r="P29" s="606"/>
      <c r="Q29" s="607"/>
      <c r="R29" s="608">
        <v>552512</v>
      </c>
      <c r="S29" s="609"/>
      <c r="T29" s="609"/>
      <c r="U29" s="609"/>
      <c r="V29" s="609"/>
      <c r="W29" s="609"/>
      <c r="X29" s="609"/>
      <c r="Y29" s="610"/>
      <c r="Z29" s="646">
        <v>0.8</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292</v>
      </c>
      <c r="CE29" s="628"/>
      <c r="CF29" s="605" t="s">
        <v>66</v>
      </c>
      <c r="CG29" s="606"/>
      <c r="CH29" s="606"/>
      <c r="CI29" s="606"/>
      <c r="CJ29" s="606"/>
      <c r="CK29" s="606"/>
      <c r="CL29" s="606"/>
      <c r="CM29" s="606"/>
      <c r="CN29" s="606"/>
      <c r="CO29" s="606"/>
      <c r="CP29" s="606"/>
      <c r="CQ29" s="607"/>
      <c r="CR29" s="608">
        <v>2053451</v>
      </c>
      <c r="CS29" s="621"/>
      <c r="CT29" s="621"/>
      <c r="CU29" s="621"/>
      <c r="CV29" s="621"/>
      <c r="CW29" s="621"/>
      <c r="CX29" s="621"/>
      <c r="CY29" s="622"/>
      <c r="CZ29" s="611">
        <v>3</v>
      </c>
      <c r="DA29" s="623"/>
      <c r="DB29" s="623"/>
      <c r="DC29" s="624"/>
      <c r="DD29" s="614">
        <v>2053451</v>
      </c>
      <c r="DE29" s="621"/>
      <c r="DF29" s="621"/>
      <c r="DG29" s="621"/>
      <c r="DH29" s="621"/>
      <c r="DI29" s="621"/>
      <c r="DJ29" s="621"/>
      <c r="DK29" s="622"/>
      <c r="DL29" s="614">
        <v>2053451</v>
      </c>
      <c r="DM29" s="621"/>
      <c r="DN29" s="621"/>
      <c r="DO29" s="621"/>
      <c r="DP29" s="621"/>
      <c r="DQ29" s="621"/>
      <c r="DR29" s="621"/>
      <c r="DS29" s="621"/>
      <c r="DT29" s="621"/>
      <c r="DU29" s="621"/>
      <c r="DV29" s="622"/>
      <c r="DW29" s="611">
        <v>7.1</v>
      </c>
      <c r="DX29" s="623"/>
      <c r="DY29" s="623"/>
      <c r="DZ29" s="623"/>
      <c r="EA29" s="623"/>
      <c r="EB29" s="623"/>
      <c r="EC29" s="635"/>
    </row>
    <row r="30" spans="2:133" ht="11.25" customHeight="1" x14ac:dyDescent="0.2">
      <c r="B30" s="605" t="s">
        <v>293</v>
      </c>
      <c r="C30" s="606"/>
      <c r="D30" s="606"/>
      <c r="E30" s="606"/>
      <c r="F30" s="606"/>
      <c r="G30" s="606"/>
      <c r="H30" s="606"/>
      <c r="I30" s="606"/>
      <c r="J30" s="606"/>
      <c r="K30" s="606"/>
      <c r="L30" s="606"/>
      <c r="M30" s="606"/>
      <c r="N30" s="606"/>
      <c r="O30" s="606"/>
      <c r="P30" s="606"/>
      <c r="Q30" s="607"/>
      <c r="R30" s="608">
        <v>10999957</v>
      </c>
      <c r="S30" s="609"/>
      <c r="T30" s="609"/>
      <c r="U30" s="609"/>
      <c r="V30" s="609"/>
      <c r="W30" s="609"/>
      <c r="X30" s="609"/>
      <c r="Y30" s="610"/>
      <c r="Z30" s="646">
        <v>15.8</v>
      </c>
      <c r="AA30" s="646"/>
      <c r="AB30" s="646"/>
      <c r="AC30" s="646"/>
      <c r="AD30" s="647" t="s">
        <v>122</v>
      </c>
      <c r="AE30" s="647"/>
      <c r="AF30" s="647"/>
      <c r="AG30" s="647"/>
      <c r="AH30" s="647"/>
      <c r="AI30" s="647"/>
      <c r="AJ30" s="647"/>
      <c r="AK30" s="647"/>
      <c r="AL30" s="611" t="s">
        <v>122</v>
      </c>
      <c r="AM30" s="612"/>
      <c r="AN30" s="612"/>
      <c r="AO30" s="648"/>
      <c r="AP30" s="660" t="s">
        <v>211</v>
      </c>
      <c r="AQ30" s="661"/>
      <c r="AR30" s="661"/>
      <c r="AS30" s="661"/>
      <c r="AT30" s="661"/>
      <c r="AU30" s="661"/>
      <c r="AV30" s="661"/>
      <c r="AW30" s="661"/>
      <c r="AX30" s="661"/>
      <c r="AY30" s="661"/>
      <c r="AZ30" s="661"/>
      <c r="BA30" s="661"/>
      <c r="BB30" s="661"/>
      <c r="BC30" s="661"/>
      <c r="BD30" s="661"/>
      <c r="BE30" s="661"/>
      <c r="BF30" s="662"/>
      <c r="BG30" s="660" t="s">
        <v>294</v>
      </c>
      <c r="BH30" s="678"/>
      <c r="BI30" s="678"/>
      <c r="BJ30" s="678"/>
      <c r="BK30" s="678"/>
      <c r="BL30" s="678"/>
      <c r="BM30" s="678"/>
      <c r="BN30" s="678"/>
      <c r="BO30" s="678"/>
      <c r="BP30" s="678"/>
      <c r="BQ30" s="679"/>
      <c r="BR30" s="660" t="s">
        <v>295</v>
      </c>
      <c r="BS30" s="678"/>
      <c r="BT30" s="678"/>
      <c r="BU30" s="678"/>
      <c r="BV30" s="678"/>
      <c r="BW30" s="678"/>
      <c r="BX30" s="678"/>
      <c r="BY30" s="678"/>
      <c r="BZ30" s="678"/>
      <c r="CA30" s="678"/>
      <c r="CB30" s="679"/>
      <c r="CD30" s="629"/>
      <c r="CE30" s="630"/>
      <c r="CF30" s="605" t="s">
        <v>296</v>
      </c>
      <c r="CG30" s="606"/>
      <c r="CH30" s="606"/>
      <c r="CI30" s="606"/>
      <c r="CJ30" s="606"/>
      <c r="CK30" s="606"/>
      <c r="CL30" s="606"/>
      <c r="CM30" s="606"/>
      <c r="CN30" s="606"/>
      <c r="CO30" s="606"/>
      <c r="CP30" s="606"/>
      <c r="CQ30" s="607"/>
      <c r="CR30" s="608">
        <v>1925570</v>
      </c>
      <c r="CS30" s="609"/>
      <c r="CT30" s="609"/>
      <c r="CU30" s="609"/>
      <c r="CV30" s="609"/>
      <c r="CW30" s="609"/>
      <c r="CX30" s="609"/>
      <c r="CY30" s="610"/>
      <c r="CZ30" s="611">
        <v>2.9</v>
      </c>
      <c r="DA30" s="623"/>
      <c r="DB30" s="623"/>
      <c r="DC30" s="624"/>
      <c r="DD30" s="614">
        <v>1925570</v>
      </c>
      <c r="DE30" s="609"/>
      <c r="DF30" s="609"/>
      <c r="DG30" s="609"/>
      <c r="DH30" s="609"/>
      <c r="DI30" s="609"/>
      <c r="DJ30" s="609"/>
      <c r="DK30" s="610"/>
      <c r="DL30" s="614">
        <v>1925570</v>
      </c>
      <c r="DM30" s="609"/>
      <c r="DN30" s="609"/>
      <c r="DO30" s="609"/>
      <c r="DP30" s="609"/>
      <c r="DQ30" s="609"/>
      <c r="DR30" s="609"/>
      <c r="DS30" s="609"/>
      <c r="DT30" s="609"/>
      <c r="DU30" s="609"/>
      <c r="DV30" s="610"/>
      <c r="DW30" s="611">
        <v>6.7</v>
      </c>
      <c r="DX30" s="623"/>
      <c r="DY30" s="623"/>
      <c r="DZ30" s="623"/>
      <c r="EA30" s="623"/>
      <c r="EB30" s="623"/>
      <c r="EC30" s="635"/>
    </row>
    <row r="31" spans="2:133" ht="11.25" customHeight="1" x14ac:dyDescent="0.2">
      <c r="B31" s="675" t="s">
        <v>297</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80" t="s">
        <v>298</v>
      </c>
      <c r="AQ31" s="681"/>
      <c r="AR31" s="681"/>
      <c r="AS31" s="681"/>
      <c r="AT31" s="682" t="s">
        <v>299</v>
      </c>
      <c r="AU31" s="200"/>
      <c r="AV31" s="200"/>
      <c r="AW31" s="200"/>
      <c r="AX31" s="666" t="s">
        <v>177</v>
      </c>
      <c r="AY31" s="667"/>
      <c r="AZ31" s="667"/>
      <c r="BA31" s="667"/>
      <c r="BB31" s="667"/>
      <c r="BC31" s="667"/>
      <c r="BD31" s="667"/>
      <c r="BE31" s="667"/>
      <c r="BF31" s="668"/>
      <c r="BG31" s="670">
        <v>99.6</v>
      </c>
      <c r="BH31" s="671"/>
      <c r="BI31" s="671"/>
      <c r="BJ31" s="671"/>
      <c r="BK31" s="671"/>
      <c r="BL31" s="671"/>
      <c r="BM31" s="672">
        <v>99.1</v>
      </c>
      <c r="BN31" s="671"/>
      <c r="BO31" s="671"/>
      <c r="BP31" s="671"/>
      <c r="BQ31" s="673"/>
      <c r="BR31" s="670">
        <v>99.6</v>
      </c>
      <c r="BS31" s="671"/>
      <c r="BT31" s="671"/>
      <c r="BU31" s="671"/>
      <c r="BV31" s="671"/>
      <c r="BW31" s="671"/>
      <c r="BX31" s="672">
        <v>99.2</v>
      </c>
      <c r="BY31" s="671"/>
      <c r="BZ31" s="671"/>
      <c r="CA31" s="671"/>
      <c r="CB31" s="673"/>
      <c r="CD31" s="629"/>
      <c r="CE31" s="630"/>
      <c r="CF31" s="605" t="s">
        <v>300</v>
      </c>
      <c r="CG31" s="606"/>
      <c r="CH31" s="606"/>
      <c r="CI31" s="606"/>
      <c r="CJ31" s="606"/>
      <c r="CK31" s="606"/>
      <c r="CL31" s="606"/>
      <c r="CM31" s="606"/>
      <c r="CN31" s="606"/>
      <c r="CO31" s="606"/>
      <c r="CP31" s="606"/>
      <c r="CQ31" s="607"/>
      <c r="CR31" s="608">
        <v>127881</v>
      </c>
      <c r="CS31" s="621"/>
      <c r="CT31" s="621"/>
      <c r="CU31" s="621"/>
      <c r="CV31" s="621"/>
      <c r="CW31" s="621"/>
      <c r="CX31" s="621"/>
      <c r="CY31" s="622"/>
      <c r="CZ31" s="611">
        <v>0.2</v>
      </c>
      <c r="DA31" s="623"/>
      <c r="DB31" s="623"/>
      <c r="DC31" s="624"/>
      <c r="DD31" s="614">
        <v>127881</v>
      </c>
      <c r="DE31" s="621"/>
      <c r="DF31" s="621"/>
      <c r="DG31" s="621"/>
      <c r="DH31" s="621"/>
      <c r="DI31" s="621"/>
      <c r="DJ31" s="621"/>
      <c r="DK31" s="622"/>
      <c r="DL31" s="614">
        <v>127881</v>
      </c>
      <c r="DM31" s="621"/>
      <c r="DN31" s="621"/>
      <c r="DO31" s="621"/>
      <c r="DP31" s="621"/>
      <c r="DQ31" s="621"/>
      <c r="DR31" s="621"/>
      <c r="DS31" s="621"/>
      <c r="DT31" s="621"/>
      <c r="DU31" s="621"/>
      <c r="DV31" s="622"/>
      <c r="DW31" s="611">
        <v>0.4</v>
      </c>
      <c r="DX31" s="623"/>
      <c r="DY31" s="623"/>
      <c r="DZ31" s="623"/>
      <c r="EA31" s="623"/>
      <c r="EB31" s="623"/>
      <c r="EC31" s="635"/>
    </row>
    <row r="32" spans="2:133" ht="11.25" customHeight="1" x14ac:dyDescent="0.2">
      <c r="B32" s="605" t="s">
        <v>301</v>
      </c>
      <c r="C32" s="606"/>
      <c r="D32" s="606"/>
      <c r="E32" s="606"/>
      <c r="F32" s="606"/>
      <c r="G32" s="606"/>
      <c r="H32" s="606"/>
      <c r="I32" s="606"/>
      <c r="J32" s="606"/>
      <c r="K32" s="606"/>
      <c r="L32" s="606"/>
      <c r="M32" s="606"/>
      <c r="N32" s="606"/>
      <c r="O32" s="606"/>
      <c r="P32" s="606"/>
      <c r="Q32" s="607"/>
      <c r="R32" s="608">
        <v>9129619</v>
      </c>
      <c r="S32" s="609"/>
      <c r="T32" s="609"/>
      <c r="U32" s="609"/>
      <c r="V32" s="609"/>
      <c r="W32" s="609"/>
      <c r="X32" s="609"/>
      <c r="Y32" s="610"/>
      <c r="Z32" s="646">
        <v>13.1</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302</v>
      </c>
      <c r="AX32" s="605" t="s">
        <v>303</v>
      </c>
      <c r="AY32" s="606"/>
      <c r="AZ32" s="606"/>
      <c r="BA32" s="606"/>
      <c r="BB32" s="606"/>
      <c r="BC32" s="606"/>
      <c r="BD32" s="606"/>
      <c r="BE32" s="606"/>
      <c r="BF32" s="607"/>
      <c r="BG32" s="674">
        <v>99.5</v>
      </c>
      <c r="BH32" s="621"/>
      <c r="BI32" s="621"/>
      <c r="BJ32" s="621"/>
      <c r="BK32" s="621"/>
      <c r="BL32" s="621"/>
      <c r="BM32" s="612">
        <v>98.8</v>
      </c>
      <c r="BN32" s="621"/>
      <c r="BO32" s="621"/>
      <c r="BP32" s="621"/>
      <c r="BQ32" s="644"/>
      <c r="BR32" s="674">
        <v>99.4</v>
      </c>
      <c r="BS32" s="621"/>
      <c r="BT32" s="621"/>
      <c r="BU32" s="621"/>
      <c r="BV32" s="621"/>
      <c r="BW32" s="621"/>
      <c r="BX32" s="612">
        <v>98.8</v>
      </c>
      <c r="BY32" s="621"/>
      <c r="BZ32" s="621"/>
      <c r="CA32" s="621"/>
      <c r="CB32" s="644"/>
      <c r="CD32" s="631"/>
      <c r="CE32" s="632"/>
      <c r="CF32" s="605" t="s">
        <v>304</v>
      </c>
      <c r="CG32" s="606"/>
      <c r="CH32" s="606"/>
      <c r="CI32" s="606"/>
      <c r="CJ32" s="606"/>
      <c r="CK32" s="606"/>
      <c r="CL32" s="606"/>
      <c r="CM32" s="606"/>
      <c r="CN32" s="606"/>
      <c r="CO32" s="606"/>
      <c r="CP32" s="606"/>
      <c r="CQ32" s="607"/>
      <c r="CR32" s="608">
        <v>4126</v>
      </c>
      <c r="CS32" s="609"/>
      <c r="CT32" s="609"/>
      <c r="CU32" s="609"/>
      <c r="CV32" s="609"/>
      <c r="CW32" s="609"/>
      <c r="CX32" s="609"/>
      <c r="CY32" s="610"/>
      <c r="CZ32" s="611">
        <v>0</v>
      </c>
      <c r="DA32" s="623"/>
      <c r="DB32" s="623"/>
      <c r="DC32" s="624"/>
      <c r="DD32" s="614">
        <v>4126</v>
      </c>
      <c r="DE32" s="609"/>
      <c r="DF32" s="609"/>
      <c r="DG32" s="609"/>
      <c r="DH32" s="609"/>
      <c r="DI32" s="609"/>
      <c r="DJ32" s="609"/>
      <c r="DK32" s="610"/>
      <c r="DL32" s="614">
        <v>4126</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305</v>
      </c>
      <c r="C33" s="606"/>
      <c r="D33" s="606"/>
      <c r="E33" s="606"/>
      <c r="F33" s="606"/>
      <c r="G33" s="606"/>
      <c r="H33" s="606"/>
      <c r="I33" s="606"/>
      <c r="J33" s="606"/>
      <c r="K33" s="606"/>
      <c r="L33" s="606"/>
      <c r="M33" s="606"/>
      <c r="N33" s="606"/>
      <c r="O33" s="606"/>
      <c r="P33" s="606"/>
      <c r="Q33" s="607"/>
      <c r="R33" s="608">
        <v>115682</v>
      </c>
      <c r="S33" s="609"/>
      <c r="T33" s="609"/>
      <c r="U33" s="609"/>
      <c r="V33" s="609"/>
      <c r="W33" s="609"/>
      <c r="X33" s="609"/>
      <c r="Y33" s="610"/>
      <c r="Z33" s="646">
        <v>0.2</v>
      </c>
      <c r="AA33" s="646"/>
      <c r="AB33" s="646"/>
      <c r="AC33" s="646"/>
      <c r="AD33" s="647" t="s">
        <v>122</v>
      </c>
      <c r="AE33" s="647"/>
      <c r="AF33" s="647"/>
      <c r="AG33" s="647"/>
      <c r="AH33" s="647"/>
      <c r="AI33" s="647"/>
      <c r="AJ33" s="647"/>
      <c r="AK33" s="647"/>
      <c r="AL33" s="611" t="s">
        <v>122</v>
      </c>
      <c r="AM33" s="612"/>
      <c r="AN33" s="612"/>
      <c r="AO33" s="648"/>
      <c r="AP33" s="651"/>
      <c r="AQ33" s="652"/>
      <c r="AR33" s="652"/>
      <c r="AS33" s="652"/>
      <c r="AT33" s="684"/>
      <c r="AU33" s="201"/>
      <c r="AV33" s="201"/>
      <c r="AW33" s="201"/>
      <c r="AX33" s="589" t="s">
        <v>306</v>
      </c>
      <c r="AY33" s="590"/>
      <c r="AZ33" s="590"/>
      <c r="BA33" s="590"/>
      <c r="BB33" s="590"/>
      <c r="BC33" s="590"/>
      <c r="BD33" s="590"/>
      <c r="BE33" s="590"/>
      <c r="BF33" s="591"/>
      <c r="BG33" s="669">
        <v>99.6</v>
      </c>
      <c r="BH33" s="593"/>
      <c r="BI33" s="593"/>
      <c r="BJ33" s="593"/>
      <c r="BK33" s="593"/>
      <c r="BL33" s="593"/>
      <c r="BM33" s="639">
        <v>99.4</v>
      </c>
      <c r="BN33" s="593"/>
      <c r="BO33" s="593"/>
      <c r="BP33" s="593"/>
      <c r="BQ33" s="656"/>
      <c r="BR33" s="669">
        <v>99.7</v>
      </c>
      <c r="BS33" s="593"/>
      <c r="BT33" s="593"/>
      <c r="BU33" s="593"/>
      <c r="BV33" s="593"/>
      <c r="BW33" s="593"/>
      <c r="BX33" s="639">
        <v>99.5</v>
      </c>
      <c r="BY33" s="593"/>
      <c r="BZ33" s="593"/>
      <c r="CA33" s="593"/>
      <c r="CB33" s="656"/>
      <c r="CD33" s="605" t="s">
        <v>307</v>
      </c>
      <c r="CE33" s="606"/>
      <c r="CF33" s="606"/>
      <c r="CG33" s="606"/>
      <c r="CH33" s="606"/>
      <c r="CI33" s="606"/>
      <c r="CJ33" s="606"/>
      <c r="CK33" s="606"/>
      <c r="CL33" s="606"/>
      <c r="CM33" s="606"/>
      <c r="CN33" s="606"/>
      <c r="CO33" s="606"/>
      <c r="CP33" s="606"/>
      <c r="CQ33" s="607"/>
      <c r="CR33" s="608">
        <v>28656025</v>
      </c>
      <c r="CS33" s="621"/>
      <c r="CT33" s="621"/>
      <c r="CU33" s="621"/>
      <c r="CV33" s="621"/>
      <c r="CW33" s="621"/>
      <c r="CX33" s="621"/>
      <c r="CY33" s="622"/>
      <c r="CZ33" s="611">
        <v>42.4</v>
      </c>
      <c r="DA33" s="623"/>
      <c r="DB33" s="623"/>
      <c r="DC33" s="624"/>
      <c r="DD33" s="614">
        <v>21277395</v>
      </c>
      <c r="DE33" s="621"/>
      <c r="DF33" s="621"/>
      <c r="DG33" s="621"/>
      <c r="DH33" s="621"/>
      <c r="DI33" s="621"/>
      <c r="DJ33" s="621"/>
      <c r="DK33" s="622"/>
      <c r="DL33" s="614">
        <v>13361920</v>
      </c>
      <c r="DM33" s="621"/>
      <c r="DN33" s="621"/>
      <c r="DO33" s="621"/>
      <c r="DP33" s="621"/>
      <c r="DQ33" s="621"/>
      <c r="DR33" s="621"/>
      <c r="DS33" s="621"/>
      <c r="DT33" s="621"/>
      <c r="DU33" s="621"/>
      <c r="DV33" s="622"/>
      <c r="DW33" s="611">
        <v>46.3</v>
      </c>
      <c r="DX33" s="623"/>
      <c r="DY33" s="623"/>
      <c r="DZ33" s="623"/>
      <c r="EA33" s="623"/>
      <c r="EB33" s="623"/>
      <c r="EC33" s="635"/>
    </row>
    <row r="34" spans="2:133" ht="11.25" customHeight="1" x14ac:dyDescent="0.2">
      <c r="B34" s="605" t="s">
        <v>308</v>
      </c>
      <c r="C34" s="606"/>
      <c r="D34" s="606"/>
      <c r="E34" s="606"/>
      <c r="F34" s="606"/>
      <c r="G34" s="606"/>
      <c r="H34" s="606"/>
      <c r="I34" s="606"/>
      <c r="J34" s="606"/>
      <c r="K34" s="606"/>
      <c r="L34" s="606"/>
      <c r="M34" s="606"/>
      <c r="N34" s="606"/>
      <c r="O34" s="606"/>
      <c r="P34" s="606"/>
      <c r="Q34" s="607"/>
      <c r="R34" s="608">
        <v>67471</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309</v>
      </c>
      <c r="CE34" s="606"/>
      <c r="CF34" s="606"/>
      <c r="CG34" s="606"/>
      <c r="CH34" s="606"/>
      <c r="CI34" s="606"/>
      <c r="CJ34" s="606"/>
      <c r="CK34" s="606"/>
      <c r="CL34" s="606"/>
      <c r="CM34" s="606"/>
      <c r="CN34" s="606"/>
      <c r="CO34" s="606"/>
      <c r="CP34" s="606"/>
      <c r="CQ34" s="607"/>
      <c r="CR34" s="608">
        <v>13915867</v>
      </c>
      <c r="CS34" s="609"/>
      <c r="CT34" s="609"/>
      <c r="CU34" s="609"/>
      <c r="CV34" s="609"/>
      <c r="CW34" s="609"/>
      <c r="CX34" s="609"/>
      <c r="CY34" s="610"/>
      <c r="CZ34" s="611">
        <v>20.6</v>
      </c>
      <c r="DA34" s="623"/>
      <c r="DB34" s="623"/>
      <c r="DC34" s="624"/>
      <c r="DD34" s="614">
        <v>9047529</v>
      </c>
      <c r="DE34" s="609"/>
      <c r="DF34" s="609"/>
      <c r="DG34" s="609"/>
      <c r="DH34" s="609"/>
      <c r="DI34" s="609"/>
      <c r="DJ34" s="609"/>
      <c r="DK34" s="610"/>
      <c r="DL34" s="614">
        <v>6961727</v>
      </c>
      <c r="DM34" s="609"/>
      <c r="DN34" s="609"/>
      <c r="DO34" s="609"/>
      <c r="DP34" s="609"/>
      <c r="DQ34" s="609"/>
      <c r="DR34" s="609"/>
      <c r="DS34" s="609"/>
      <c r="DT34" s="609"/>
      <c r="DU34" s="609"/>
      <c r="DV34" s="610"/>
      <c r="DW34" s="611">
        <v>24.1</v>
      </c>
      <c r="DX34" s="623"/>
      <c r="DY34" s="623"/>
      <c r="DZ34" s="623"/>
      <c r="EA34" s="623"/>
      <c r="EB34" s="623"/>
      <c r="EC34" s="635"/>
    </row>
    <row r="35" spans="2:133" ht="11.25" customHeight="1" x14ac:dyDescent="0.2">
      <c r="B35" s="605" t="s">
        <v>310</v>
      </c>
      <c r="C35" s="606"/>
      <c r="D35" s="606"/>
      <c r="E35" s="606"/>
      <c r="F35" s="606"/>
      <c r="G35" s="606"/>
      <c r="H35" s="606"/>
      <c r="I35" s="606"/>
      <c r="J35" s="606"/>
      <c r="K35" s="606"/>
      <c r="L35" s="606"/>
      <c r="M35" s="606"/>
      <c r="N35" s="606"/>
      <c r="O35" s="606"/>
      <c r="P35" s="606"/>
      <c r="Q35" s="607"/>
      <c r="R35" s="608">
        <v>7456183</v>
      </c>
      <c r="S35" s="609"/>
      <c r="T35" s="609"/>
      <c r="U35" s="609"/>
      <c r="V35" s="609"/>
      <c r="W35" s="609"/>
      <c r="X35" s="609"/>
      <c r="Y35" s="610"/>
      <c r="Z35" s="646">
        <v>10.7</v>
      </c>
      <c r="AA35" s="646"/>
      <c r="AB35" s="646"/>
      <c r="AC35" s="646"/>
      <c r="AD35" s="647" t="s">
        <v>122</v>
      </c>
      <c r="AE35" s="647"/>
      <c r="AF35" s="647"/>
      <c r="AG35" s="647"/>
      <c r="AH35" s="647"/>
      <c r="AI35" s="647"/>
      <c r="AJ35" s="647"/>
      <c r="AK35" s="647"/>
      <c r="AL35" s="611" t="s">
        <v>122</v>
      </c>
      <c r="AM35" s="612"/>
      <c r="AN35" s="612"/>
      <c r="AO35" s="648"/>
      <c r="AP35" s="206"/>
      <c r="AQ35" s="660" t="s">
        <v>311</v>
      </c>
      <c r="AR35" s="661"/>
      <c r="AS35" s="661"/>
      <c r="AT35" s="661"/>
      <c r="AU35" s="661"/>
      <c r="AV35" s="661"/>
      <c r="AW35" s="661"/>
      <c r="AX35" s="661"/>
      <c r="AY35" s="661"/>
      <c r="AZ35" s="661"/>
      <c r="BA35" s="661"/>
      <c r="BB35" s="661"/>
      <c r="BC35" s="661"/>
      <c r="BD35" s="661"/>
      <c r="BE35" s="661"/>
      <c r="BF35" s="662"/>
      <c r="BG35" s="660" t="s">
        <v>312</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313</v>
      </c>
      <c r="CE35" s="606"/>
      <c r="CF35" s="606"/>
      <c r="CG35" s="606"/>
      <c r="CH35" s="606"/>
      <c r="CI35" s="606"/>
      <c r="CJ35" s="606"/>
      <c r="CK35" s="606"/>
      <c r="CL35" s="606"/>
      <c r="CM35" s="606"/>
      <c r="CN35" s="606"/>
      <c r="CO35" s="606"/>
      <c r="CP35" s="606"/>
      <c r="CQ35" s="607"/>
      <c r="CR35" s="608">
        <v>212240</v>
      </c>
      <c r="CS35" s="621"/>
      <c r="CT35" s="621"/>
      <c r="CU35" s="621"/>
      <c r="CV35" s="621"/>
      <c r="CW35" s="621"/>
      <c r="CX35" s="621"/>
      <c r="CY35" s="622"/>
      <c r="CZ35" s="611">
        <v>0.3</v>
      </c>
      <c r="DA35" s="623"/>
      <c r="DB35" s="623"/>
      <c r="DC35" s="624"/>
      <c r="DD35" s="614">
        <v>111725</v>
      </c>
      <c r="DE35" s="621"/>
      <c r="DF35" s="621"/>
      <c r="DG35" s="621"/>
      <c r="DH35" s="621"/>
      <c r="DI35" s="621"/>
      <c r="DJ35" s="621"/>
      <c r="DK35" s="622"/>
      <c r="DL35" s="614">
        <v>111725</v>
      </c>
      <c r="DM35" s="621"/>
      <c r="DN35" s="621"/>
      <c r="DO35" s="621"/>
      <c r="DP35" s="621"/>
      <c r="DQ35" s="621"/>
      <c r="DR35" s="621"/>
      <c r="DS35" s="621"/>
      <c r="DT35" s="621"/>
      <c r="DU35" s="621"/>
      <c r="DV35" s="622"/>
      <c r="DW35" s="611">
        <v>0.4</v>
      </c>
      <c r="DX35" s="623"/>
      <c r="DY35" s="623"/>
      <c r="DZ35" s="623"/>
      <c r="EA35" s="623"/>
      <c r="EB35" s="623"/>
      <c r="EC35" s="635"/>
    </row>
    <row r="36" spans="2:133" ht="11.25" customHeight="1" x14ac:dyDescent="0.2">
      <c r="B36" s="605" t="s">
        <v>314</v>
      </c>
      <c r="C36" s="606"/>
      <c r="D36" s="606"/>
      <c r="E36" s="606"/>
      <c r="F36" s="606"/>
      <c r="G36" s="606"/>
      <c r="H36" s="606"/>
      <c r="I36" s="606"/>
      <c r="J36" s="606"/>
      <c r="K36" s="606"/>
      <c r="L36" s="606"/>
      <c r="M36" s="606"/>
      <c r="N36" s="606"/>
      <c r="O36" s="606"/>
      <c r="P36" s="606"/>
      <c r="Q36" s="607"/>
      <c r="R36" s="608">
        <v>2049254</v>
      </c>
      <c r="S36" s="609"/>
      <c r="T36" s="609"/>
      <c r="U36" s="609"/>
      <c r="V36" s="609"/>
      <c r="W36" s="609"/>
      <c r="X36" s="609"/>
      <c r="Y36" s="610"/>
      <c r="Z36" s="646">
        <v>2.9</v>
      </c>
      <c r="AA36" s="646"/>
      <c r="AB36" s="646"/>
      <c r="AC36" s="646"/>
      <c r="AD36" s="647" t="s">
        <v>122</v>
      </c>
      <c r="AE36" s="647"/>
      <c r="AF36" s="647"/>
      <c r="AG36" s="647"/>
      <c r="AH36" s="647"/>
      <c r="AI36" s="647"/>
      <c r="AJ36" s="647"/>
      <c r="AK36" s="647"/>
      <c r="AL36" s="611" t="s">
        <v>122</v>
      </c>
      <c r="AM36" s="612"/>
      <c r="AN36" s="612"/>
      <c r="AO36" s="648"/>
      <c r="AP36" s="206"/>
      <c r="AQ36" s="657" t="s">
        <v>315</v>
      </c>
      <c r="AR36" s="658"/>
      <c r="AS36" s="658"/>
      <c r="AT36" s="658"/>
      <c r="AU36" s="658"/>
      <c r="AV36" s="658"/>
      <c r="AW36" s="658"/>
      <c r="AX36" s="658"/>
      <c r="AY36" s="659"/>
      <c r="AZ36" s="663">
        <v>5420457</v>
      </c>
      <c r="BA36" s="664"/>
      <c r="BB36" s="664"/>
      <c r="BC36" s="664"/>
      <c r="BD36" s="664"/>
      <c r="BE36" s="664"/>
      <c r="BF36" s="665"/>
      <c r="BG36" s="666" t="s">
        <v>316</v>
      </c>
      <c r="BH36" s="667"/>
      <c r="BI36" s="667"/>
      <c r="BJ36" s="667"/>
      <c r="BK36" s="667"/>
      <c r="BL36" s="667"/>
      <c r="BM36" s="667"/>
      <c r="BN36" s="667"/>
      <c r="BO36" s="667"/>
      <c r="BP36" s="667"/>
      <c r="BQ36" s="667"/>
      <c r="BR36" s="667"/>
      <c r="BS36" s="667"/>
      <c r="BT36" s="667"/>
      <c r="BU36" s="668"/>
      <c r="BV36" s="663">
        <v>148716</v>
      </c>
      <c r="BW36" s="664"/>
      <c r="BX36" s="664"/>
      <c r="BY36" s="664"/>
      <c r="BZ36" s="664"/>
      <c r="CA36" s="664"/>
      <c r="CB36" s="665"/>
      <c r="CD36" s="605" t="s">
        <v>317</v>
      </c>
      <c r="CE36" s="606"/>
      <c r="CF36" s="606"/>
      <c r="CG36" s="606"/>
      <c r="CH36" s="606"/>
      <c r="CI36" s="606"/>
      <c r="CJ36" s="606"/>
      <c r="CK36" s="606"/>
      <c r="CL36" s="606"/>
      <c r="CM36" s="606"/>
      <c r="CN36" s="606"/>
      <c r="CO36" s="606"/>
      <c r="CP36" s="606"/>
      <c r="CQ36" s="607"/>
      <c r="CR36" s="608">
        <v>7139986</v>
      </c>
      <c r="CS36" s="609"/>
      <c r="CT36" s="609"/>
      <c r="CU36" s="609"/>
      <c r="CV36" s="609"/>
      <c r="CW36" s="609"/>
      <c r="CX36" s="609"/>
      <c r="CY36" s="610"/>
      <c r="CZ36" s="611">
        <v>10.6</v>
      </c>
      <c r="DA36" s="623"/>
      <c r="DB36" s="623"/>
      <c r="DC36" s="624"/>
      <c r="DD36" s="614">
        <v>5499951</v>
      </c>
      <c r="DE36" s="609"/>
      <c r="DF36" s="609"/>
      <c r="DG36" s="609"/>
      <c r="DH36" s="609"/>
      <c r="DI36" s="609"/>
      <c r="DJ36" s="609"/>
      <c r="DK36" s="610"/>
      <c r="DL36" s="614">
        <v>3327209</v>
      </c>
      <c r="DM36" s="609"/>
      <c r="DN36" s="609"/>
      <c r="DO36" s="609"/>
      <c r="DP36" s="609"/>
      <c r="DQ36" s="609"/>
      <c r="DR36" s="609"/>
      <c r="DS36" s="609"/>
      <c r="DT36" s="609"/>
      <c r="DU36" s="609"/>
      <c r="DV36" s="610"/>
      <c r="DW36" s="611">
        <v>11.5</v>
      </c>
      <c r="DX36" s="623"/>
      <c r="DY36" s="623"/>
      <c r="DZ36" s="623"/>
      <c r="EA36" s="623"/>
      <c r="EB36" s="623"/>
      <c r="EC36" s="635"/>
    </row>
    <row r="37" spans="2:133" ht="11.25" customHeight="1" x14ac:dyDescent="0.2">
      <c r="B37" s="605" t="s">
        <v>318</v>
      </c>
      <c r="C37" s="606"/>
      <c r="D37" s="606"/>
      <c r="E37" s="606"/>
      <c r="F37" s="606"/>
      <c r="G37" s="606"/>
      <c r="H37" s="606"/>
      <c r="I37" s="606"/>
      <c r="J37" s="606"/>
      <c r="K37" s="606"/>
      <c r="L37" s="606"/>
      <c r="M37" s="606"/>
      <c r="N37" s="606"/>
      <c r="O37" s="606"/>
      <c r="P37" s="606"/>
      <c r="Q37" s="607"/>
      <c r="R37" s="608">
        <v>1477951</v>
      </c>
      <c r="S37" s="609"/>
      <c r="T37" s="609"/>
      <c r="U37" s="609"/>
      <c r="V37" s="609"/>
      <c r="W37" s="609"/>
      <c r="X37" s="609"/>
      <c r="Y37" s="610"/>
      <c r="Z37" s="646">
        <v>2.1</v>
      </c>
      <c r="AA37" s="646"/>
      <c r="AB37" s="646"/>
      <c r="AC37" s="646"/>
      <c r="AD37" s="647">
        <v>229</v>
      </c>
      <c r="AE37" s="647"/>
      <c r="AF37" s="647"/>
      <c r="AG37" s="647"/>
      <c r="AH37" s="647"/>
      <c r="AI37" s="647"/>
      <c r="AJ37" s="647"/>
      <c r="AK37" s="647"/>
      <c r="AL37" s="611">
        <v>0</v>
      </c>
      <c r="AM37" s="612"/>
      <c r="AN37" s="612"/>
      <c r="AO37" s="648"/>
      <c r="AQ37" s="641" t="s">
        <v>319</v>
      </c>
      <c r="AR37" s="642"/>
      <c r="AS37" s="642"/>
      <c r="AT37" s="642"/>
      <c r="AU37" s="642"/>
      <c r="AV37" s="642"/>
      <c r="AW37" s="642"/>
      <c r="AX37" s="642"/>
      <c r="AY37" s="643"/>
      <c r="AZ37" s="608">
        <v>561399</v>
      </c>
      <c r="BA37" s="609"/>
      <c r="BB37" s="609"/>
      <c r="BC37" s="609"/>
      <c r="BD37" s="621"/>
      <c r="BE37" s="621"/>
      <c r="BF37" s="644"/>
      <c r="BG37" s="605" t="s">
        <v>320</v>
      </c>
      <c r="BH37" s="606"/>
      <c r="BI37" s="606"/>
      <c r="BJ37" s="606"/>
      <c r="BK37" s="606"/>
      <c r="BL37" s="606"/>
      <c r="BM37" s="606"/>
      <c r="BN37" s="606"/>
      <c r="BO37" s="606"/>
      <c r="BP37" s="606"/>
      <c r="BQ37" s="606"/>
      <c r="BR37" s="606"/>
      <c r="BS37" s="606"/>
      <c r="BT37" s="606"/>
      <c r="BU37" s="607"/>
      <c r="BV37" s="608">
        <v>-967629</v>
      </c>
      <c r="BW37" s="609"/>
      <c r="BX37" s="609"/>
      <c r="BY37" s="609"/>
      <c r="BZ37" s="609"/>
      <c r="CA37" s="609"/>
      <c r="CB37" s="645"/>
      <c r="CD37" s="605" t="s">
        <v>321</v>
      </c>
      <c r="CE37" s="606"/>
      <c r="CF37" s="606"/>
      <c r="CG37" s="606"/>
      <c r="CH37" s="606"/>
      <c r="CI37" s="606"/>
      <c r="CJ37" s="606"/>
      <c r="CK37" s="606"/>
      <c r="CL37" s="606"/>
      <c r="CM37" s="606"/>
      <c r="CN37" s="606"/>
      <c r="CO37" s="606"/>
      <c r="CP37" s="606"/>
      <c r="CQ37" s="607"/>
      <c r="CR37" s="608">
        <v>836843</v>
      </c>
      <c r="CS37" s="621"/>
      <c r="CT37" s="621"/>
      <c r="CU37" s="621"/>
      <c r="CV37" s="621"/>
      <c r="CW37" s="621"/>
      <c r="CX37" s="621"/>
      <c r="CY37" s="622"/>
      <c r="CZ37" s="611">
        <v>1.2</v>
      </c>
      <c r="DA37" s="623"/>
      <c r="DB37" s="623"/>
      <c r="DC37" s="624"/>
      <c r="DD37" s="614">
        <v>621485</v>
      </c>
      <c r="DE37" s="621"/>
      <c r="DF37" s="621"/>
      <c r="DG37" s="621"/>
      <c r="DH37" s="621"/>
      <c r="DI37" s="621"/>
      <c r="DJ37" s="621"/>
      <c r="DK37" s="622"/>
      <c r="DL37" s="614">
        <v>606496</v>
      </c>
      <c r="DM37" s="621"/>
      <c r="DN37" s="621"/>
      <c r="DO37" s="621"/>
      <c r="DP37" s="621"/>
      <c r="DQ37" s="621"/>
      <c r="DR37" s="621"/>
      <c r="DS37" s="621"/>
      <c r="DT37" s="621"/>
      <c r="DU37" s="621"/>
      <c r="DV37" s="622"/>
      <c r="DW37" s="611">
        <v>2.1</v>
      </c>
      <c r="DX37" s="623"/>
      <c r="DY37" s="623"/>
      <c r="DZ37" s="623"/>
      <c r="EA37" s="623"/>
      <c r="EB37" s="623"/>
      <c r="EC37" s="635"/>
    </row>
    <row r="38" spans="2:133" ht="11.25" customHeight="1" x14ac:dyDescent="0.2">
      <c r="B38" s="605" t="s">
        <v>322</v>
      </c>
      <c r="C38" s="606"/>
      <c r="D38" s="606"/>
      <c r="E38" s="606"/>
      <c r="F38" s="606"/>
      <c r="G38" s="606"/>
      <c r="H38" s="606"/>
      <c r="I38" s="606"/>
      <c r="J38" s="606"/>
      <c r="K38" s="606"/>
      <c r="L38" s="606"/>
      <c r="M38" s="606"/>
      <c r="N38" s="606"/>
      <c r="O38" s="606"/>
      <c r="P38" s="606"/>
      <c r="Q38" s="607"/>
      <c r="R38" s="608">
        <v>6207600</v>
      </c>
      <c r="S38" s="609"/>
      <c r="T38" s="609"/>
      <c r="U38" s="609"/>
      <c r="V38" s="609"/>
      <c r="W38" s="609"/>
      <c r="X38" s="609"/>
      <c r="Y38" s="610"/>
      <c r="Z38" s="646">
        <v>8.9</v>
      </c>
      <c r="AA38" s="646"/>
      <c r="AB38" s="646"/>
      <c r="AC38" s="646"/>
      <c r="AD38" s="647" t="s">
        <v>122</v>
      </c>
      <c r="AE38" s="647"/>
      <c r="AF38" s="647"/>
      <c r="AG38" s="647"/>
      <c r="AH38" s="647"/>
      <c r="AI38" s="647"/>
      <c r="AJ38" s="647"/>
      <c r="AK38" s="647"/>
      <c r="AL38" s="611" t="s">
        <v>122</v>
      </c>
      <c r="AM38" s="612"/>
      <c r="AN38" s="612"/>
      <c r="AO38" s="648"/>
      <c r="AQ38" s="641" t="s">
        <v>323</v>
      </c>
      <c r="AR38" s="642"/>
      <c r="AS38" s="642"/>
      <c r="AT38" s="642"/>
      <c r="AU38" s="642"/>
      <c r="AV38" s="642"/>
      <c r="AW38" s="642"/>
      <c r="AX38" s="642"/>
      <c r="AY38" s="643"/>
      <c r="AZ38" s="608">
        <v>107720</v>
      </c>
      <c r="BA38" s="609"/>
      <c r="BB38" s="609"/>
      <c r="BC38" s="609"/>
      <c r="BD38" s="621"/>
      <c r="BE38" s="621"/>
      <c r="BF38" s="644"/>
      <c r="BG38" s="605" t="s">
        <v>324</v>
      </c>
      <c r="BH38" s="606"/>
      <c r="BI38" s="606"/>
      <c r="BJ38" s="606"/>
      <c r="BK38" s="606"/>
      <c r="BL38" s="606"/>
      <c r="BM38" s="606"/>
      <c r="BN38" s="606"/>
      <c r="BO38" s="606"/>
      <c r="BP38" s="606"/>
      <c r="BQ38" s="606"/>
      <c r="BR38" s="606"/>
      <c r="BS38" s="606"/>
      <c r="BT38" s="606"/>
      <c r="BU38" s="607"/>
      <c r="BV38" s="608">
        <v>15173</v>
      </c>
      <c r="BW38" s="609"/>
      <c r="BX38" s="609"/>
      <c r="BY38" s="609"/>
      <c r="BZ38" s="609"/>
      <c r="CA38" s="609"/>
      <c r="CB38" s="645"/>
      <c r="CD38" s="605" t="s">
        <v>325</v>
      </c>
      <c r="CE38" s="606"/>
      <c r="CF38" s="606"/>
      <c r="CG38" s="606"/>
      <c r="CH38" s="606"/>
      <c r="CI38" s="606"/>
      <c r="CJ38" s="606"/>
      <c r="CK38" s="606"/>
      <c r="CL38" s="606"/>
      <c r="CM38" s="606"/>
      <c r="CN38" s="606"/>
      <c r="CO38" s="606"/>
      <c r="CP38" s="606"/>
      <c r="CQ38" s="607"/>
      <c r="CR38" s="608">
        <v>4859058</v>
      </c>
      <c r="CS38" s="609"/>
      <c r="CT38" s="609"/>
      <c r="CU38" s="609"/>
      <c r="CV38" s="609"/>
      <c r="CW38" s="609"/>
      <c r="CX38" s="609"/>
      <c r="CY38" s="610"/>
      <c r="CZ38" s="611">
        <v>7.2</v>
      </c>
      <c r="DA38" s="623"/>
      <c r="DB38" s="623"/>
      <c r="DC38" s="624"/>
      <c r="DD38" s="614">
        <v>4332546</v>
      </c>
      <c r="DE38" s="609"/>
      <c r="DF38" s="609"/>
      <c r="DG38" s="609"/>
      <c r="DH38" s="609"/>
      <c r="DI38" s="609"/>
      <c r="DJ38" s="609"/>
      <c r="DK38" s="610"/>
      <c r="DL38" s="614">
        <v>2961259</v>
      </c>
      <c r="DM38" s="609"/>
      <c r="DN38" s="609"/>
      <c r="DO38" s="609"/>
      <c r="DP38" s="609"/>
      <c r="DQ38" s="609"/>
      <c r="DR38" s="609"/>
      <c r="DS38" s="609"/>
      <c r="DT38" s="609"/>
      <c r="DU38" s="609"/>
      <c r="DV38" s="610"/>
      <c r="DW38" s="611">
        <v>10.3</v>
      </c>
      <c r="DX38" s="623"/>
      <c r="DY38" s="623"/>
      <c r="DZ38" s="623"/>
      <c r="EA38" s="623"/>
      <c r="EB38" s="623"/>
      <c r="EC38" s="635"/>
    </row>
    <row r="39" spans="2:133" ht="11.25" customHeight="1" x14ac:dyDescent="0.2">
      <c r="B39" s="605" t="s">
        <v>326</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327</v>
      </c>
      <c r="AR39" s="642"/>
      <c r="AS39" s="642"/>
      <c r="AT39" s="642"/>
      <c r="AU39" s="642"/>
      <c r="AV39" s="642"/>
      <c r="AW39" s="642"/>
      <c r="AX39" s="642"/>
      <c r="AY39" s="643"/>
      <c r="AZ39" s="608">
        <v>82202</v>
      </c>
      <c r="BA39" s="609"/>
      <c r="BB39" s="609"/>
      <c r="BC39" s="609"/>
      <c r="BD39" s="621"/>
      <c r="BE39" s="621"/>
      <c r="BF39" s="644"/>
      <c r="BG39" s="605" t="s">
        <v>328</v>
      </c>
      <c r="BH39" s="606"/>
      <c r="BI39" s="606"/>
      <c r="BJ39" s="606"/>
      <c r="BK39" s="606"/>
      <c r="BL39" s="606"/>
      <c r="BM39" s="606"/>
      <c r="BN39" s="606"/>
      <c r="BO39" s="606"/>
      <c r="BP39" s="606"/>
      <c r="BQ39" s="606"/>
      <c r="BR39" s="606"/>
      <c r="BS39" s="606"/>
      <c r="BT39" s="606"/>
      <c r="BU39" s="607"/>
      <c r="BV39" s="608">
        <v>20892</v>
      </c>
      <c r="BW39" s="609"/>
      <c r="BX39" s="609"/>
      <c r="BY39" s="609"/>
      <c r="BZ39" s="609"/>
      <c r="CA39" s="609"/>
      <c r="CB39" s="645"/>
      <c r="CD39" s="605" t="s">
        <v>329</v>
      </c>
      <c r="CE39" s="606"/>
      <c r="CF39" s="606"/>
      <c r="CG39" s="606"/>
      <c r="CH39" s="606"/>
      <c r="CI39" s="606"/>
      <c r="CJ39" s="606"/>
      <c r="CK39" s="606"/>
      <c r="CL39" s="606"/>
      <c r="CM39" s="606"/>
      <c r="CN39" s="606"/>
      <c r="CO39" s="606"/>
      <c r="CP39" s="606"/>
      <c r="CQ39" s="607"/>
      <c r="CR39" s="608">
        <v>2524809</v>
      </c>
      <c r="CS39" s="621"/>
      <c r="CT39" s="621"/>
      <c r="CU39" s="621"/>
      <c r="CV39" s="621"/>
      <c r="CW39" s="621"/>
      <c r="CX39" s="621"/>
      <c r="CY39" s="622"/>
      <c r="CZ39" s="611">
        <v>3.7</v>
      </c>
      <c r="DA39" s="623"/>
      <c r="DB39" s="623"/>
      <c r="DC39" s="624"/>
      <c r="DD39" s="614">
        <v>2281579</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330</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331</v>
      </c>
      <c r="AR40" s="642"/>
      <c r="AS40" s="642"/>
      <c r="AT40" s="642"/>
      <c r="AU40" s="642"/>
      <c r="AV40" s="642"/>
      <c r="AW40" s="642"/>
      <c r="AX40" s="642"/>
      <c r="AY40" s="643"/>
      <c r="AZ40" s="608" t="s">
        <v>122</v>
      </c>
      <c r="BA40" s="609"/>
      <c r="BB40" s="609"/>
      <c r="BC40" s="609"/>
      <c r="BD40" s="621"/>
      <c r="BE40" s="621"/>
      <c r="BF40" s="644"/>
      <c r="BG40" s="649" t="s">
        <v>332</v>
      </c>
      <c r="BH40" s="650"/>
      <c r="BI40" s="650"/>
      <c r="BJ40" s="650"/>
      <c r="BK40" s="650"/>
      <c r="BL40" s="202"/>
      <c r="BM40" s="606" t="s">
        <v>333</v>
      </c>
      <c r="BN40" s="606"/>
      <c r="BO40" s="606"/>
      <c r="BP40" s="606"/>
      <c r="BQ40" s="606"/>
      <c r="BR40" s="606"/>
      <c r="BS40" s="606"/>
      <c r="BT40" s="606"/>
      <c r="BU40" s="607"/>
      <c r="BV40" s="608">
        <v>116</v>
      </c>
      <c r="BW40" s="609"/>
      <c r="BX40" s="609"/>
      <c r="BY40" s="609"/>
      <c r="BZ40" s="609"/>
      <c r="CA40" s="609"/>
      <c r="CB40" s="645"/>
      <c r="CD40" s="605" t="s">
        <v>334</v>
      </c>
      <c r="CE40" s="606"/>
      <c r="CF40" s="606"/>
      <c r="CG40" s="606"/>
      <c r="CH40" s="606"/>
      <c r="CI40" s="606"/>
      <c r="CJ40" s="606"/>
      <c r="CK40" s="606"/>
      <c r="CL40" s="606"/>
      <c r="CM40" s="606"/>
      <c r="CN40" s="606"/>
      <c r="CO40" s="606"/>
      <c r="CP40" s="606"/>
      <c r="CQ40" s="607"/>
      <c r="CR40" s="608">
        <v>4065</v>
      </c>
      <c r="CS40" s="609"/>
      <c r="CT40" s="609"/>
      <c r="CU40" s="609"/>
      <c r="CV40" s="609"/>
      <c r="CW40" s="609"/>
      <c r="CX40" s="609"/>
      <c r="CY40" s="610"/>
      <c r="CZ40" s="611">
        <v>0</v>
      </c>
      <c r="DA40" s="623"/>
      <c r="DB40" s="623"/>
      <c r="DC40" s="624"/>
      <c r="DD40" s="614">
        <v>4065</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335</v>
      </c>
      <c r="C41" s="590"/>
      <c r="D41" s="590"/>
      <c r="E41" s="590"/>
      <c r="F41" s="590"/>
      <c r="G41" s="590"/>
      <c r="H41" s="590"/>
      <c r="I41" s="590"/>
      <c r="J41" s="590"/>
      <c r="K41" s="590"/>
      <c r="L41" s="590"/>
      <c r="M41" s="590"/>
      <c r="N41" s="590"/>
      <c r="O41" s="590"/>
      <c r="P41" s="590"/>
      <c r="Q41" s="591"/>
      <c r="R41" s="592">
        <v>69671892</v>
      </c>
      <c r="S41" s="633"/>
      <c r="T41" s="633"/>
      <c r="U41" s="633"/>
      <c r="V41" s="633"/>
      <c r="W41" s="633"/>
      <c r="X41" s="633"/>
      <c r="Y41" s="636"/>
      <c r="Z41" s="637">
        <v>100</v>
      </c>
      <c r="AA41" s="637"/>
      <c r="AB41" s="637"/>
      <c r="AC41" s="637"/>
      <c r="AD41" s="638">
        <v>28837928</v>
      </c>
      <c r="AE41" s="638"/>
      <c r="AF41" s="638"/>
      <c r="AG41" s="638"/>
      <c r="AH41" s="638"/>
      <c r="AI41" s="638"/>
      <c r="AJ41" s="638"/>
      <c r="AK41" s="638"/>
      <c r="AL41" s="595">
        <v>100</v>
      </c>
      <c r="AM41" s="639"/>
      <c r="AN41" s="639"/>
      <c r="AO41" s="640"/>
      <c r="AQ41" s="641" t="s">
        <v>336</v>
      </c>
      <c r="AR41" s="642"/>
      <c r="AS41" s="642"/>
      <c r="AT41" s="642"/>
      <c r="AU41" s="642"/>
      <c r="AV41" s="642"/>
      <c r="AW41" s="642"/>
      <c r="AX41" s="642"/>
      <c r="AY41" s="643"/>
      <c r="AZ41" s="608">
        <v>1659926</v>
      </c>
      <c r="BA41" s="609"/>
      <c r="BB41" s="609"/>
      <c r="BC41" s="609"/>
      <c r="BD41" s="621"/>
      <c r="BE41" s="621"/>
      <c r="BF41" s="644"/>
      <c r="BG41" s="649"/>
      <c r="BH41" s="650"/>
      <c r="BI41" s="650"/>
      <c r="BJ41" s="650"/>
      <c r="BK41" s="650"/>
      <c r="BL41" s="202"/>
      <c r="BM41" s="606" t="s">
        <v>337</v>
      </c>
      <c r="BN41" s="606"/>
      <c r="BO41" s="606"/>
      <c r="BP41" s="606"/>
      <c r="BQ41" s="606"/>
      <c r="BR41" s="606"/>
      <c r="BS41" s="606"/>
      <c r="BT41" s="606"/>
      <c r="BU41" s="607"/>
      <c r="BV41" s="608" t="s">
        <v>122</v>
      </c>
      <c r="BW41" s="609"/>
      <c r="BX41" s="609"/>
      <c r="BY41" s="609"/>
      <c r="BZ41" s="609"/>
      <c r="CA41" s="609"/>
      <c r="CB41" s="645"/>
      <c r="CD41" s="605" t="s">
        <v>338</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339</v>
      </c>
      <c r="AR42" s="654"/>
      <c r="AS42" s="654"/>
      <c r="AT42" s="654"/>
      <c r="AU42" s="654"/>
      <c r="AV42" s="654"/>
      <c r="AW42" s="654"/>
      <c r="AX42" s="654"/>
      <c r="AY42" s="655"/>
      <c r="AZ42" s="592">
        <v>3009210</v>
      </c>
      <c r="BA42" s="633"/>
      <c r="BB42" s="633"/>
      <c r="BC42" s="633"/>
      <c r="BD42" s="593"/>
      <c r="BE42" s="593"/>
      <c r="BF42" s="656"/>
      <c r="BG42" s="651"/>
      <c r="BH42" s="652"/>
      <c r="BI42" s="652"/>
      <c r="BJ42" s="652"/>
      <c r="BK42" s="652"/>
      <c r="BL42" s="203"/>
      <c r="BM42" s="590" t="s">
        <v>340</v>
      </c>
      <c r="BN42" s="590"/>
      <c r="BO42" s="590"/>
      <c r="BP42" s="590"/>
      <c r="BQ42" s="590"/>
      <c r="BR42" s="590"/>
      <c r="BS42" s="590"/>
      <c r="BT42" s="590"/>
      <c r="BU42" s="591"/>
      <c r="BV42" s="592">
        <v>324</v>
      </c>
      <c r="BW42" s="633"/>
      <c r="BX42" s="633"/>
      <c r="BY42" s="633"/>
      <c r="BZ42" s="633"/>
      <c r="CA42" s="633"/>
      <c r="CB42" s="634"/>
      <c r="CD42" s="605" t="s">
        <v>341</v>
      </c>
      <c r="CE42" s="606"/>
      <c r="CF42" s="606"/>
      <c r="CG42" s="606"/>
      <c r="CH42" s="606"/>
      <c r="CI42" s="606"/>
      <c r="CJ42" s="606"/>
      <c r="CK42" s="606"/>
      <c r="CL42" s="606"/>
      <c r="CM42" s="606"/>
      <c r="CN42" s="606"/>
      <c r="CO42" s="606"/>
      <c r="CP42" s="606"/>
      <c r="CQ42" s="607"/>
      <c r="CR42" s="608">
        <v>11085559</v>
      </c>
      <c r="CS42" s="621"/>
      <c r="CT42" s="621"/>
      <c r="CU42" s="621"/>
      <c r="CV42" s="621"/>
      <c r="CW42" s="621"/>
      <c r="CX42" s="621"/>
      <c r="CY42" s="622"/>
      <c r="CZ42" s="611">
        <v>16.399999999999999</v>
      </c>
      <c r="DA42" s="623"/>
      <c r="DB42" s="623"/>
      <c r="DC42" s="624"/>
      <c r="DD42" s="614">
        <v>341219</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342</v>
      </c>
      <c r="CD43" s="605" t="s">
        <v>343</v>
      </c>
      <c r="CE43" s="606"/>
      <c r="CF43" s="606"/>
      <c r="CG43" s="606"/>
      <c r="CH43" s="606"/>
      <c r="CI43" s="606"/>
      <c r="CJ43" s="606"/>
      <c r="CK43" s="606"/>
      <c r="CL43" s="606"/>
      <c r="CM43" s="606"/>
      <c r="CN43" s="606"/>
      <c r="CO43" s="606"/>
      <c r="CP43" s="606"/>
      <c r="CQ43" s="607"/>
      <c r="CR43" s="608">
        <v>72516</v>
      </c>
      <c r="CS43" s="621"/>
      <c r="CT43" s="621"/>
      <c r="CU43" s="621"/>
      <c r="CV43" s="621"/>
      <c r="CW43" s="621"/>
      <c r="CX43" s="621"/>
      <c r="CY43" s="622"/>
      <c r="CZ43" s="611">
        <v>0.1</v>
      </c>
      <c r="DA43" s="623"/>
      <c r="DB43" s="623"/>
      <c r="DC43" s="624"/>
      <c r="DD43" s="614">
        <v>72516</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344</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292</v>
      </c>
      <c r="CE44" s="628"/>
      <c r="CF44" s="605" t="s">
        <v>345</v>
      </c>
      <c r="CG44" s="606"/>
      <c r="CH44" s="606"/>
      <c r="CI44" s="606"/>
      <c r="CJ44" s="606"/>
      <c r="CK44" s="606"/>
      <c r="CL44" s="606"/>
      <c r="CM44" s="606"/>
      <c r="CN44" s="606"/>
      <c r="CO44" s="606"/>
      <c r="CP44" s="606"/>
      <c r="CQ44" s="607"/>
      <c r="CR44" s="608">
        <v>11081177</v>
      </c>
      <c r="CS44" s="609"/>
      <c r="CT44" s="609"/>
      <c r="CU44" s="609"/>
      <c r="CV44" s="609"/>
      <c r="CW44" s="609"/>
      <c r="CX44" s="609"/>
      <c r="CY44" s="610"/>
      <c r="CZ44" s="611">
        <v>16.399999999999999</v>
      </c>
      <c r="DA44" s="612"/>
      <c r="DB44" s="612"/>
      <c r="DC44" s="613"/>
      <c r="DD44" s="614">
        <v>336837</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346</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347</v>
      </c>
      <c r="CG45" s="606"/>
      <c r="CH45" s="606"/>
      <c r="CI45" s="606"/>
      <c r="CJ45" s="606"/>
      <c r="CK45" s="606"/>
      <c r="CL45" s="606"/>
      <c r="CM45" s="606"/>
      <c r="CN45" s="606"/>
      <c r="CO45" s="606"/>
      <c r="CP45" s="606"/>
      <c r="CQ45" s="607"/>
      <c r="CR45" s="608">
        <v>2242363</v>
      </c>
      <c r="CS45" s="621"/>
      <c r="CT45" s="621"/>
      <c r="CU45" s="621"/>
      <c r="CV45" s="621"/>
      <c r="CW45" s="621"/>
      <c r="CX45" s="621"/>
      <c r="CY45" s="622"/>
      <c r="CZ45" s="611">
        <v>3.3</v>
      </c>
      <c r="DA45" s="623"/>
      <c r="DB45" s="623"/>
      <c r="DC45" s="624"/>
      <c r="DD45" s="614">
        <v>53346</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348</v>
      </c>
      <c r="CG46" s="606"/>
      <c r="CH46" s="606"/>
      <c r="CI46" s="606"/>
      <c r="CJ46" s="606"/>
      <c r="CK46" s="606"/>
      <c r="CL46" s="606"/>
      <c r="CM46" s="606"/>
      <c r="CN46" s="606"/>
      <c r="CO46" s="606"/>
      <c r="CP46" s="606"/>
      <c r="CQ46" s="607"/>
      <c r="CR46" s="608">
        <v>8838814</v>
      </c>
      <c r="CS46" s="609"/>
      <c r="CT46" s="609"/>
      <c r="CU46" s="609"/>
      <c r="CV46" s="609"/>
      <c r="CW46" s="609"/>
      <c r="CX46" s="609"/>
      <c r="CY46" s="610"/>
      <c r="CZ46" s="611">
        <v>13.1</v>
      </c>
      <c r="DA46" s="612"/>
      <c r="DB46" s="612"/>
      <c r="DC46" s="613"/>
      <c r="DD46" s="614">
        <v>283491</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349</v>
      </c>
      <c r="CG47" s="606"/>
      <c r="CH47" s="606"/>
      <c r="CI47" s="606"/>
      <c r="CJ47" s="606"/>
      <c r="CK47" s="606"/>
      <c r="CL47" s="606"/>
      <c r="CM47" s="606"/>
      <c r="CN47" s="606"/>
      <c r="CO47" s="606"/>
      <c r="CP47" s="606"/>
      <c r="CQ47" s="607"/>
      <c r="CR47" s="608">
        <v>4382</v>
      </c>
      <c r="CS47" s="621"/>
      <c r="CT47" s="621"/>
      <c r="CU47" s="621"/>
      <c r="CV47" s="621"/>
      <c r="CW47" s="621"/>
      <c r="CX47" s="621"/>
      <c r="CY47" s="622"/>
      <c r="CZ47" s="611">
        <v>0</v>
      </c>
      <c r="DA47" s="623"/>
      <c r="DB47" s="623"/>
      <c r="DC47" s="624"/>
      <c r="DD47" s="614">
        <v>4382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07"/>
      <c r="CD48" s="631"/>
      <c r="CE48" s="632"/>
      <c r="CF48" s="605" t="s">
        <v>350</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351</v>
      </c>
      <c r="CE49" s="590"/>
      <c r="CF49" s="590"/>
      <c r="CG49" s="590"/>
      <c r="CH49" s="590"/>
      <c r="CI49" s="590"/>
      <c r="CJ49" s="590"/>
      <c r="CK49" s="590"/>
      <c r="CL49" s="590"/>
      <c r="CM49" s="590"/>
      <c r="CN49" s="590"/>
      <c r="CO49" s="590"/>
      <c r="CP49" s="590"/>
      <c r="CQ49" s="591"/>
      <c r="CR49" s="592">
        <v>67555299</v>
      </c>
      <c r="CS49" s="593"/>
      <c r="CT49" s="593"/>
      <c r="CU49" s="593"/>
      <c r="CV49" s="593"/>
      <c r="CW49" s="593"/>
      <c r="CX49" s="593"/>
      <c r="CY49" s="594"/>
      <c r="CZ49" s="595">
        <v>100</v>
      </c>
      <c r="DA49" s="596"/>
      <c r="DB49" s="596"/>
      <c r="DC49" s="597"/>
      <c r="DD49" s="598">
        <v>36508447</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VUhW6sNCqa0Xn+O2+ZfmwXtqwSfwi4lfbyQwSQAmOLS3DMhCHojesBv498An0vHjsMlDuu/LshTy6xj14P2ZRA==" saltValue="Y6oUTNRDzS+R538QNrFfV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352</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353</v>
      </c>
      <c r="DK2" s="1079"/>
      <c r="DL2" s="1079"/>
      <c r="DM2" s="1079"/>
      <c r="DN2" s="1079"/>
      <c r="DO2" s="1080"/>
      <c r="DP2" s="210"/>
      <c r="DQ2" s="1078" t="s">
        <v>354</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355</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356</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357</v>
      </c>
      <c r="B5" s="983"/>
      <c r="C5" s="983"/>
      <c r="D5" s="983"/>
      <c r="E5" s="983"/>
      <c r="F5" s="983"/>
      <c r="G5" s="983"/>
      <c r="H5" s="983"/>
      <c r="I5" s="983"/>
      <c r="J5" s="983"/>
      <c r="K5" s="983"/>
      <c r="L5" s="983"/>
      <c r="M5" s="983"/>
      <c r="N5" s="983"/>
      <c r="O5" s="983"/>
      <c r="P5" s="984"/>
      <c r="Q5" s="988" t="s">
        <v>358</v>
      </c>
      <c r="R5" s="989"/>
      <c r="S5" s="989"/>
      <c r="T5" s="989"/>
      <c r="U5" s="990"/>
      <c r="V5" s="988" t="s">
        <v>359</v>
      </c>
      <c r="W5" s="989"/>
      <c r="X5" s="989"/>
      <c r="Y5" s="989"/>
      <c r="Z5" s="990"/>
      <c r="AA5" s="988" t="s">
        <v>360</v>
      </c>
      <c r="AB5" s="989"/>
      <c r="AC5" s="989"/>
      <c r="AD5" s="989"/>
      <c r="AE5" s="989"/>
      <c r="AF5" s="1081" t="s">
        <v>361</v>
      </c>
      <c r="AG5" s="989"/>
      <c r="AH5" s="989"/>
      <c r="AI5" s="989"/>
      <c r="AJ5" s="1002"/>
      <c r="AK5" s="989" t="s">
        <v>362</v>
      </c>
      <c r="AL5" s="989"/>
      <c r="AM5" s="989"/>
      <c r="AN5" s="989"/>
      <c r="AO5" s="990"/>
      <c r="AP5" s="988" t="s">
        <v>363</v>
      </c>
      <c r="AQ5" s="989"/>
      <c r="AR5" s="989"/>
      <c r="AS5" s="989"/>
      <c r="AT5" s="990"/>
      <c r="AU5" s="988" t="s">
        <v>364</v>
      </c>
      <c r="AV5" s="989"/>
      <c r="AW5" s="989"/>
      <c r="AX5" s="989"/>
      <c r="AY5" s="1002"/>
      <c r="AZ5" s="214"/>
      <c r="BA5" s="214"/>
      <c r="BB5" s="214"/>
      <c r="BC5" s="214"/>
      <c r="BD5" s="214"/>
      <c r="BE5" s="215"/>
      <c r="BF5" s="215"/>
      <c r="BG5" s="215"/>
      <c r="BH5" s="215"/>
      <c r="BI5" s="215"/>
      <c r="BJ5" s="215"/>
      <c r="BK5" s="215"/>
      <c r="BL5" s="215"/>
      <c r="BM5" s="215"/>
      <c r="BN5" s="215"/>
      <c r="BO5" s="215"/>
      <c r="BP5" s="215"/>
      <c r="BQ5" s="982" t="s">
        <v>365</v>
      </c>
      <c r="BR5" s="983"/>
      <c r="BS5" s="983"/>
      <c r="BT5" s="983"/>
      <c r="BU5" s="983"/>
      <c r="BV5" s="983"/>
      <c r="BW5" s="983"/>
      <c r="BX5" s="983"/>
      <c r="BY5" s="983"/>
      <c r="BZ5" s="983"/>
      <c r="CA5" s="983"/>
      <c r="CB5" s="983"/>
      <c r="CC5" s="983"/>
      <c r="CD5" s="983"/>
      <c r="CE5" s="983"/>
      <c r="CF5" s="983"/>
      <c r="CG5" s="984"/>
      <c r="CH5" s="988" t="s">
        <v>366</v>
      </c>
      <c r="CI5" s="989"/>
      <c r="CJ5" s="989"/>
      <c r="CK5" s="989"/>
      <c r="CL5" s="990"/>
      <c r="CM5" s="988" t="s">
        <v>367</v>
      </c>
      <c r="CN5" s="989"/>
      <c r="CO5" s="989"/>
      <c r="CP5" s="989"/>
      <c r="CQ5" s="990"/>
      <c r="CR5" s="988" t="s">
        <v>368</v>
      </c>
      <c r="CS5" s="989"/>
      <c r="CT5" s="989"/>
      <c r="CU5" s="989"/>
      <c r="CV5" s="990"/>
      <c r="CW5" s="988" t="s">
        <v>369</v>
      </c>
      <c r="CX5" s="989"/>
      <c r="CY5" s="989"/>
      <c r="CZ5" s="989"/>
      <c r="DA5" s="990"/>
      <c r="DB5" s="988" t="s">
        <v>370</v>
      </c>
      <c r="DC5" s="989"/>
      <c r="DD5" s="989"/>
      <c r="DE5" s="989"/>
      <c r="DF5" s="990"/>
      <c r="DG5" s="1071" t="s">
        <v>371</v>
      </c>
      <c r="DH5" s="1072"/>
      <c r="DI5" s="1072"/>
      <c r="DJ5" s="1072"/>
      <c r="DK5" s="1073"/>
      <c r="DL5" s="1071" t="s">
        <v>372</v>
      </c>
      <c r="DM5" s="1072"/>
      <c r="DN5" s="1072"/>
      <c r="DO5" s="1072"/>
      <c r="DP5" s="1073"/>
      <c r="DQ5" s="988" t="s">
        <v>373</v>
      </c>
      <c r="DR5" s="989"/>
      <c r="DS5" s="989"/>
      <c r="DT5" s="989"/>
      <c r="DU5" s="990"/>
      <c r="DV5" s="988" t="s">
        <v>364</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374</v>
      </c>
      <c r="C7" s="1035"/>
      <c r="D7" s="1035"/>
      <c r="E7" s="1035"/>
      <c r="F7" s="1035"/>
      <c r="G7" s="1035"/>
      <c r="H7" s="1035"/>
      <c r="I7" s="1035"/>
      <c r="J7" s="1035"/>
      <c r="K7" s="1035"/>
      <c r="L7" s="1035"/>
      <c r="M7" s="1035"/>
      <c r="N7" s="1035"/>
      <c r="O7" s="1035"/>
      <c r="P7" s="1036"/>
      <c r="Q7" s="1089">
        <v>69672</v>
      </c>
      <c r="R7" s="1090"/>
      <c r="S7" s="1090"/>
      <c r="T7" s="1090"/>
      <c r="U7" s="1090"/>
      <c r="V7" s="1090">
        <v>67555</v>
      </c>
      <c r="W7" s="1090"/>
      <c r="X7" s="1090"/>
      <c r="Y7" s="1090"/>
      <c r="Z7" s="1090"/>
      <c r="AA7" s="1090">
        <v>2117</v>
      </c>
      <c r="AB7" s="1090"/>
      <c r="AC7" s="1090"/>
      <c r="AD7" s="1090"/>
      <c r="AE7" s="1091"/>
      <c r="AF7" s="1092">
        <v>2058</v>
      </c>
      <c r="AG7" s="1093"/>
      <c r="AH7" s="1093"/>
      <c r="AI7" s="1093"/>
      <c r="AJ7" s="1094"/>
      <c r="AK7" s="1095">
        <v>7456</v>
      </c>
      <c r="AL7" s="1096"/>
      <c r="AM7" s="1096"/>
      <c r="AN7" s="1096"/>
      <c r="AO7" s="1096"/>
      <c r="AP7" s="1096">
        <v>28838</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t="s">
        <v>554</v>
      </c>
      <c r="BS7" s="1086" t="s">
        <v>553</v>
      </c>
      <c r="BT7" s="1087"/>
      <c r="BU7" s="1087"/>
      <c r="BV7" s="1087"/>
      <c r="BW7" s="1087"/>
      <c r="BX7" s="1087"/>
      <c r="BY7" s="1087"/>
      <c r="BZ7" s="1087"/>
      <c r="CA7" s="1087"/>
      <c r="CB7" s="1087"/>
      <c r="CC7" s="1087"/>
      <c r="CD7" s="1087"/>
      <c r="CE7" s="1087"/>
      <c r="CF7" s="1087"/>
      <c r="CG7" s="1099"/>
      <c r="CH7" s="1083">
        <v>-1</v>
      </c>
      <c r="CI7" s="1084"/>
      <c r="CJ7" s="1084"/>
      <c r="CK7" s="1084"/>
      <c r="CL7" s="1085"/>
      <c r="CM7" s="1083">
        <v>126</v>
      </c>
      <c r="CN7" s="1084"/>
      <c r="CO7" s="1084"/>
      <c r="CP7" s="1084"/>
      <c r="CQ7" s="1085"/>
      <c r="CR7" s="1083">
        <v>5</v>
      </c>
      <c r="CS7" s="1084"/>
      <c r="CT7" s="1084"/>
      <c r="CU7" s="1084"/>
      <c r="CV7" s="1085"/>
      <c r="CW7" s="1083" t="s">
        <v>543</v>
      </c>
      <c r="CX7" s="1084"/>
      <c r="CY7" s="1084"/>
      <c r="CZ7" s="1084"/>
      <c r="DA7" s="1085"/>
      <c r="DB7" s="1083">
        <v>660</v>
      </c>
      <c r="DC7" s="1084"/>
      <c r="DD7" s="1084"/>
      <c r="DE7" s="1084"/>
      <c r="DF7" s="1085"/>
      <c r="DG7" s="1083">
        <v>2824</v>
      </c>
      <c r="DH7" s="1084"/>
      <c r="DI7" s="1084"/>
      <c r="DJ7" s="1084"/>
      <c r="DK7" s="1085"/>
      <c r="DL7" s="1083" t="s">
        <v>543</v>
      </c>
      <c r="DM7" s="1084"/>
      <c r="DN7" s="1084"/>
      <c r="DO7" s="1084"/>
      <c r="DP7" s="1085"/>
      <c r="DQ7" s="1083" t="s">
        <v>543</v>
      </c>
      <c r="DR7" s="1084"/>
      <c r="DS7" s="1084"/>
      <c r="DT7" s="1084"/>
      <c r="DU7" s="1085"/>
      <c r="DV7" s="1086"/>
      <c r="DW7" s="1087"/>
      <c r="DX7" s="1087"/>
      <c r="DY7" s="1087"/>
      <c r="DZ7" s="1088"/>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375</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376</v>
      </c>
      <c r="B23" s="924" t="s">
        <v>377</v>
      </c>
      <c r="C23" s="925"/>
      <c r="D23" s="925"/>
      <c r="E23" s="925"/>
      <c r="F23" s="925"/>
      <c r="G23" s="925"/>
      <c r="H23" s="925"/>
      <c r="I23" s="925"/>
      <c r="J23" s="925"/>
      <c r="K23" s="925"/>
      <c r="L23" s="925"/>
      <c r="M23" s="925"/>
      <c r="N23" s="925"/>
      <c r="O23" s="925"/>
      <c r="P23" s="935"/>
      <c r="Q23" s="1054">
        <v>69672</v>
      </c>
      <c r="R23" s="1048"/>
      <c r="S23" s="1048"/>
      <c r="T23" s="1048"/>
      <c r="U23" s="1048"/>
      <c r="V23" s="1048">
        <v>67555</v>
      </c>
      <c r="W23" s="1048"/>
      <c r="X23" s="1048"/>
      <c r="Y23" s="1048"/>
      <c r="Z23" s="1048"/>
      <c r="AA23" s="1048">
        <v>2117</v>
      </c>
      <c r="AB23" s="1048"/>
      <c r="AC23" s="1048"/>
      <c r="AD23" s="1048"/>
      <c r="AE23" s="1055"/>
      <c r="AF23" s="1056">
        <v>2058</v>
      </c>
      <c r="AG23" s="1048"/>
      <c r="AH23" s="1048"/>
      <c r="AI23" s="1048"/>
      <c r="AJ23" s="1057"/>
      <c r="AK23" s="1058"/>
      <c r="AL23" s="1059"/>
      <c r="AM23" s="1059"/>
      <c r="AN23" s="1059"/>
      <c r="AO23" s="1059"/>
      <c r="AP23" s="1048">
        <v>28838</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378</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379</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357</v>
      </c>
      <c r="B26" s="983"/>
      <c r="C26" s="983"/>
      <c r="D26" s="983"/>
      <c r="E26" s="983"/>
      <c r="F26" s="983"/>
      <c r="G26" s="983"/>
      <c r="H26" s="983"/>
      <c r="I26" s="983"/>
      <c r="J26" s="983"/>
      <c r="K26" s="983"/>
      <c r="L26" s="983"/>
      <c r="M26" s="983"/>
      <c r="N26" s="983"/>
      <c r="O26" s="983"/>
      <c r="P26" s="984"/>
      <c r="Q26" s="988" t="s">
        <v>380</v>
      </c>
      <c r="R26" s="989"/>
      <c r="S26" s="989"/>
      <c r="T26" s="989"/>
      <c r="U26" s="990"/>
      <c r="V26" s="988" t="s">
        <v>381</v>
      </c>
      <c r="W26" s="989"/>
      <c r="X26" s="989"/>
      <c r="Y26" s="989"/>
      <c r="Z26" s="990"/>
      <c r="AA26" s="988" t="s">
        <v>382</v>
      </c>
      <c r="AB26" s="989"/>
      <c r="AC26" s="989"/>
      <c r="AD26" s="989"/>
      <c r="AE26" s="989"/>
      <c r="AF26" s="1042" t="s">
        <v>383</v>
      </c>
      <c r="AG26" s="995"/>
      <c r="AH26" s="995"/>
      <c r="AI26" s="995"/>
      <c r="AJ26" s="1043"/>
      <c r="AK26" s="989" t="s">
        <v>384</v>
      </c>
      <c r="AL26" s="989"/>
      <c r="AM26" s="989"/>
      <c r="AN26" s="989"/>
      <c r="AO26" s="990"/>
      <c r="AP26" s="988" t="s">
        <v>385</v>
      </c>
      <c r="AQ26" s="989"/>
      <c r="AR26" s="989"/>
      <c r="AS26" s="989"/>
      <c r="AT26" s="990"/>
      <c r="AU26" s="988" t="s">
        <v>386</v>
      </c>
      <c r="AV26" s="989"/>
      <c r="AW26" s="989"/>
      <c r="AX26" s="989"/>
      <c r="AY26" s="990"/>
      <c r="AZ26" s="988" t="s">
        <v>387</v>
      </c>
      <c r="BA26" s="989"/>
      <c r="BB26" s="989"/>
      <c r="BC26" s="989"/>
      <c r="BD26" s="990"/>
      <c r="BE26" s="988" t="s">
        <v>364</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388</v>
      </c>
      <c r="C28" s="1035"/>
      <c r="D28" s="1035"/>
      <c r="E28" s="1035"/>
      <c r="F28" s="1035"/>
      <c r="G28" s="1035"/>
      <c r="H28" s="1035"/>
      <c r="I28" s="1035"/>
      <c r="J28" s="1035"/>
      <c r="K28" s="1035"/>
      <c r="L28" s="1035"/>
      <c r="M28" s="1035"/>
      <c r="N28" s="1035"/>
      <c r="O28" s="1035"/>
      <c r="P28" s="1036"/>
      <c r="Q28" s="1037">
        <v>11280</v>
      </c>
      <c r="R28" s="1038"/>
      <c r="S28" s="1038"/>
      <c r="T28" s="1038"/>
      <c r="U28" s="1038"/>
      <c r="V28" s="1038">
        <v>11131</v>
      </c>
      <c r="W28" s="1038"/>
      <c r="X28" s="1038"/>
      <c r="Y28" s="1038"/>
      <c r="Z28" s="1038"/>
      <c r="AA28" s="1038">
        <v>149</v>
      </c>
      <c r="AB28" s="1038"/>
      <c r="AC28" s="1038"/>
      <c r="AD28" s="1038"/>
      <c r="AE28" s="1039"/>
      <c r="AF28" s="1040">
        <v>149</v>
      </c>
      <c r="AG28" s="1038"/>
      <c r="AH28" s="1038"/>
      <c r="AI28" s="1038"/>
      <c r="AJ28" s="1041"/>
      <c r="AK28" s="1029">
        <v>1660</v>
      </c>
      <c r="AL28" s="1030"/>
      <c r="AM28" s="1030"/>
      <c r="AN28" s="1030"/>
      <c r="AO28" s="1030"/>
      <c r="AP28" s="1030" t="s">
        <v>543</v>
      </c>
      <c r="AQ28" s="1030"/>
      <c r="AR28" s="1030"/>
      <c r="AS28" s="1030"/>
      <c r="AT28" s="1030"/>
      <c r="AU28" s="1030" t="s">
        <v>543</v>
      </c>
      <c r="AV28" s="1030"/>
      <c r="AW28" s="1030"/>
      <c r="AX28" s="1030"/>
      <c r="AY28" s="1030"/>
      <c r="AZ28" s="1031" t="s">
        <v>543</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389</v>
      </c>
      <c r="C29" s="1018"/>
      <c r="D29" s="1018"/>
      <c r="E29" s="1018"/>
      <c r="F29" s="1018"/>
      <c r="G29" s="1018"/>
      <c r="H29" s="1018"/>
      <c r="I29" s="1018"/>
      <c r="J29" s="1018"/>
      <c r="K29" s="1018"/>
      <c r="L29" s="1018"/>
      <c r="M29" s="1018"/>
      <c r="N29" s="1018"/>
      <c r="O29" s="1018"/>
      <c r="P29" s="1019"/>
      <c r="Q29" s="1025">
        <v>10008</v>
      </c>
      <c r="R29" s="1026"/>
      <c r="S29" s="1026"/>
      <c r="T29" s="1026"/>
      <c r="U29" s="1026"/>
      <c r="V29" s="1026">
        <v>9642</v>
      </c>
      <c r="W29" s="1026"/>
      <c r="X29" s="1026"/>
      <c r="Y29" s="1026"/>
      <c r="Z29" s="1026"/>
      <c r="AA29" s="1026">
        <v>366</v>
      </c>
      <c r="AB29" s="1026"/>
      <c r="AC29" s="1026"/>
      <c r="AD29" s="1026"/>
      <c r="AE29" s="1027"/>
      <c r="AF29" s="1022">
        <v>366</v>
      </c>
      <c r="AG29" s="1023"/>
      <c r="AH29" s="1023"/>
      <c r="AI29" s="1023"/>
      <c r="AJ29" s="1024"/>
      <c r="AK29" s="967">
        <v>1754</v>
      </c>
      <c r="AL29" s="958"/>
      <c r="AM29" s="958"/>
      <c r="AN29" s="958"/>
      <c r="AO29" s="958"/>
      <c r="AP29" s="958" t="s">
        <v>543</v>
      </c>
      <c r="AQ29" s="958"/>
      <c r="AR29" s="958"/>
      <c r="AS29" s="958"/>
      <c r="AT29" s="958"/>
      <c r="AU29" s="958" t="s">
        <v>543</v>
      </c>
      <c r="AV29" s="958"/>
      <c r="AW29" s="958"/>
      <c r="AX29" s="958"/>
      <c r="AY29" s="958"/>
      <c r="AZ29" s="1028" t="s">
        <v>543</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390</v>
      </c>
      <c r="C30" s="1018"/>
      <c r="D30" s="1018"/>
      <c r="E30" s="1018"/>
      <c r="F30" s="1018"/>
      <c r="G30" s="1018"/>
      <c r="H30" s="1018"/>
      <c r="I30" s="1018"/>
      <c r="J30" s="1018"/>
      <c r="K30" s="1018"/>
      <c r="L30" s="1018"/>
      <c r="M30" s="1018"/>
      <c r="N30" s="1018"/>
      <c r="O30" s="1018"/>
      <c r="P30" s="1019"/>
      <c r="Q30" s="1025">
        <v>3543</v>
      </c>
      <c r="R30" s="1026"/>
      <c r="S30" s="1026"/>
      <c r="T30" s="1026"/>
      <c r="U30" s="1026"/>
      <c r="V30" s="1026">
        <v>3499</v>
      </c>
      <c r="W30" s="1026"/>
      <c r="X30" s="1026"/>
      <c r="Y30" s="1026"/>
      <c r="Z30" s="1026"/>
      <c r="AA30" s="1026">
        <v>44</v>
      </c>
      <c r="AB30" s="1026"/>
      <c r="AC30" s="1026"/>
      <c r="AD30" s="1026"/>
      <c r="AE30" s="1027"/>
      <c r="AF30" s="1022">
        <v>44</v>
      </c>
      <c r="AG30" s="1023"/>
      <c r="AH30" s="1023"/>
      <c r="AI30" s="1023"/>
      <c r="AJ30" s="1024"/>
      <c r="AK30" s="967">
        <v>1398</v>
      </c>
      <c r="AL30" s="958"/>
      <c r="AM30" s="958"/>
      <c r="AN30" s="958"/>
      <c r="AO30" s="958"/>
      <c r="AP30" s="958" t="s">
        <v>543</v>
      </c>
      <c r="AQ30" s="958"/>
      <c r="AR30" s="958"/>
      <c r="AS30" s="958"/>
      <c r="AT30" s="958"/>
      <c r="AU30" s="958" t="s">
        <v>543</v>
      </c>
      <c r="AV30" s="958"/>
      <c r="AW30" s="958"/>
      <c r="AX30" s="958"/>
      <c r="AY30" s="958"/>
      <c r="AZ30" s="1028" t="s">
        <v>543</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391</v>
      </c>
      <c r="C31" s="1018"/>
      <c r="D31" s="1018"/>
      <c r="E31" s="1018"/>
      <c r="F31" s="1018"/>
      <c r="G31" s="1018"/>
      <c r="H31" s="1018"/>
      <c r="I31" s="1018"/>
      <c r="J31" s="1018"/>
      <c r="K31" s="1018"/>
      <c r="L31" s="1018"/>
      <c r="M31" s="1018"/>
      <c r="N31" s="1018"/>
      <c r="O31" s="1018"/>
      <c r="P31" s="1019"/>
      <c r="Q31" s="1025">
        <v>2427</v>
      </c>
      <c r="R31" s="1026"/>
      <c r="S31" s="1026"/>
      <c r="T31" s="1026"/>
      <c r="U31" s="1026"/>
      <c r="V31" s="1026">
        <v>2750</v>
      </c>
      <c r="W31" s="1026"/>
      <c r="X31" s="1026"/>
      <c r="Y31" s="1026"/>
      <c r="Z31" s="1026"/>
      <c r="AA31" s="1026">
        <v>-323</v>
      </c>
      <c r="AB31" s="1026"/>
      <c r="AC31" s="1026"/>
      <c r="AD31" s="1026"/>
      <c r="AE31" s="1027"/>
      <c r="AF31" s="1022">
        <v>1680</v>
      </c>
      <c r="AG31" s="1023"/>
      <c r="AH31" s="1023"/>
      <c r="AI31" s="1023"/>
      <c r="AJ31" s="1024"/>
      <c r="AK31" s="967">
        <v>561</v>
      </c>
      <c r="AL31" s="958"/>
      <c r="AM31" s="958"/>
      <c r="AN31" s="958"/>
      <c r="AO31" s="958"/>
      <c r="AP31" s="958">
        <v>3516</v>
      </c>
      <c r="AQ31" s="958"/>
      <c r="AR31" s="958"/>
      <c r="AS31" s="958"/>
      <c r="AT31" s="958"/>
      <c r="AU31" s="958">
        <v>2323</v>
      </c>
      <c r="AV31" s="958"/>
      <c r="AW31" s="958"/>
      <c r="AX31" s="958"/>
      <c r="AY31" s="958"/>
      <c r="AZ31" s="1028" t="s">
        <v>543</v>
      </c>
      <c r="BA31" s="1028"/>
      <c r="BB31" s="1028"/>
      <c r="BC31" s="1028"/>
      <c r="BD31" s="1028"/>
      <c r="BE31" s="959" t="s">
        <v>392</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393</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376</v>
      </c>
      <c r="B63" s="924" t="s">
        <v>394</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2239</v>
      </c>
      <c r="AG63" s="946"/>
      <c r="AH63" s="946"/>
      <c r="AI63" s="946"/>
      <c r="AJ63" s="1009"/>
      <c r="AK63" s="1010"/>
      <c r="AL63" s="950"/>
      <c r="AM63" s="950"/>
      <c r="AN63" s="950"/>
      <c r="AO63" s="950"/>
      <c r="AP63" s="946">
        <v>3516</v>
      </c>
      <c r="AQ63" s="946"/>
      <c r="AR63" s="946"/>
      <c r="AS63" s="946"/>
      <c r="AT63" s="946"/>
      <c r="AU63" s="946">
        <v>2323</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395</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396</v>
      </c>
      <c r="B66" s="983"/>
      <c r="C66" s="983"/>
      <c r="D66" s="983"/>
      <c r="E66" s="983"/>
      <c r="F66" s="983"/>
      <c r="G66" s="983"/>
      <c r="H66" s="983"/>
      <c r="I66" s="983"/>
      <c r="J66" s="983"/>
      <c r="K66" s="983"/>
      <c r="L66" s="983"/>
      <c r="M66" s="983"/>
      <c r="N66" s="983"/>
      <c r="O66" s="983"/>
      <c r="P66" s="984"/>
      <c r="Q66" s="988" t="s">
        <v>380</v>
      </c>
      <c r="R66" s="989"/>
      <c r="S66" s="989"/>
      <c r="T66" s="989"/>
      <c r="U66" s="990"/>
      <c r="V66" s="988" t="s">
        <v>381</v>
      </c>
      <c r="W66" s="989"/>
      <c r="X66" s="989"/>
      <c r="Y66" s="989"/>
      <c r="Z66" s="990"/>
      <c r="AA66" s="988" t="s">
        <v>382</v>
      </c>
      <c r="AB66" s="989"/>
      <c r="AC66" s="989"/>
      <c r="AD66" s="989"/>
      <c r="AE66" s="990"/>
      <c r="AF66" s="994" t="s">
        <v>383</v>
      </c>
      <c r="AG66" s="995"/>
      <c r="AH66" s="995"/>
      <c r="AI66" s="995"/>
      <c r="AJ66" s="996"/>
      <c r="AK66" s="988" t="s">
        <v>384</v>
      </c>
      <c r="AL66" s="983"/>
      <c r="AM66" s="983"/>
      <c r="AN66" s="983"/>
      <c r="AO66" s="984"/>
      <c r="AP66" s="988" t="s">
        <v>385</v>
      </c>
      <c r="AQ66" s="989"/>
      <c r="AR66" s="989"/>
      <c r="AS66" s="989"/>
      <c r="AT66" s="990"/>
      <c r="AU66" s="988" t="s">
        <v>397</v>
      </c>
      <c r="AV66" s="989"/>
      <c r="AW66" s="989"/>
      <c r="AX66" s="989"/>
      <c r="AY66" s="990"/>
      <c r="AZ66" s="988" t="s">
        <v>364</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544</v>
      </c>
      <c r="C68" s="973"/>
      <c r="D68" s="973"/>
      <c r="E68" s="973"/>
      <c r="F68" s="973"/>
      <c r="G68" s="973"/>
      <c r="H68" s="973"/>
      <c r="I68" s="973"/>
      <c r="J68" s="973"/>
      <c r="K68" s="973"/>
      <c r="L68" s="973"/>
      <c r="M68" s="973"/>
      <c r="N68" s="973"/>
      <c r="O68" s="973"/>
      <c r="P68" s="974"/>
      <c r="Q68" s="975">
        <v>1238</v>
      </c>
      <c r="R68" s="969"/>
      <c r="S68" s="969"/>
      <c r="T68" s="969"/>
      <c r="U68" s="969"/>
      <c r="V68" s="969">
        <v>1207</v>
      </c>
      <c r="W68" s="969"/>
      <c r="X68" s="969"/>
      <c r="Y68" s="969"/>
      <c r="Z68" s="969"/>
      <c r="AA68" s="969">
        <v>31</v>
      </c>
      <c r="AB68" s="969"/>
      <c r="AC68" s="969"/>
      <c r="AD68" s="969"/>
      <c r="AE68" s="969"/>
      <c r="AF68" s="969">
        <v>31</v>
      </c>
      <c r="AG68" s="969"/>
      <c r="AH68" s="969"/>
      <c r="AI68" s="969"/>
      <c r="AJ68" s="969"/>
      <c r="AK68" s="969">
        <v>76</v>
      </c>
      <c r="AL68" s="969"/>
      <c r="AM68" s="969"/>
      <c r="AN68" s="969"/>
      <c r="AO68" s="969"/>
      <c r="AP68" s="969" t="s">
        <v>543</v>
      </c>
      <c r="AQ68" s="969"/>
      <c r="AR68" s="969"/>
      <c r="AS68" s="969"/>
      <c r="AT68" s="969"/>
      <c r="AU68" s="969" t="s">
        <v>543</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545</v>
      </c>
      <c r="C69" s="962"/>
      <c r="D69" s="962"/>
      <c r="E69" s="962"/>
      <c r="F69" s="962"/>
      <c r="G69" s="962"/>
      <c r="H69" s="962"/>
      <c r="I69" s="962"/>
      <c r="J69" s="962"/>
      <c r="K69" s="962"/>
      <c r="L69" s="962"/>
      <c r="M69" s="962"/>
      <c r="N69" s="962"/>
      <c r="O69" s="962"/>
      <c r="P69" s="963"/>
      <c r="Q69" s="964">
        <v>271</v>
      </c>
      <c r="R69" s="958"/>
      <c r="S69" s="958"/>
      <c r="T69" s="958"/>
      <c r="U69" s="958"/>
      <c r="V69" s="958">
        <v>194</v>
      </c>
      <c r="W69" s="958"/>
      <c r="X69" s="958"/>
      <c r="Y69" s="958"/>
      <c r="Z69" s="958"/>
      <c r="AA69" s="958">
        <v>76</v>
      </c>
      <c r="AB69" s="958"/>
      <c r="AC69" s="958"/>
      <c r="AD69" s="958"/>
      <c r="AE69" s="958"/>
      <c r="AF69" s="958">
        <v>76</v>
      </c>
      <c r="AG69" s="958"/>
      <c r="AH69" s="958"/>
      <c r="AI69" s="958"/>
      <c r="AJ69" s="958"/>
      <c r="AK69" s="958">
        <v>70</v>
      </c>
      <c r="AL69" s="958"/>
      <c r="AM69" s="958"/>
      <c r="AN69" s="958"/>
      <c r="AO69" s="958"/>
      <c r="AP69" s="958" t="s">
        <v>543</v>
      </c>
      <c r="AQ69" s="958"/>
      <c r="AR69" s="958"/>
      <c r="AS69" s="958"/>
      <c r="AT69" s="958"/>
      <c r="AU69" s="958" t="s">
        <v>543</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546</v>
      </c>
      <c r="C70" s="962"/>
      <c r="D70" s="962"/>
      <c r="E70" s="962"/>
      <c r="F70" s="962"/>
      <c r="G70" s="962"/>
      <c r="H70" s="962"/>
      <c r="I70" s="962"/>
      <c r="J70" s="962"/>
      <c r="K70" s="962"/>
      <c r="L70" s="962"/>
      <c r="M70" s="962"/>
      <c r="N70" s="962"/>
      <c r="O70" s="962"/>
      <c r="P70" s="963"/>
      <c r="Q70" s="964">
        <v>10437</v>
      </c>
      <c r="R70" s="958"/>
      <c r="S70" s="958"/>
      <c r="T70" s="958"/>
      <c r="U70" s="958"/>
      <c r="V70" s="958">
        <v>10370</v>
      </c>
      <c r="W70" s="958"/>
      <c r="X70" s="958"/>
      <c r="Y70" s="958"/>
      <c r="Z70" s="958"/>
      <c r="AA70" s="958">
        <v>66</v>
      </c>
      <c r="AB70" s="958"/>
      <c r="AC70" s="958"/>
      <c r="AD70" s="958"/>
      <c r="AE70" s="958"/>
      <c r="AF70" s="958">
        <v>2520</v>
      </c>
      <c r="AG70" s="958"/>
      <c r="AH70" s="958"/>
      <c r="AI70" s="958"/>
      <c r="AJ70" s="958"/>
      <c r="AK70" s="958" t="s">
        <v>543</v>
      </c>
      <c r="AL70" s="958"/>
      <c r="AM70" s="958"/>
      <c r="AN70" s="958"/>
      <c r="AO70" s="958"/>
      <c r="AP70" s="958" t="s">
        <v>543</v>
      </c>
      <c r="AQ70" s="958"/>
      <c r="AR70" s="958"/>
      <c r="AS70" s="958"/>
      <c r="AT70" s="958"/>
      <c r="AU70" s="958" t="s">
        <v>543</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547</v>
      </c>
      <c r="C71" s="962"/>
      <c r="D71" s="962"/>
      <c r="E71" s="962"/>
      <c r="F71" s="962"/>
      <c r="G71" s="962"/>
      <c r="H71" s="962"/>
      <c r="I71" s="962"/>
      <c r="J71" s="962"/>
      <c r="K71" s="962"/>
      <c r="L71" s="962"/>
      <c r="M71" s="962"/>
      <c r="N71" s="962"/>
      <c r="O71" s="962"/>
      <c r="P71" s="963"/>
      <c r="Q71" s="964">
        <v>34078</v>
      </c>
      <c r="R71" s="958"/>
      <c r="S71" s="958"/>
      <c r="T71" s="958"/>
      <c r="U71" s="958"/>
      <c r="V71" s="958">
        <v>33928</v>
      </c>
      <c r="W71" s="958"/>
      <c r="X71" s="958"/>
      <c r="Y71" s="958"/>
      <c r="Z71" s="958"/>
      <c r="AA71" s="958">
        <v>150</v>
      </c>
      <c r="AB71" s="958"/>
      <c r="AC71" s="958"/>
      <c r="AD71" s="958"/>
      <c r="AE71" s="958"/>
      <c r="AF71" s="958">
        <v>150</v>
      </c>
      <c r="AG71" s="958"/>
      <c r="AH71" s="958"/>
      <c r="AI71" s="958"/>
      <c r="AJ71" s="958"/>
      <c r="AK71" s="958">
        <v>330</v>
      </c>
      <c r="AL71" s="958"/>
      <c r="AM71" s="958"/>
      <c r="AN71" s="958"/>
      <c r="AO71" s="958"/>
      <c r="AP71" s="958" t="s">
        <v>543</v>
      </c>
      <c r="AQ71" s="958"/>
      <c r="AR71" s="958"/>
      <c r="AS71" s="958"/>
      <c r="AT71" s="958"/>
      <c r="AU71" s="958" t="s">
        <v>543</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548</v>
      </c>
      <c r="C72" s="962"/>
      <c r="D72" s="962"/>
      <c r="E72" s="962"/>
      <c r="F72" s="962"/>
      <c r="G72" s="962"/>
      <c r="H72" s="962"/>
      <c r="I72" s="962"/>
      <c r="J72" s="962"/>
      <c r="K72" s="962"/>
      <c r="L72" s="962"/>
      <c r="M72" s="962"/>
      <c r="N72" s="962"/>
      <c r="O72" s="962"/>
      <c r="P72" s="963"/>
      <c r="Q72" s="964">
        <v>9388</v>
      </c>
      <c r="R72" s="958"/>
      <c r="S72" s="958"/>
      <c r="T72" s="958"/>
      <c r="U72" s="958"/>
      <c r="V72" s="958">
        <v>9097</v>
      </c>
      <c r="W72" s="958"/>
      <c r="X72" s="958"/>
      <c r="Y72" s="958"/>
      <c r="Z72" s="958"/>
      <c r="AA72" s="958">
        <v>291</v>
      </c>
      <c r="AB72" s="958"/>
      <c r="AC72" s="958"/>
      <c r="AD72" s="958"/>
      <c r="AE72" s="958"/>
      <c r="AF72" s="958">
        <v>291</v>
      </c>
      <c r="AG72" s="958"/>
      <c r="AH72" s="958"/>
      <c r="AI72" s="958"/>
      <c r="AJ72" s="958"/>
      <c r="AK72" s="958" t="s">
        <v>543</v>
      </c>
      <c r="AL72" s="958"/>
      <c r="AM72" s="958"/>
      <c r="AN72" s="958"/>
      <c r="AO72" s="958"/>
      <c r="AP72" s="958">
        <v>125</v>
      </c>
      <c r="AQ72" s="958"/>
      <c r="AR72" s="958"/>
      <c r="AS72" s="958"/>
      <c r="AT72" s="958"/>
      <c r="AU72" s="958">
        <v>3</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549</v>
      </c>
      <c r="C73" s="962"/>
      <c r="D73" s="962"/>
      <c r="E73" s="962"/>
      <c r="F73" s="962"/>
      <c r="G73" s="962"/>
      <c r="H73" s="962"/>
      <c r="I73" s="962"/>
      <c r="J73" s="962"/>
      <c r="K73" s="962"/>
      <c r="L73" s="962"/>
      <c r="M73" s="962"/>
      <c r="N73" s="962"/>
      <c r="O73" s="962"/>
      <c r="P73" s="963"/>
      <c r="Q73" s="964">
        <v>2403</v>
      </c>
      <c r="R73" s="958"/>
      <c r="S73" s="958"/>
      <c r="T73" s="958"/>
      <c r="U73" s="958"/>
      <c r="V73" s="958">
        <v>2247</v>
      </c>
      <c r="W73" s="958"/>
      <c r="X73" s="958"/>
      <c r="Y73" s="958"/>
      <c r="Z73" s="958"/>
      <c r="AA73" s="958">
        <v>156</v>
      </c>
      <c r="AB73" s="958"/>
      <c r="AC73" s="958"/>
      <c r="AD73" s="958"/>
      <c r="AE73" s="958"/>
      <c r="AF73" s="958">
        <v>156</v>
      </c>
      <c r="AG73" s="958"/>
      <c r="AH73" s="958"/>
      <c r="AI73" s="958"/>
      <c r="AJ73" s="958"/>
      <c r="AK73" s="958" t="s">
        <v>543</v>
      </c>
      <c r="AL73" s="958"/>
      <c r="AM73" s="958"/>
      <c r="AN73" s="958"/>
      <c r="AO73" s="958"/>
      <c r="AP73" s="958">
        <v>9299</v>
      </c>
      <c r="AQ73" s="958"/>
      <c r="AR73" s="958"/>
      <c r="AS73" s="958"/>
      <c r="AT73" s="958"/>
      <c r="AU73" s="958">
        <v>3100</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t="s">
        <v>550</v>
      </c>
      <c r="C74" s="962"/>
      <c r="D74" s="962"/>
      <c r="E74" s="962"/>
      <c r="F74" s="962"/>
      <c r="G74" s="962"/>
      <c r="H74" s="962"/>
      <c r="I74" s="962"/>
      <c r="J74" s="962"/>
      <c r="K74" s="962"/>
      <c r="L74" s="962"/>
      <c r="M74" s="962"/>
      <c r="N74" s="962"/>
      <c r="O74" s="962"/>
      <c r="P74" s="963"/>
      <c r="Q74" s="964">
        <v>11048</v>
      </c>
      <c r="R74" s="958"/>
      <c r="S74" s="958"/>
      <c r="T74" s="958"/>
      <c r="U74" s="958"/>
      <c r="V74" s="958">
        <v>10962</v>
      </c>
      <c r="W74" s="958"/>
      <c r="X74" s="958"/>
      <c r="Y74" s="958"/>
      <c r="Z74" s="958"/>
      <c r="AA74" s="958">
        <v>86</v>
      </c>
      <c r="AB74" s="958"/>
      <c r="AC74" s="958"/>
      <c r="AD74" s="958"/>
      <c r="AE74" s="958"/>
      <c r="AF74" s="958">
        <v>86</v>
      </c>
      <c r="AG74" s="958"/>
      <c r="AH74" s="958"/>
      <c r="AI74" s="958"/>
      <c r="AJ74" s="958"/>
      <c r="AK74" s="958">
        <v>4624</v>
      </c>
      <c r="AL74" s="958"/>
      <c r="AM74" s="958"/>
      <c r="AN74" s="958"/>
      <c r="AO74" s="958"/>
      <c r="AP74" s="958" t="s">
        <v>543</v>
      </c>
      <c r="AQ74" s="958"/>
      <c r="AR74" s="958"/>
      <c r="AS74" s="958"/>
      <c r="AT74" s="958"/>
      <c r="AU74" s="958" t="s">
        <v>543</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t="s">
        <v>551</v>
      </c>
      <c r="C75" s="962"/>
      <c r="D75" s="962"/>
      <c r="E75" s="962"/>
      <c r="F75" s="962"/>
      <c r="G75" s="962"/>
      <c r="H75" s="962"/>
      <c r="I75" s="962"/>
      <c r="J75" s="962"/>
      <c r="K75" s="962"/>
      <c r="L75" s="962"/>
      <c r="M75" s="962"/>
      <c r="N75" s="962"/>
      <c r="O75" s="962"/>
      <c r="P75" s="963"/>
      <c r="Q75" s="965">
        <v>1656633</v>
      </c>
      <c r="R75" s="966"/>
      <c r="S75" s="966"/>
      <c r="T75" s="966"/>
      <c r="U75" s="967"/>
      <c r="V75" s="968">
        <v>1631442</v>
      </c>
      <c r="W75" s="966"/>
      <c r="X75" s="966"/>
      <c r="Y75" s="966"/>
      <c r="Z75" s="967"/>
      <c r="AA75" s="968">
        <v>25191</v>
      </c>
      <c r="AB75" s="966"/>
      <c r="AC75" s="966"/>
      <c r="AD75" s="966"/>
      <c r="AE75" s="967"/>
      <c r="AF75" s="968">
        <v>25191</v>
      </c>
      <c r="AG75" s="966"/>
      <c r="AH75" s="966"/>
      <c r="AI75" s="966"/>
      <c r="AJ75" s="967"/>
      <c r="AK75" s="968">
        <v>23240</v>
      </c>
      <c r="AL75" s="966"/>
      <c r="AM75" s="966"/>
      <c r="AN75" s="966"/>
      <c r="AO75" s="967"/>
      <c r="AP75" s="968" t="s">
        <v>543</v>
      </c>
      <c r="AQ75" s="966"/>
      <c r="AR75" s="966"/>
      <c r="AS75" s="966"/>
      <c r="AT75" s="967"/>
      <c r="AU75" s="968" t="s">
        <v>543</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t="s">
        <v>552</v>
      </c>
      <c r="C76" s="962"/>
      <c r="D76" s="962"/>
      <c r="E76" s="962"/>
      <c r="F76" s="962"/>
      <c r="G76" s="962"/>
      <c r="H76" s="962"/>
      <c r="I76" s="962"/>
      <c r="J76" s="962"/>
      <c r="K76" s="962"/>
      <c r="L76" s="962"/>
      <c r="M76" s="962"/>
      <c r="N76" s="962"/>
      <c r="O76" s="962"/>
      <c r="P76" s="963"/>
      <c r="Q76" s="965">
        <v>141</v>
      </c>
      <c r="R76" s="966"/>
      <c r="S76" s="966"/>
      <c r="T76" s="966"/>
      <c r="U76" s="967"/>
      <c r="V76" s="968">
        <v>124</v>
      </c>
      <c r="W76" s="966"/>
      <c r="X76" s="966"/>
      <c r="Y76" s="966"/>
      <c r="Z76" s="967"/>
      <c r="AA76" s="968">
        <v>18</v>
      </c>
      <c r="AB76" s="966"/>
      <c r="AC76" s="966"/>
      <c r="AD76" s="966"/>
      <c r="AE76" s="967"/>
      <c r="AF76" s="968">
        <v>18</v>
      </c>
      <c r="AG76" s="966"/>
      <c r="AH76" s="966"/>
      <c r="AI76" s="966"/>
      <c r="AJ76" s="967"/>
      <c r="AK76" s="968">
        <v>13</v>
      </c>
      <c r="AL76" s="966"/>
      <c r="AM76" s="966"/>
      <c r="AN76" s="966"/>
      <c r="AO76" s="967"/>
      <c r="AP76" s="968" t="s">
        <v>543</v>
      </c>
      <c r="AQ76" s="966"/>
      <c r="AR76" s="966"/>
      <c r="AS76" s="966"/>
      <c r="AT76" s="967"/>
      <c r="AU76" s="968" t="s">
        <v>543</v>
      </c>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376</v>
      </c>
      <c r="B88" s="924" t="s">
        <v>398</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28519</v>
      </c>
      <c r="AG88" s="946"/>
      <c r="AH88" s="946"/>
      <c r="AI88" s="946"/>
      <c r="AJ88" s="946"/>
      <c r="AK88" s="950"/>
      <c r="AL88" s="950"/>
      <c r="AM88" s="950"/>
      <c r="AN88" s="950"/>
      <c r="AO88" s="950"/>
      <c r="AP88" s="946">
        <v>9424</v>
      </c>
      <c r="AQ88" s="946"/>
      <c r="AR88" s="946"/>
      <c r="AS88" s="946"/>
      <c r="AT88" s="946"/>
      <c r="AU88" s="946">
        <v>3103</v>
      </c>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376</v>
      </c>
      <c r="BR102" s="924" t="s">
        <v>399</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5</v>
      </c>
      <c r="CS102" s="940"/>
      <c r="CT102" s="940"/>
      <c r="CU102" s="940"/>
      <c r="CV102" s="941"/>
      <c r="CW102" s="939" t="s">
        <v>485</v>
      </c>
      <c r="CX102" s="940"/>
      <c r="CY102" s="940"/>
      <c r="CZ102" s="940"/>
      <c r="DA102" s="941"/>
      <c r="DB102" s="939">
        <v>660</v>
      </c>
      <c r="DC102" s="940"/>
      <c r="DD102" s="940"/>
      <c r="DE102" s="940"/>
      <c r="DF102" s="941"/>
      <c r="DG102" s="939">
        <v>2824</v>
      </c>
      <c r="DH102" s="940"/>
      <c r="DI102" s="940"/>
      <c r="DJ102" s="940"/>
      <c r="DK102" s="941"/>
      <c r="DL102" s="939" t="s">
        <v>485</v>
      </c>
      <c r="DM102" s="940"/>
      <c r="DN102" s="940"/>
      <c r="DO102" s="940"/>
      <c r="DP102" s="941"/>
      <c r="DQ102" s="939" t="s">
        <v>485</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400</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401</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402</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403</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404</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405</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406</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407</v>
      </c>
      <c r="AB109" s="883"/>
      <c r="AC109" s="883"/>
      <c r="AD109" s="883"/>
      <c r="AE109" s="884"/>
      <c r="AF109" s="885" t="s">
        <v>408</v>
      </c>
      <c r="AG109" s="883"/>
      <c r="AH109" s="883"/>
      <c r="AI109" s="883"/>
      <c r="AJ109" s="884"/>
      <c r="AK109" s="885" t="s">
        <v>294</v>
      </c>
      <c r="AL109" s="883"/>
      <c r="AM109" s="883"/>
      <c r="AN109" s="883"/>
      <c r="AO109" s="884"/>
      <c r="AP109" s="885" t="s">
        <v>409</v>
      </c>
      <c r="AQ109" s="883"/>
      <c r="AR109" s="883"/>
      <c r="AS109" s="883"/>
      <c r="AT109" s="916"/>
      <c r="AU109" s="882" t="s">
        <v>406</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407</v>
      </c>
      <c r="BR109" s="883"/>
      <c r="BS109" s="883"/>
      <c r="BT109" s="883"/>
      <c r="BU109" s="884"/>
      <c r="BV109" s="885" t="s">
        <v>408</v>
      </c>
      <c r="BW109" s="883"/>
      <c r="BX109" s="883"/>
      <c r="BY109" s="883"/>
      <c r="BZ109" s="884"/>
      <c r="CA109" s="885" t="s">
        <v>294</v>
      </c>
      <c r="CB109" s="883"/>
      <c r="CC109" s="883"/>
      <c r="CD109" s="883"/>
      <c r="CE109" s="884"/>
      <c r="CF109" s="923" t="s">
        <v>409</v>
      </c>
      <c r="CG109" s="923"/>
      <c r="CH109" s="923"/>
      <c r="CI109" s="923"/>
      <c r="CJ109" s="923"/>
      <c r="CK109" s="885" t="s">
        <v>410</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407</v>
      </c>
      <c r="DH109" s="883"/>
      <c r="DI109" s="883"/>
      <c r="DJ109" s="883"/>
      <c r="DK109" s="884"/>
      <c r="DL109" s="885" t="s">
        <v>408</v>
      </c>
      <c r="DM109" s="883"/>
      <c r="DN109" s="883"/>
      <c r="DO109" s="883"/>
      <c r="DP109" s="884"/>
      <c r="DQ109" s="885" t="s">
        <v>294</v>
      </c>
      <c r="DR109" s="883"/>
      <c r="DS109" s="883"/>
      <c r="DT109" s="883"/>
      <c r="DU109" s="884"/>
      <c r="DV109" s="885" t="s">
        <v>409</v>
      </c>
      <c r="DW109" s="883"/>
      <c r="DX109" s="883"/>
      <c r="DY109" s="883"/>
      <c r="DZ109" s="916"/>
    </row>
    <row r="110" spans="1:131" s="212" customFormat="1" ht="26.25" customHeight="1" x14ac:dyDescent="0.2">
      <c r="A110" s="794" t="s">
        <v>411</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2235851</v>
      </c>
      <c r="AB110" s="876"/>
      <c r="AC110" s="876"/>
      <c r="AD110" s="876"/>
      <c r="AE110" s="877"/>
      <c r="AF110" s="878">
        <v>2241126</v>
      </c>
      <c r="AG110" s="876"/>
      <c r="AH110" s="876"/>
      <c r="AI110" s="876"/>
      <c r="AJ110" s="877"/>
      <c r="AK110" s="878">
        <v>2215373</v>
      </c>
      <c r="AL110" s="876"/>
      <c r="AM110" s="876"/>
      <c r="AN110" s="876"/>
      <c r="AO110" s="877"/>
      <c r="AP110" s="879">
        <v>8.4</v>
      </c>
      <c r="AQ110" s="880"/>
      <c r="AR110" s="880"/>
      <c r="AS110" s="880"/>
      <c r="AT110" s="881"/>
      <c r="AU110" s="917" t="s">
        <v>69</v>
      </c>
      <c r="AV110" s="918"/>
      <c r="AW110" s="918"/>
      <c r="AX110" s="918"/>
      <c r="AY110" s="918"/>
      <c r="AZ110" s="847" t="s">
        <v>412</v>
      </c>
      <c r="BA110" s="795"/>
      <c r="BB110" s="795"/>
      <c r="BC110" s="795"/>
      <c r="BD110" s="795"/>
      <c r="BE110" s="795"/>
      <c r="BF110" s="795"/>
      <c r="BG110" s="795"/>
      <c r="BH110" s="795"/>
      <c r="BI110" s="795"/>
      <c r="BJ110" s="795"/>
      <c r="BK110" s="795"/>
      <c r="BL110" s="795"/>
      <c r="BM110" s="795"/>
      <c r="BN110" s="795"/>
      <c r="BO110" s="795"/>
      <c r="BP110" s="796"/>
      <c r="BQ110" s="848">
        <v>22570182</v>
      </c>
      <c r="BR110" s="829"/>
      <c r="BS110" s="829"/>
      <c r="BT110" s="829"/>
      <c r="BU110" s="829"/>
      <c r="BV110" s="829">
        <v>24709835</v>
      </c>
      <c r="BW110" s="829"/>
      <c r="BX110" s="829"/>
      <c r="BY110" s="829"/>
      <c r="BZ110" s="829"/>
      <c r="CA110" s="829">
        <v>28837889</v>
      </c>
      <c r="CB110" s="829"/>
      <c r="CC110" s="829"/>
      <c r="CD110" s="829"/>
      <c r="CE110" s="829"/>
      <c r="CF110" s="853">
        <v>108.8</v>
      </c>
      <c r="CG110" s="854"/>
      <c r="CH110" s="854"/>
      <c r="CI110" s="854"/>
      <c r="CJ110" s="854"/>
      <c r="CK110" s="913" t="s">
        <v>413</v>
      </c>
      <c r="CL110" s="806"/>
      <c r="CM110" s="847" t="s">
        <v>414</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415</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416</v>
      </c>
      <c r="BA111" s="739"/>
      <c r="BB111" s="739"/>
      <c r="BC111" s="739"/>
      <c r="BD111" s="739"/>
      <c r="BE111" s="739"/>
      <c r="BF111" s="739"/>
      <c r="BG111" s="739"/>
      <c r="BH111" s="739"/>
      <c r="BI111" s="739"/>
      <c r="BJ111" s="739"/>
      <c r="BK111" s="739"/>
      <c r="BL111" s="739"/>
      <c r="BM111" s="739"/>
      <c r="BN111" s="739"/>
      <c r="BO111" s="739"/>
      <c r="BP111" s="740"/>
      <c r="BQ111" s="803">
        <v>1752522</v>
      </c>
      <c r="BR111" s="804"/>
      <c r="BS111" s="804"/>
      <c r="BT111" s="804"/>
      <c r="BU111" s="804"/>
      <c r="BV111" s="804">
        <v>1774720</v>
      </c>
      <c r="BW111" s="804"/>
      <c r="BX111" s="804"/>
      <c r="BY111" s="804"/>
      <c r="BZ111" s="804"/>
      <c r="CA111" s="804">
        <v>3560275</v>
      </c>
      <c r="CB111" s="804"/>
      <c r="CC111" s="804"/>
      <c r="CD111" s="804"/>
      <c r="CE111" s="804"/>
      <c r="CF111" s="862">
        <v>13.4</v>
      </c>
      <c r="CG111" s="863"/>
      <c r="CH111" s="863"/>
      <c r="CI111" s="863"/>
      <c r="CJ111" s="863"/>
      <c r="CK111" s="914"/>
      <c r="CL111" s="808"/>
      <c r="CM111" s="802" t="s">
        <v>417</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12" customFormat="1" ht="26.25" customHeight="1" x14ac:dyDescent="0.2">
      <c r="A112" s="899" t="s">
        <v>418</v>
      </c>
      <c r="B112" s="900"/>
      <c r="C112" s="739" t="s">
        <v>419</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420</v>
      </c>
      <c r="BA112" s="739"/>
      <c r="BB112" s="739"/>
      <c r="BC112" s="739"/>
      <c r="BD112" s="739"/>
      <c r="BE112" s="739"/>
      <c r="BF112" s="739"/>
      <c r="BG112" s="739"/>
      <c r="BH112" s="739"/>
      <c r="BI112" s="739"/>
      <c r="BJ112" s="739"/>
      <c r="BK112" s="739"/>
      <c r="BL112" s="739"/>
      <c r="BM112" s="739"/>
      <c r="BN112" s="739"/>
      <c r="BO112" s="739"/>
      <c r="BP112" s="740"/>
      <c r="BQ112" s="803">
        <v>2161900</v>
      </c>
      <c r="BR112" s="804"/>
      <c r="BS112" s="804"/>
      <c r="BT112" s="804"/>
      <c r="BU112" s="804"/>
      <c r="BV112" s="804">
        <v>2161775</v>
      </c>
      <c r="BW112" s="804"/>
      <c r="BX112" s="804"/>
      <c r="BY112" s="804"/>
      <c r="BZ112" s="804"/>
      <c r="CA112" s="804">
        <v>2323475</v>
      </c>
      <c r="CB112" s="804"/>
      <c r="CC112" s="804"/>
      <c r="CD112" s="804"/>
      <c r="CE112" s="804"/>
      <c r="CF112" s="862">
        <v>8.8000000000000007</v>
      </c>
      <c r="CG112" s="863"/>
      <c r="CH112" s="863"/>
      <c r="CI112" s="863"/>
      <c r="CJ112" s="863"/>
      <c r="CK112" s="914"/>
      <c r="CL112" s="808"/>
      <c r="CM112" s="802" t="s">
        <v>421</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422</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272555</v>
      </c>
      <c r="AB113" s="906"/>
      <c r="AC113" s="906"/>
      <c r="AD113" s="906"/>
      <c r="AE113" s="907"/>
      <c r="AF113" s="908">
        <v>274861</v>
      </c>
      <c r="AG113" s="906"/>
      <c r="AH113" s="906"/>
      <c r="AI113" s="906"/>
      <c r="AJ113" s="907"/>
      <c r="AK113" s="908">
        <v>165128</v>
      </c>
      <c r="AL113" s="906"/>
      <c r="AM113" s="906"/>
      <c r="AN113" s="906"/>
      <c r="AO113" s="907"/>
      <c r="AP113" s="909">
        <v>0.6</v>
      </c>
      <c r="AQ113" s="910"/>
      <c r="AR113" s="910"/>
      <c r="AS113" s="910"/>
      <c r="AT113" s="911"/>
      <c r="AU113" s="919"/>
      <c r="AV113" s="920"/>
      <c r="AW113" s="920"/>
      <c r="AX113" s="920"/>
      <c r="AY113" s="920"/>
      <c r="AZ113" s="802" t="s">
        <v>423</v>
      </c>
      <c r="BA113" s="739"/>
      <c r="BB113" s="739"/>
      <c r="BC113" s="739"/>
      <c r="BD113" s="739"/>
      <c r="BE113" s="739"/>
      <c r="BF113" s="739"/>
      <c r="BG113" s="739"/>
      <c r="BH113" s="739"/>
      <c r="BI113" s="739"/>
      <c r="BJ113" s="739"/>
      <c r="BK113" s="739"/>
      <c r="BL113" s="739"/>
      <c r="BM113" s="739"/>
      <c r="BN113" s="739"/>
      <c r="BO113" s="739"/>
      <c r="BP113" s="740"/>
      <c r="BQ113" s="803">
        <v>3736187</v>
      </c>
      <c r="BR113" s="804"/>
      <c r="BS113" s="804"/>
      <c r="BT113" s="804"/>
      <c r="BU113" s="804"/>
      <c r="BV113" s="804">
        <v>3419734</v>
      </c>
      <c r="BW113" s="804"/>
      <c r="BX113" s="804"/>
      <c r="BY113" s="804"/>
      <c r="BZ113" s="804"/>
      <c r="CA113" s="804">
        <v>3102898</v>
      </c>
      <c r="CB113" s="804"/>
      <c r="CC113" s="804"/>
      <c r="CD113" s="804"/>
      <c r="CE113" s="804"/>
      <c r="CF113" s="862">
        <v>11.7</v>
      </c>
      <c r="CG113" s="863"/>
      <c r="CH113" s="863"/>
      <c r="CI113" s="863"/>
      <c r="CJ113" s="863"/>
      <c r="CK113" s="914"/>
      <c r="CL113" s="808"/>
      <c r="CM113" s="802" t="s">
        <v>424</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425</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85281</v>
      </c>
      <c r="AB114" s="767"/>
      <c r="AC114" s="767"/>
      <c r="AD114" s="767"/>
      <c r="AE114" s="768"/>
      <c r="AF114" s="769">
        <v>334042</v>
      </c>
      <c r="AG114" s="767"/>
      <c r="AH114" s="767"/>
      <c r="AI114" s="767"/>
      <c r="AJ114" s="768"/>
      <c r="AK114" s="769">
        <v>309065</v>
      </c>
      <c r="AL114" s="767"/>
      <c r="AM114" s="767"/>
      <c r="AN114" s="767"/>
      <c r="AO114" s="768"/>
      <c r="AP114" s="811">
        <v>1.2</v>
      </c>
      <c r="AQ114" s="812"/>
      <c r="AR114" s="812"/>
      <c r="AS114" s="812"/>
      <c r="AT114" s="813"/>
      <c r="AU114" s="919"/>
      <c r="AV114" s="920"/>
      <c r="AW114" s="920"/>
      <c r="AX114" s="920"/>
      <c r="AY114" s="920"/>
      <c r="AZ114" s="802" t="s">
        <v>426</v>
      </c>
      <c r="BA114" s="739"/>
      <c r="BB114" s="739"/>
      <c r="BC114" s="739"/>
      <c r="BD114" s="739"/>
      <c r="BE114" s="739"/>
      <c r="BF114" s="739"/>
      <c r="BG114" s="739"/>
      <c r="BH114" s="739"/>
      <c r="BI114" s="739"/>
      <c r="BJ114" s="739"/>
      <c r="BK114" s="739"/>
      <c r="BL114" s="739"/>
      <c r="BM114" s="739"/>
      <c r="BN114" s="739"/>
      <c r="BO114" s="739"/>
      <c r="BP114" s="740"/>
      <c r="BQ114" s="803">
        <v>4801528</v>
      </c>
      <c r="BR114" s="804"/>
      <c r="BS114" s="804"/>
      <c r="BT114" s="804"/>
      <c r="BU114" s="804"/>
      <c r="BV114" s="804">
        <v>4903295</v>
      </c>
      <c r="BW114" s="804"/>
      <c r="BX114" s="804"/>
      <c r="BY114" s="804"/>
      <c r="BZ114" s="804"/>
      <c r="CA114" s="804">
        <v>4912166</v>
      </c>
      <c r="CB114" s="804"/>
      <c r="CC114" s="804"/>
      <c r="CD114" s="804"/>
      <c r="CE114" s="804"/>
      <c r="CF114" s="862">
        <v>18.5</v>
      </c>
      <c r="CG114" s="863"/>
      <c r="CH114" s="863"/>
      <c r="CI114" s="863"/>
      <c r="CJ114" s="863"/>
      <c r="CK114" s="914"/>
      <c r="CL114" s="808"/>
      <c r="CM114" s="802" t="s">
        <v>427</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428</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186952</v>
      </c>
      <c r="AB115" s="906"/>
      <c r="AC115" s="906"/>
      <c r="AD115" s="906"/>
      <c r="AE115" s="907"/>
      <c r="AF115" s="908">
        <v>94287</v>
      </c>
      <c r="AG115" s="906"/>
      <c r="AH115" s="906"/>
      <c r="AI115" s="906"/>
      <c r="AJ115" s="907"/>
      <c r="AK115" s="908">
        <v>200791</v>
      </c>
      <c r="AL115" s="906"/>
      <c r="AM115" s="906"/>
      <c r="AN115" s="906"/>
      <c r="AO115" s="907"/>
      <c r="AP115" s="909">
        <v>0.8</v>
      </c>
      <c r="AQ115" s="910"/>
      <c r="AR115" s="910"/>
      <c r="AS115" s="910"/>
      <c r="AT115" s="911"/>
      <c r="AU115" s="919"/>
      <c r="AV115" s="920"/>
      <c r="AW115" s="920"/>
      <c r="AX115" s="920"/>
      <c r="AY115" s="920"/>
      <c r="AZ115" s="802" t="s">
        <v>429</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430</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v>1701705</v>
      </c>
      <c r="DH115" s="767"/>
      <c r="DI115" s="767"/>
      <c r="DJ115" s="767"/>
      <c r="DK115" s="768"/>
      <c r="DL115" s="769">
        <v>1743827</v>
      </c>
      <c r="DM115" s="767"/>
      <c r="DN115" s="767"/>
      <c r="DO115" s="767"/>
      <c r="DP115" s="768"/>
      <c r="DQ115" s="769">
        <v>3548962</v>
      </c>
      <c r="DR115" s="767"/>
      <c r="DS115" s="767"/>
      <c r="DT115" s="767"/>
      <c r="DU115" s="768"/>
      <c r="DV115" s="811">
        <v>13.4</v>
      </c>
      <c r="DW115" s="812"/>
      <c r="DX115" s="812"/>
      <c r="DY115" s="812"/>
      <c r="DZ115" s="813"/>
    </row>
    <row r="116" spans="1:130" s="212" customFormat="1" ht="26.25" customHeight="1" x14ac:dyDescent="0.2">
      <c r="A116" s="903"/>
      <c r="B116" s="904"/>
      <c r="C116" s="826" t="s">
        <v>431</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432</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433</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v>50817</v>
      </c>
      <c r="DH116" s="767"/>
      <c r="DI116" s="767"/>
      <c r="DJ116" s="767"/>
      <c r="DK116" s="768"/>
      <c r="DL116" s="769">
        <v>30893</v>
      </c>
      <c r="DM116" s="767"/>
      <c r="DN116" s="767"/>
      <c r="DO116" s="767"/>
      <c r="DP116" s="768"/>
      <c r="DQ116" s="769">
        <v>11313</v>
      </c>
      <c r="DR116" s="767"/>
      <c r="DS116" s="767"/>
      <c r="DT116" s="767"/>
      <c r="DU116" s="768"/>
      <c r="DV116" s="811">
        <v>0</v>
      </c>
      <c r="DW116" s="812"/>
      <c r="DX116" s="812"/>
      <c r="DY116" s="812"/>
      <c r="DZ116" s="813"/>
    </row>
    <row r="117" spans="1:130" s="212" customFormat="1" ht="26.25" customHeight="1" x14ac:dyDescent="0.2">
      <c r="A117" s="882" t="s">
        <v>177</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434</v>
      </c>
      <c r="Z117" s="884"/>
      <c r="AA117" s="889">
        <v>2780639</v>
      </c>
      <c r="AB117" s="890"/>
      <c r="AC117" s="890"/>
      <c r="AD117" s="890"/>
      <c r="AE117" s="891"/>
      <c r="AF117" s="892">
        <v>2944316</v>
      </c>
      <c r="AG117" s="890"/>
      <c r="AH117" s="890"/>
      <c r="AI117" s="890"/>
      <c r="AJ117" s="891"/>
      <c r="AK117" s="892">
        <v>2890357</v>
      </c>
      <c r="AL117" s="890"/>
      <c r="AM117" s="890"/>
      <c r="AN117" s="890"/>
      <c r="AO117" s="891"/>
      <c r="AP117" s="893"/>
      <c r="AQ117" s="894"/>
      <c r="AR117" s="894"/>
      <c r="AS117" s="894"/>
      <c r="AT117" s="895"/>
      <c r="AU117" s="919"/>
      <c r="AV117" s="920"/>
      <c r="AW117" s="920"/>
      <c r="AX117" s="920"/>
      <c r="AY117" s="920"/>
      <c r="AZ117" s="850" t="s">
        <v>435</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436</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410</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407</v>
      </c>
      <c r="AB118" s="883"/>
      <c r="AC118" s="883"/>
      <c r="AD118" s="883"/>
      <c r="AE118" s="884"/>
      <c r="AF118" s="885" t="s">
        <v>408</v>
      </c>
      <c r="AG118" s="883"/>
      <c r="AH118" s="883"/>
      <c r="AI118" s="883"/>
      <c r="AJ118" s="884"/>
      <c r="AK118" s="885" t="s">
        <v>294</v>
      </c>
      <c r="AL118" s="883"/>
      <c r="AM118" s="883"/>
      <c r="AN118" s="883"/>
      <c r="AO118" s="884"/>
      <c r="AP118" s="886" t="s">
        <v>409</v>
      </c>
      <c r="AQ118" s="887"/>
      <c r="AR118" s="887"/>
      <c r="AS118" s="887"/>
      <c r="AT118" s="888"/>
      <c r="AU118" s="919"/>
      <c r="AV118" s="920"/>
      <c r="AW118" s="920"/>
      <c r="AX118" s="920"/>
      <c r="AY118" s="920"/>
      <c r="AZ118" s="825" t="s">
        <v>437</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438</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413</v>
      </c>
      <c r="B119" s="806"/>
      <c r="C119" s="847" t="s">
        <v>414</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177</v>
      </c>
      <c r="BA119" s="235"/>
      <c r="BB119" s="235"/>
      <c r="BC119" s="235"/>
      <c r="BD119" s="235"/>
      <c r="BE119" s="235"/>
      <c r="BF119" s="235"/>
      <c r="BG119" s="235"/>
      <c r="BH119" s="235"/>
      <c r="BI119" s="235"/>
      <c r="BJ119" s="235"/>
      <c r="BK119" s="235"/>
      <c r="BL119" s="235"/>
      <c r="BM119" s="235"/>
      <c r="BN119" s="235"/>
      <c r="BO119" s="864" t="s">
        <v>439</v>
      </c>
      <c r="BP119" s="865"/>
      <c r="BQ119" s="866">
        <v>35022319</v>
      </c>
      <c r="BR119" s="832"/>
      <c r="BS119" s="832"/>
      <c r="BT119" s="832"/>
      <c r="BU119" s="832"/>
      <c r="BV119" s="832">
        <v>36969359</v>
      </c>
      <c r="BW119" s="832"/>
      <c r="BX119" s="832"/>
      <c r="BY119" s="832"/>
      <c r="BZ119" s="832"/>
      <c r="CA119" s="832">
        <v>42736703</v>
      </c>
      <c r="CB119" s="832"/>
      <c r="CC119" s="832"/>
      <c r="CD119" s="832"/>
      <c r="CE119" s="832"/>
      <c r="CF119" s="735"/>
      <c r="CG119" s="736"/>
      <c r="CH119" s="736"/>
      <c r="CI119" s="736"/>
      <c r="CJ119" s="821"/>
      <c r="CK119" s="915"/>
      <c r="CL119" s="810"/>
      <c r="CM119" s="825" t="s">
        <v>440</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12" customFormat="1" ht="26.25" customHeight="1" x14ac:dyDescent="0.2">
      <c r="A120" s="807"/>
      <c r="B120" s="808"/>
      <c r="C120" s="802" t="s">
        <v>417</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441</v>
      </c>
      <c r="AV120" s="868"/>
      <c r="AW120" s="868"/>
      <c r="AX120" s="868"/>
      <c r="AY120" s="869"/>
      <c r="AZ120" s="847" t="s">
        <v>442</v>
      </c>
      <c r="BA120" s="795"/>
      <c r="BB120" s="795"/>
      <c r="BC120" s="795"/>
      <c r="BD120" s="795"/>
      <c r="BE120" s="795"/>
      <c r="BF120" s="795"/>
      <c r="BG120" s="795"/>
      <c r="BH120" s="795"/>
      <c r="BI120" s="795"/>
      <c r="BJ120" s="795"/>
      <c r="BK120" s="795"/>
      <c r="BL120" s="795"/>
      <c r="BM120" s="795"/>
      <c r="BN120" s="795"/>
      <c r="BO120" s="795"/>
      <c r="BP120" s="796"/>
      <c r="BQ120" s="848">
        <v>13037533</v>
      </c>
      <c r="BR120" s="829"/>
      <c r="BS120" s="829"/>
      <c r="BT120" s="829"/>
      <c r="BU120" s="829"/>
      <c r="BV120" s="829">
        <v>14035846</v>
      </c>
      <c r="BW120" s="829"/>
      <c r="BX120" s="829"/>
      <c r="BY120" s="829"/>
      <c r="BZ120" s="829"/>
      <c r="CA120" s="829">
        <v>10051053</v>
      </c>
      <c r="CB120" s="829"/>
      <c r="CC120" s="829"/>
      <c r="CD120" s="829"/>
      <c r="CE120" s="829"/>
      <c r="CF120" s="853">
        <v>37.9</v>
      </c>
      <c r="CG120" s="854"/>
      <c r="CH120" s="854"/>
      <c r="CI120" s="854"/>
      <c r="CJ120" s="854"/>
      <c r="CK120" s="855" t="s">
        <v>443</v>
      </c>
      <c r="CL120" s="839"/>
      <c r="CM120" s="839"/>
      <c r="CN120" s="839"/>
      <c r="CO120" s="840"/>
      <c r="CP120" s="859" t="s">
        <v>391</v>
      </c>
      <c r="CQ120" s="860"/>
      <c r="CR120" s="860"/>
      <c r="CS120" s="860"/>
      <c r="CT120" s="860"/>
      <c r="CU120" s="860"/>
      <c r="CV120" s="860"/>
      <c r="CW120" s="860"/>
      <c r="CX120" s="860"/>
      <c r="CY120" s="860"/>
      <c r="CZ120" s="860"/>
      <c r="DA120" s="860"/>
      <c r="DB120" s="860"/>
      <c r="DC120" s="860"/>
      <c r="DD120" s="860"/>
      <c r="DE120" s="860"/>
      <c r="DF120" s="861"/>
      <c r="DG120" s="848">
        <v>2161900</v>
      </c>
      <c r="DH120" s="829"/>
      <c r="DI120" s="829"/>
      <c r="DJ120" s="829"/>
      <c r="DK120" s="829"/>
      <c r="DL120" s="829">
        <v>2161775</v>
      </c>
      <c r="DM120" s="829"/>
      <c r="DN120" s="829"/>
      <c r="DO120" s="829"/>
      <c r="DP120" s="829"/>
      <c r="DQ120" s="829">
        <v>2323475</v>
      </c>
      <c r="DR120" s="829"/>
      <c r="DS120" s="829"/>
      <c r="DT120" s="829"/>
      <c r="DU120" s="829"/>
      <c r="DV120" s="830">
        <v>8.8000000000000007</v>
      </c>
      <c r="DW120" s="830"/>
      <c r="DX120" s="830"/>
      <c r="DY120" s="830"/>
      <c r="DZ120" s="831"/>
    </row>
    <row r="121" spans="1:130" s="212" customFormat="1" ht="26.25" customHeight="1" x14ac:dyDescent="0.2">
      <c r="A121" s="807"/>
      <c r="B121" s="808"/>
      <c r="C121" s="850" t="s">
        <v>444</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445</v>
      </c>
      <c r="BA121" s="739"/>
      <c r="BB121" s="739"/>
      <c r="BC121" s="739"/>
      <c r="BD121" s="739"/>
      <c r="BE121" s="739"/>
      <c r="BF121" s="739"/>
      <c r="BG121" s="739"/>
      <c r="BH121" s="739"/>
      <c r="BI121" s="739"/>
      <c r="BJ121" s="739"/>
      <c r="BK121" s="739"/>
      <c r="BL121" s="739"/>
      <c r="BM121" s="739"/>
      <c r="BN121" s="739"/>
      <c r="BO121" s="739"/>
      <c r="BP121" s="740"/>
      <c r="BQ121" s="803">
        <v>10322353</v>
      </c>
      <c r="BR121" s="804"/>
      <c r="BS121" s="804"/>
      <c r="BT121" s="804"/>
      <c r="BU121" s="804"/>
      <c r="BV121" s="804">
        <v>10140893</v>
      </c>
      <c r="BW121" s="804"/>
      <c r="BX121" s="804"/>
      <c r="BY121" s="804"/>
      <c r="BZ121" s="804"/>
      <c r="CA121" s="804">
        <v>10021825</v>
      </c>
      <c r="CB121" s="804"/>
      <c r="CC121" s="804"/>
      <c r="CD121" s="804"/>
      <c r="CE121" s="804"/>
      <c r="CF121" s="862">
        <v>37.799999999999997</v>
      </c>
      <c r="CG121" s="863"/>
      <c r="CH121" s="863"/>
      <c r="CI121" s="863"/>
      <c r="CJ121" s="863"/>
      <c r="CK121" s="856"/>
      <c r="CL121" s="842"/>
      <c r="CM121" s="842"/>
      <c r="CN121" s="842"/>
      <c r="CO121" s="843"/>
      <c r="CP121" s="822" t="s">
        <v>389</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427</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446</v>
      </c>
      <c r="BA122" s="826"/>
      <c r="BB122" s="826"/>
      <c r="BC122" s="826"/>
      <c r="BD122" s="826"/>
      <c r="BE122" s="826"/>
      <c r="BF122" s="826"/>
      <c r="BG122" s="826"/>
      <c r="BH122" s="826"/>
      <c r="BI122" s="826"/>
      <c r="BJ122" s="826"/>
      <c r="BK122" s="826"/>
      <c r="BL122" s="826"/>
      <c r="BM122" s="826"/>
      <c r="BN122" s="826"/>
      <c r="BO122" s="826"/>
      <c r="BP122" s="827"/>
      <c r="BQ122" s="866">
        <v>9737505</v>
      </c>
      <c r="BR122" s="832"/>
      <c r="BS122" s="832"/>
      <c r="BT122" s="832"/>
      <c r="BU122" s="832"/>
      <c r="BV122" s="832">
        <v>8898961</v>
      </c>
      <c r="BW122" s="832"/>
      <c r="BX122" s="832"/>
      <c r="BY122" s="832"/>
      <c r="BZ122" s="832"/>
      <c r="CA122" s="832">
        <v>8152810</v>
      </c>
      <c r="CB122" s="832"/>
      <c r="CC122" s="832"/>
      <c r="CD122" s="832"/>
      <c r="CE122" s="832"/>
      <c r="CF122" s="833">
        <v>30.8</v>
      </c>
      <c r="CG122" s="834"/>
      <c r="CH122" s="834"/>
      <c r="CI122" s="834"/>
      <c r="CJ122" s="834"/>
      <c r="CK122" s="856"/>
      <c r="CL122" s="842"/>
      <c r="CM122" s="842"/>
      <c r="CN122" s="842"/>
      <c r="CO122" s="843"/>
      <c r="CP122" s="822" t="s">
        <v>390</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433</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v>20316</v>
      </c>
      <c r="AB123" s="767"/>
      <c r="AC123" s="767"/>
      <c r="AD123" s="767"/>
      <c r="AE123" s="768"/>
      <c r="AF123" s="769">
        <v>19924</v>
      </c>
      <c r="AG123" s="767"/>
      <c r="AH123" s="767"/>
      <c r="AI123" s="767"/>
      <c r="AJ123" s="768"/>
      <c r="AK123" s="769">
        <v>19580</v>
      </c>
      <c r="AL123" s="767"/>
      <c r="AM123" s="767"/>
      <c r="AN123" s="767"/>
      <c r="AO123" s="768"/>
      <c r="AP123" s="811">
        <v>0.1</v>
      </c>
      <c r="AQ123" s="812"/>
      <c r="AR123" s="812"/>
      <c r="AS123" s="812"/>
      <c r="AT123" s="813"/>
      <c r="AU123" s="873"/>
      <c r="AV123" s="874"/>
      <c r="AW123" s="874"/>
      <c r="AX123" s="874"/>
      <c r="AY123" s="874"/>
      <c r="AZ123" s="235" t="s">
        <v>177</v>
      </c>
      <c r="BA123" s="235"/>
      <c r="BB123" s="235"/>
      <c r="BC123" s="235"/>
      <c r="BD123" s="235"/>
      <c r="BE123" s="235"/>
      <c r="BF123" s="235"/>
      <c r="BG123" s="235"/>
      <c r="BH123" s="235"/>
      <c r="BI123" s="235"/>
      <c r="BJ123" s="235"/>
      <c r="BK123" s="235"/>
      <c r="BL123" s="235"/>
      <c r="BM123" s="235"/>
      <c r="BN123" s="235"/>
      <c r="BO123" s="864" t="s">
        <v>447</v>
      </c>
      <c r="BP123" s="865"/>
      <c r="BQ123" s="819">
        <v>33097391</v>
      </c>
      <c r="BR123" s="820"/>
      <c r="BS123" s="820"/>
      <c r="BT123" s="820"/>
      <c r="BU123" s="820"/>
      <c r="BV123" s="820">
        <v>33075700</v>
      </c>
      <c r="BW123" s="820"/>
      <c r="BX123" s="820"/>
      <c r="BY123" s="820"/>
      <c r="BZ123" s="820"/>
      <c r="CA123" s="820">
        <v>28225688</v>
      </c>
      <c r="CB123" s="820"/>
      <c r="CC123" s="820"/>
      <c r="CD123" s="820"/>
      <c r="CE123" s="820"/>
      <c r="CF123" s="735"/>
      <c r="CG123" s="736"/>
      <c r="CH123" s="736"/>
      <c r="CI123" s="736"/>
      <c r="CJ123" s="821"/>
      <c r="CK123" s="856"/>
      <c r="CL123" s="842"/>
      <c r="CM123" s="842"/>
      <c r="CN123" s="842"/>
      <c r="CO123" s="843"/>
      <c r="CP123" s="822" t="s">
        <v>388</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2" t="s">
        <v>436</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448</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v>7.8</v>
      </c>
      <c r="BR124" s="818"/>
      <c r="BS124" s="818"/>
      <c r="BT124" s="818"/>
      <c r="BU124" s="818"/>
      <c r="BV124" s="818">
        <v>15.3</v>
      </c>
      <c r="BW124" s="818"/>
      <c r="BX124" s="818"/>
      <c r="BY124" s="818"/>
      <c r="BZ124" s="818"/>
      <c r="CA124" s="818">
        <v>54.7</v>
      </c>
      <c r="CB124" s="818"/>
      <c r="CC124" s="818"/>
      <c r="CD124" s="818"/>
      <c r="CE124" s="818"/>
      <c r="CF124" s="713"/>
      <c r="CG124" s="714"/>
      <c r="CH124" s="714"/>
      <c r="CI124" s="714"/>
      <c r="CJ124" s="849"/>
      <c r="CK124" s="857"/>
      <c r="CL124" s="857"/>
      <c r="CM124" s="857"/>
      <c r="CN124" s="857"/>
      <c r="CO124" s="858"/>
      <c r="CP124" s="822" t="s">
        <v>449</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438</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450</v>
      </c>
      <c r="CL125" s="839"/>
      <c r="CM125" s="839"/>
      <c r="CN125" s="839"/>
      <c r="CO125" s="840"/>
      <c r="CP125" s="847" t="s">
        <v>451</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440</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166636</v>
      </c>
      <c r="AB126" s="767"/>
      <c r="AC126" s="767"/>
      <c r="AD126" s="767"/>
      <c r="AE126" s="768"/>
      <c r="AF126" s="769">
        <v>74363</v>
      </c>
      <c r="AG126" s="767"/>
      <c r="AH126" s="767"/>
      <c r="AI126" s="767"/>
      <c r="AJ126" s="768"/>
      <c r="AK126" s="769">
        <v>181211</v>
      </c>
      <c r="AL126" s="767"/>
      <c r="AM126" s="767"/>
      <c r="AN126" s="767"/>
      <c r="AO126" s="768"/>
      <c r="AP126" s="811">
        <v>0.7</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452</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453</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454</v>
      </c>
      <c r="AY127" s="799"/>
      <c r="AZ127" s="799"/>
      <c r="BA127" s="799"/>
      <c r="BB127" s="799"/>
      <c r="BC127" s="799"/>
      <c r="BD127" s="799"/>
      <c r="BE127" s="800"/>
      <c r="BF127" s="798" t="s">
        <v>455</v>
      </c>
      <c r="BG127" s="799"/>
      <c r="BH127" s="799"/>
      <c r="BI127" s="799"/>
      <c r="BJ127" s="799"/>
      <c r="BK127" s="799"/>
      <c r="BL127" s="800"/>
      <c r="BM127" s="798" t="s">
        <v>456</v>
      </c>
      <c r="BN127" s="799"/>
      <c r="BO127" s="799"/>
      <c r="BP127" s="799"/>
      <c r="BQ127" s="799"/>
      <c r="BR127" s="799"/>
      <c r="BS127" s="800"/>
      <c r="BT127" s="798" t="s">
        <v>457</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458</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459</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460</v>
      </c>
      <c r="X128" s="785"/>
      <c r="Y128" s="785"/>
      <c r="Z128" s="786"/>
      <c r="AA128" s="787">
        <v>1029902</v>
      </c>
      <c r="AB128" s="788"/>
      <c r="AC128" s="788"/>
      <c r="AD128" s="788"/>
      <c r="AE128" s="789"/>
      <c r="AF128" s="790">
        <v>1084706</v>
      </c>
      <c r="AG128" s="788"/>
      <c r="AH128" s="788"/>
      <c r="AI128" s="788"/>
      <c r="AJ128" s="789"/>
      <c r="AK128" s="790">
        <v>999673</v>
      </c>
      <c r="AL128" s="788"/>
      <c r="AM128" s="788"/>
      <c r="AN128" s="788"/>
      <c r="AO128" s="789"/>
      <c r="AP128" s="791"/>
      <c r="AQ128" s="792"/>
      <c r="AR128" s="792"/>
      <c r="AS128" s="792"/>
      <c r="AT128" s="793"/>
      <c r="AU128" s="214"/>
      <c r="AV128" s="214"/>
      <c r="AW128" s="214"/>
      <c r="AX128" s="794" t="s">
        <v>461</v>
      </c>
      <c r="AY128" s="795"/>
      <c r="AZ128" s="795"/>
      <c r="BA128" s="795"/>
      <c r="BB128" s="795"/>
      <c r="BC128" s="795"/>
      <c r="BD128" s="795"/>
      <c r="BE128" s="796"/>
      <c r="BF128" s="773" t="s">
        <v>122</v>
      </c>
      <c r="BG128" s="774"/>
      <c r="BH128" s="774"/>
      <c r="BI128" s="774"/>
      <c r="BJ128" s="774"/>
      <c r="BK128" s="774"/>
      <c r="BL128" s="797"/>
      <c r="BM128" s="773">
        <v>11.92</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462</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463</v>
      </c>
      <c r="X129" s="764"/>
      <c r="Y129" s="764"/>
      <c r="Z129" s="765"/>
      <c r="AA129" s="766">
        <v>25787460</v>
      </c>
      <c r="AB129" s="767"/>
      <c r="AC129" s="767"/>
      <c r="AD129" s="767"/>
      <c r="AE129" s="768"/>
      <c r="AF129" s="769">
        <v>26724955</v>
      </c>
      <c r="AG129" s="767"/>
      <c r="AH129" s="767"/>
      <c r="AI129" s="767"/>
      <c r="AJ129" s="768"/>
      <c r="AK129" s="769">
        <v>27627458</v>
      </c>
      <c r="AL129" s="767"/>
      <c r="AM129" s="767"/>
      <c r="AN129" s="767"/>
      <c r="AO129" s="768"/>
      <c r="AP129" s="770"/>
      <c r="AQ129" s="771"/>
      <c r="AR129" s="771"/>
      <c r="AS129" s="771"/>
      <c r="AT129" s="772"/>
      <c r="AU129" s="215"/>
      <c r="AV129" s="215"/>
      <c r="AW129" s="215"/>
      <c r="AX129" s="738" t="s">
        <v>464</v>
      </c>
      <c r="AY129" s="739"/>
      <c r="AZ129" s="739"/>
      <c r="BA129" s="739"/>
      <c r="BB129" s="739"/>
      <c r="BC129" s="739"/>
      <c r="BD129" s="739"/>
      <c r="BE129" s="740"/>
      <c r="BF129" s="757" t="s">
        <v>122</v>
      </c>
      <c r="BG129" s="758"/>
      <c r="BH129" s="758"/>
      <c r="BI129" s="758"/>
      <c r="BJ129" s="758"/>
      <c r="BK129" s="758"/>
      <c r="BL129" s="759"/>
      <c r="BM129" s="757">
        <v>16.920000000000002</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465</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466</v>
      </c>
      <c r="X130" s="764"/>
      <c r="Y130" s="764"/>
      <c r="Z130" s="765"/>
      <c r="AA130" s="766">
        <v>1401977</v>
      </c>
      <c r="AB130" s="767"/>
      <c r="AC130" s="767"/>
      <c r="AD130" s="767"/>
      <c r="AE130" s="768"/>
      <c r="AF130" s="769">
        <v>1304941</v>
      </c>
      <c r="AG130" s="767"/>
      <c r="AH130" s="767"/>
      <c r="AI130" s="767"/>
      <c r="AJ130" s="768"/>
      <c r="AK130" s="769">
        <v>1117701</v>
      </c>
      <c r="AL130" s="767"/>
      <c r="AM130" s="767"/>
      <c r="AN130" s="767"/>
      <c r="AO130" s="768"/>
      <c r="AP130" s="770"/>
      <c r="AQ130" s="771"/>
      <c r="AR130" s="771"/>
      <c r="AS130" s="771"/>
      <c r="AT130" s="772"/>
      <c r="AU130" s="215"/>
      <c r="AV130" s="215"/>
      <c r="AW130" s="215"/>
      <c r="AX130" s="738" t="s">
        <v>467</v>
      </c>
      <c r="AY130" s="739"/>
      <c r="AZ130" s="739"/>
      <c r="BA130" s="739"/>
      <c r="BB130" s="739"/>
      <c r="BC130" s="739"/>
      <c r="BD130" s="739"/>
      <c r="BE130" s="740"/>
      <c r="BF130" s="741">
        <v>2.1</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468</v>
      </c>
      <c r="X131" s="748"/>
      <c r="Y131" s="748"/>
      <c r="Z131" s="749"/>
      <c r="AA131" s="750">
        <v>24385483</v>
      </c>
      <c r="AB131" s="751"/>
      <c r="AC131" s="751"/>
      <c r="AD131" s="751"/>
      <c r="AE131" s="752"/>
      <c r="AF131" s="753">
        <v>25420014</v>
      </c>
      <c r="AG131" s="751"/>
      <c r="AH131" s="751"/>
      <c r="AI131" s="751"/>
      <c r="AJ131" s="752"/>
      <c r="AK131" s="753">
        <v>26509757</v>
      </c>
      <c r="AL131" s="751"/>
      <c r="AM131" s="751"/>
      <c r="AN131" s="751"/>
      <c r="AO131" s="752"/>
      <c r="AP131" s="754"/>
      <c r="AQ131" s="755"/>
      <c r="AR131" s="755"/>
      <c r="AS131" s="755"/>
      <c r="AT131" s="756"/>
      <c r="AU131" s="215"/>
      <c r="AV131" s="215"/>
      <c r="AW131" s="215"/>
      <c r="AX131" s="716" t="s">
        <v>469</v>
      </c>
      <c r="AY131" s="717"/>
      <c r="AZ131" s="717"/>
      <c r="BA131" s="717"/>
      <c r="BB131" s="717"/>
      <c r="BC131" s="717"/>
      <c r="BD131" s="717"/>
      <c r="BE131" s="718"/>
      <c r="BF131" s="719">
        <v>54.7</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470</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471</v>
      </c>
      <c r="W132" s="729"/>
      <c r="X132" s="729"/>
      <c r="Y132" s="729"/>
      <c r="Z132" s="730"/>
      <c r="AA132" s="731">
        <v>1.43019517</v>
      </c>
      <c r="AB132" s="732"/>
      <c r="AC132" s="732"/>
      <c r="AD132" s="732"/>
      <c r="AE132" s="733"/>
      <c r="AF132" s="734">
        <v>2.1820168940000002</v>
      </c>
      <c r="AG132" s="732"/>
      <c r="AH132" s="732"/>
      <c r="AI132" s="732"/>
      <c r="AJ132" s="733"/>
      <c r="AK132" s="734">
        <v>2.9158434010000001</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472</v>
      </c>
      <c r="W133" s="708"/>
      <c r="X133" s="708"/>
      <c r="Y133" s="708"/>
      <c r="Z133" s="709"/>
      <c r="AA133" s="710">
        <v>0.2</v>
      </c>
      <c r="AB133" s="711"/>
      <c r="AC133" s="711"/>
      <c r="AD133" s="711"/>
      <c r="AE133" s="712"/>
      <c r="AF133" s="710">
        <v>1.2</v>
      </c>
      <c r="AG133" s="711"/>
      <c r="AH133" s="711"/>
      <c r="AI133" s="711"/>
      <c r="AJ133" s="712"/>
      <c r="AK133" s="710">
        <v>2.1</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sR/cDG8iA/CZj59gh0EaVEcSfFhFhuCKg5uHlqnmpF2Mg3bhTHtSAXYPnFOGcKNFK+nFaGSIj/eSlwgxPnvELQ==" saltValue="3edgDW9P7Sfg7sBxe/3TW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AEAEA"/>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473</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niKrJUF9j+pOwWHW8Gof+Gzf+ESUqpRhowoccSdrj/nXJOOW0OzQVcb0piqbdIpSSz9U5n9g+OgoJP+GDlb55A==" saltValue="ayE8/tjtu2NLM9uEK36mXA=="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gU/9mepPsz7vNQjs1BTPAM3ypRND25ogI9T0oJFqfTJwxRFM10yFfB0Q6TPqx/9ruyMymp5v0EyNlEH+2d2fwA==" saltValue="f8jWMJUWFDVh4fwpAUhwpg==" spinCount="100000" sheet="1" objects="1" scenarios="1"/>
  <dataConsolidate/>
  <phoneticPr fontId="2"/>
  <printOptions horizontalCentered="1" verticalCentered="1"/>
  <pageMargins left="0" right="0" top="0" bottom="0" header="0" footer="0"/>
  <pageSetup paperSize="8" scale="69"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474</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475</v>
      </c>
      <c r="AL6" s="248"/>
      <c r="AM6" s="248"/>
      <c r="AN6" s="248"/>
    </row>
    <row r="7" spans="1:46" ht="13.5" customHeight="1" x14ac:dyDescent="0.2">
      <c r="A7" s="247"/>
      <c r="AK7" s="250"/>
      <c r="AL7" s="251"/>
      <c r="AM7" s="251"/>
      <c r="AN7" s="252"/>
      <c r="AO7" s="1105" t="s">
        <v>476</v>
      </c>
      <c r="AP7" s="253"/>
      <c r="AQ7" s="254" t="s">
        <v>477</v>
      </c>
      <c r="AR7" s="255"/>
    </row>
    <row r="8" spans="1:46" ht="13.2" x14ac:dyDescent="0.2">
      <c r="A8" s="247"/>
      <c r="AK8" s="256"/>
      <c r="AL8" s="257"/>
      <c r="AM8" s="257"/>
      <c r="AN8" s="258"/>
      <c r="AO8" s="1106"/>
      <c r="AP8" s="259" t="s">
        <v>478</v>
      </c>
      <c r="AQ8" s="260" t="s">
        <v>479</v>
      </c>
      <c r="AR8" s="261" t="s">
        <v>480</v>
      </c>
    </row>
    <row r="9" spans="1:46" ht="13.2" x14ac:dyDescent="0.2">
      <c r="A9" s="247"/>
      <c r="AK9" s="1117" t="s">
        <v>481</v>
      </c>
      <c r="AL9" s="1118"/>
      <c r="AM9" s="1118"/>
      <c r="AN9" s="1119"/>
      <c r="AO9" s="262">
        <v>8522568</v>
      </c>
      <c r="AP9" s="262">
        <v>65811</v>
      </c>
      <c r="AQ9" s="263">
        <v>68274</v>
      </c>
      <c r="AR9" s="264">
        <v>-3.6</v>
      </c>
    </row>
    <row r="10" spans="1:46" ht="13.5" customHeight="1" x14ac:dyDescent="0.2">
      <c r="A10" s="247"/>
      <c r="AK10" s="1117" t="s">
        <v>482</v>
      </c>
      <c r="AL10" s="1118"/>
      <c r="AM10" s="1118"/>
      <c r="AN10" s="1119"/>
      <c r="AO10" s="265">
        <v>50681</v>
      </c>
      <c r="AP10" s="265">
        <v>391</v>
      </c>
      <c r="AQ10" s="266">
        <v>4860</v>
      </c>
      <c r="AR10" s="267">
        <v>-92</v>
      </c>
    </row>
    <row r="11" spans="1:46" ht="13.5" customHeight="1" x14ac:dyDescent="0.2">
      <c r="A11" s="247"/>
      <c r="AK11" s="1117" t="s">
        <v>483</v>
      </c>
      <c r="AL11" s="1118"/>
      <c r="AM11" s="1118"/>
      <c r="AN11" s="1119"/>
      <c r="AO11" s="265">
        <v>48599</v>
      </c>
      <c r="AP11" s="265">
        <v>375</v>
      </c>
      <c r="AQ11" s="266">
        <v>567</v>
      </c>
      <c r="AR11" s="267">
        <v>-33.9</v>
      </c>
    </row>
    <row r="12" spans="1:46" ht="13.5" customHeight="1" x14ac:dyDescent="0.2">
      <c r="A12" s="247"/>
      <c r="AK12" s="1117" t="s">
        <v>484</v>
      </c>
      <c r="AL12" s="1118"/>
      <c r="AM12" s="1118"/>
      <c r="AN12" s="1119"/>
      <c r="AO12" s="265" t="s">
        <v>485</v>
      </c>
      <c r="AP12" s="265" t="s">
        <v>485</v>
      </c>
      <c r="AQ12" s="266">
        <v>16</v>
      </c>
      <c r="AR12" s="267" t="s">
        <v>485</v>
      </c>
    </row>
    <row r="13" spans="1:46" ht="13.5" customHeight="1" x14ac:dyDescent="0.2">
      <c r="A13" s="247"/>
      <c r="AK13" s="1117" t="s">
        <v>486</v>
      </c>
      <c r="AL13" s="1118"/>
      <c r="AM13" s="1118"/>
      <c r="AN13" s="1119"/>
      <c r="AO13" s="265">
        <v>312905</v>
      </c>
      <c r="AP13" s="265">
        <v>2416</v>
      </c>
      <c r="AQ13" s="266">
        <v>2777</v>
      </c>
      <c r="AR13" s="267">
        <v>-13</v>
      </c>
    </row>
    <row r="14" spans="1:46" ht="13.5" customHeight="1" x14ac:dyDescent="0.2">
      <c r="A14" s="247"/>
      <c r="AK14" s="1117" t="s">
        <v>487</v>
      </c>
      <c r="AL14" s="1118"/>
      <c r="AM14" s="1118"/>
      <c r="AN14" s="1119"/>
      <c r="AO14" s="265">
        <v>72516</v>
      </c>
      <c r="AP14" s="265">
        <v>560</v>
      </c>
      <c r="AQ14" s="266">
        <v>1330</v>
      </c>
      <c r="AR14" s="267">
        <v>-57.9</v>
      </c>
    </row>
    <row r="15" spans="1:46" ht="13.5" customHeight="1" x14ac:dyDescent="0.2">
      <c r="A15" s="247"/>
      <c r="AK15" s="1120" t="s">
        <v>488</v>
      </c>
      <c r="AL15" s="1121"/>
      <c r="AM15" s="1121"/>
      <c r="AN15" s="1122"/>
      <c r="AO15" s="265">
        <v>-450204</v>
      </c>
      <c r="AP15" s="265">
        <v>-3476</v>
      </c>
      <c r="AQ15" s="266">
        <v>-3833</v>
      </c>
      <c r="AR15" s="267">
        <v>-9.3000000000000007</v>
      </c>
    </row>
    <row r="16" spans="1:46" ht="13.2" x14ac:dyDescent="0.2">
      <c r="A16" s="247"/>
      <c r="AK16" s="1120" t="s">
        <v>177</v>
      </c>
      <c r="AL16" s="1121"/>
      <c r="AM16" s="1121"/>
      <c r="AN16" s="1122"/>
      <c r="AO16" s="265">
        <v>8557065</v>
      </c>
      <c r="AP16" s="265">
        <v>66078</v>
      </c>
      <c r="AQ16" s="266">
        <v>73991</v>
      </c>
      <c r="AR16" s="267">
        <v>-10.7</v>
      </c>
    </row>
    <row r="17" spans="1:46" ht="13.2" x14ac:dyDescent="0.2">
      <c r="A17" s="247"/>
    </row>
    <row r="18" spans="1:46" ht="13.2" x14ac:dyDescent="0.2">
      <c r="A18" s="247"/>
      <c r="AQ18" s="268"/>
      <c r="AR18" s="268"/>
    </row>
    <row r="19" spans="1:46" ht="13.2" x14ac:dyDescent="0.2">
      <c r="A19" s="247"/>
      <c r="AK19" s="243" t="s">
        <v>489</v>
      </c>
    </row>
    <row r="20" spans="1:46" ht="13.2" x14ac:dyDescent="0.2">
      <c r="A20" s="247"/>
      <c r="AK20" s="269"/>
      <c r="AL20" s="270"/>
      <c r="AM20" s="270"/>
      <c r="AN20" s="271"/>
      <c r="AO20" s="272" t="s">
        <v>490</v>
      </c>
      <c r="AP20" s="273" t="s">
        <v>491</v>
      </c>
      <c r="AQ20" s="274" t="s">
        <v>492</v>
      </c>
      <c r="AR20" s="275"/>
    </row>
    <row r="21" spans="1:46" s="248" customFormat="1" ht="13.2" x14ac:dyDescent="0.2">
      <c r="A21" s="276"/>
      <c r="AK21" s="1123" t="s">
        <v>493</v>
      </c>
      <c r="AL21" s="1124"/>
      <c r="AM21" s="1124"/>
      <c r="AN21" s="1125"/>
      <c r="AO21" s="277">
        <v>4.9000000000000004</v>
      </c>
      <c r="AP21" s="278">
        <v>6.28</v>
      </c>
      <c r="AQ21" s="279">
        <v>-1.38</v>
      </c>
      <c r="AS21" s="280"/>
      <c r="AT21" s="276"/>
    </row>
    <row r="22" spans="1:46" s="248" customFormat="1" ht="13.2" x14ac:dyDescent="0.2">
      <c r="A22" s="276"/>
      <c r="AK22" s="1123" t="s">
        <v>494</v>
      </c>
      <c r="AL22" s="1124"/>
      <c r="AM22" s="1124"/>
      <c r="AN22" s="1125"/>
      <c r="AO22" s="281">
        <v>99.5</v>
      </c>
      <c r="AP22" s="282">
        <v>98.7</v>
      </c>
      <c r="AQ22" s="283">
        <v>0.8</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16" t="s">
        <v>495</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288"/>
      <c r="AS27" s="243"/>
      <c r="AT27" s="243"/>
    </row>
    <row r="28" spans="1:46" ht="16.2" x14ac:dyDescent="0.2">
      <c r="A28" s="244" t="s">
        <v>496</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497</v>
      </c>
      <c r="AL29" s="248"/>
      <c r="AM29" s="248"/>
      <c r="AN29" s="248"/>
      <c r="AS29" s="290"/>
    </row>
    <row r="30" spans="1:46" ht="13.5" customHeight="1" x14ac:dyDescent="0.2">
      <c r="A30" s="247"/>
      <c r="AK30" s="250"/>
      <c r="AL30" s="251"/>
      <c r="AM30" s="251"/>
      <c r="AN30" s="252"/>
      <c r="AO30" s="1105" t="s">
        <v>476</v>
      </c>
      <c r="AP30" s="253"/>
      <c r="AQ30" s="254" t="s">
        <v>477</v>
      </c>
      <c r="AR30" s="255"/>
    </row>
    <row r="31" spans="1:46" ht="13.2" x14ac:dyDescent="0.2">
      <c r="A31" s="247"/>
      <c r="AK31" s="256"/>
      <c r="AL31" s="257"/>
      <c r="AM31" s="257"/>
      <c r="AN31" s="258"/>
      <c r="AO31" s="1106"/>
      <c r="AP31" s="259" t="s">
        <v>478</v>
      </c>
      <c r="AQ31" s="260" t="s">
        <v>479</v>
      </c>
      <c r="AR31" s="261" t="s">
        <v>480</v>
      </c>
    </row>
    <row r="32" spans="1:46" ht="27" customHeight="1" x14ac:dyDescent="0.2">
      <c r="A32" s="247"/>
      <c r="AK32" s="1107" t="s">
        <v>498</v>
      </c>
      <c r="AL32" s="1108"/>
      <c r="AM32" s="1108"/>
      <c r="AN32" s="1109"/>
      <c r="AO32" s="291">
        <v>2215373</v>
      </c>
      <c r="AP32" s="291">
        <v>17107</v>
      </c>
      <c r="AQ32" s="292">
        <v>32402</v>
      </c>
      <c r="AR32" s="293">
        <v>-47.2</v>
      </c>
    </row>
    <row r="33" spans="1:46" ht="13.5" customHeight="1" x14ac:dyDescent="0.2">
      <c r="A33" s="247"/>
      <c r="AK33" s="1107" t="s">
        <v>499</v>
      </c>
      <c r="AL33" s="1108"/>
      <c r="AM33" s="1108"/>
      <c r="AN33" s="1109"/>
      <c r="AO33" s="291" t="s">
        <v>485</v>
      </c>
      <c r="AP33" s="291" t="s">
        <v>485</v>
      </c>
      <c r="AQ33" s="292" t="s">
        <v>485</v>
      </c>
      <c r="AR33" s="293" t="s">
        <v>485</v>
      </c>
    </row>
    <row r="34" spans="1:46" ht="27" customHeight="1" x14ac:dyDescent="0.2">
      <c r="A34" s="247"/>
      <c r="AK34" s="1107" t="s">
        <v>500</v>
      </c>
      <c r="AL34" s="1108"/>
      <c r="AM34" s="1108"/>
      <c r="AN34" s="1109"/>
      <c r="AO34" s="291" t="s">
        <v>485</v>
      </c>
      <c r="AP34" s="291" t="s">
        <v>485</v>
      </c>
      <c r="AQ34" s="292">
        <v>16</v>
      </c>
      <c r="AR34" s="293" t="s">
        <v>485</v>
      </c>
    </row>
    <row r="35" spans="1:46" ht="27" customHeight="1" x14ac:dyDescent="0.2">
      <c r="A35" s="247"/>
      <c r="AK35" s="1107" t="s">
        <v>501</v>
      </c>
      <c r="AL35" s="1108"/>
      <c r="AM35" s="1108"/>
      <c r="AN35" s="1109"/>
      <c r="AO35" s="291">
        <v>165128</v>
      </c>
      <c r="AP35" s="291">
        <v>1275</v>
      </c>
      <c r="AQ35" s="292">
        <v>5520</v>
      </c>
      <c r="AR35" s="293">
        <v>-76.900000000000006</v>
      </c>
    </row>
    <row r="36" spans="1:46" ht="27" customHeight="1" x14ac:dyDescent="0.2">
      <c r="A36" s="247"/>
      <c r="AK36" s="1107" t="s">
        <v>502</v>
      </c>
      <c r="AL36" s="1108"/>
      <c r="AM36" s="1108"/>
      <c r="AN36" s="1109"/>
      <c r="AO36" s="291">
        <v>309065</v>
      </c>
      <c r="AP36" s="291">
        <v>2387</v>
      </c>
      <c r="AQ36" s="292">
        <v>1296</v>
      </c>
      <c r="AR36" s="293">
        <v>84.2</v>
      </c>
    </row>
    <row r="37" spans="1:46" ht="13.5" customHeight="1" x14ac:dyDescent="0.2">
      <c r="A37" s="247"/>
      <c r="AK37" s="1107" t="s">
        <v>503</v>
      </c>
      <c r="AL37" s="1108"/>
      <c r="AM37" s="1108"/>
      <c r="AN37" s="1109"/>
      <c r="AO37" s="291">
        <v>200791</v>
      </c>
      <c r="AP37" s="291">
        <v>1551</v>
      </c>
      <c r="AQ37" s="292">
        <v>571</v>
      </c>
      <c r="AR37" s="293">
        <v>171.6</v>
      </c>
    </row>
    <row r="38" spans="1:46" ht="27" customHeight="1" x14ac:dyDescent="0.2">
      <c r="A38" s="247"/>
      <c r="AK38" s="1110" t="s">
        <v>504</v>
      </c>
      <c r="AL38" s="1111"/>
      <c r="AM38" s="1111"/>
      <c r="AN38" s="1112"/>
      <c r="AO38" s="294" t="s">
        <v>485</v>
      </c>
      <c r="AP38" s="294" t="s">
        <v>485</v>
      </c>
      <c r="AQ38" s="295">
        <v>0</v>
      </c>
      <c r="AR38" s="283" t="s">
        <v>485</v>
      </c>
      <c r="AS38" s="290"/>
    </row>
    <row r="39" spans="1:46" ht="13.2" x14ac:dyDescent="0.2">
      <c r="A39" s="247"/>
      <c r="AK39" s="1110" t="s">
        <v>505</v>
      </c>
      <c r="AL39" s="1111"/>
      <c r="AM39" s="1111"/>
      <c r="AN39" s="1112"/>
      <c r="AO39" s="291">
        <v>-999673</v>
      </c>
      <c r="AP39" s="291">
        <v>-7719</v>
      </c>
      <c r="AQ39" s="292">
        <v>-6093</v>
      </c>
      <c r="AR39" s="293">
        <v>26.7</v>
      </c>
      <c r="AS39" s="290"/>
    </row>
    <row r="40" spans="1:46" ht="27" customHeight="1" x14ac:dyDescent="0.2">
      <c r="A40" s="247"/>
      <c r="AK40" s="1107" t="s">
        <v>506</v>
      </c>
      <c r="AL40" s="1108"/>
      <c r="AM40" s="1108"/>
      <c r="AN40" s="1109"/>
      <c r="AO40" s="291">
        <v>-1117701</v>
      </c>
      <c r="AP40" s="291">
        <v>-8631</v>
      </c>
      <c r="AQ40" s="292">
        <v>-23816</v>
      </c>
      <c r="AR40" s="293">
        <v>-63.8</v>
      </c>
      <c r="AS40" s="290"/>
    </row>
    <row r="41" spans="1:46" ht="13.2" x14ac:dyDescent="0.2">
      <c r="A41" s="247"/>
      <c r="AK41" s="1113" t="s">
        <v>287</v>
      </c>
      <c r="AL41" s="1114"/>
      <c r="AM41" s="1114"/>
      <c r="AN41" s="1115"/>
      <c r="AO41" s="291">
        <v>772983</v>
      </c>
      <c r="AP41" s="291">
        <v>5969</v>
      </c>
      <c r="AQ41" s="292">
        <v>9896</v>
      </c>
      <c r="AR41" s="293">
        <v>-39.700000000000003</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507</v>
      </c>
    </row>
    <row r="48" spans="1:46" ht="13.2" x14ac:dyDescent="0.2">
      <c r="A48" s="247"/>
      <c r="AK48" s="301" t="s">
        <v>508</v>
      </c>
      <c r="AL48" s="301"/>
      <c r="AM48" s="301"/>
      <c r="AN48" s="301"/>
      <c r="AO48" s="301"/>
      <c r="AP48" s="301"/>
      <c r="AQ48" s="302"/>
      <c r="AR48" s="301"/>
    </row>
    <row r="49" spans="1:44" ht="13.5" customHeight="1" x14ac:dyDescent="0.2">
      <c r="A49" s="247"/>
      <c r="AK49" s="303"/>
      <c r="AL49" s="304"/>
      <c r="AM49" s="1100" t="s">
        <v>476</v>
      </c>
      <c r="AN49" s="1102" t="s">
        <v>509</v>
      </c>
      <c r="AO49" s="1103"/>
      <c r="AP49" s="1103"/>
      <c r="AQ49" s="1103"/>
      <c r="AR49" s="1104"/>
    </row>
    <row r="50" spans="1:44" ht="13.2" x14ac:dyDescent="0.2">
      <c r="A50" s="247"/>
      <c r="AK50" s="305"/>
      <c r="AL50" s="306"/>
      <c r="AM50" s="1101"/>
      <c r="AN50" s="307" t="s">
        <v>510</v>
      </c>
      <c r="AO50" s="308" t="s">
        <v>511</v>
      </c>
      <c r="AP50" s="309" t="s">
        <v>512</v>
      </c>
      <c r="AQ50" s="310" t="s">
        <v>513</v>
      </c>
      <c r="AR50" s="311" t="s">
        <v>514</v>
      </c>
    </row>
    <row r="51" spans="1:44" ht="13.2" x14ac:dyDescent="0.2">
      <c r="A51" s="247"/>
      <c r="AK51" s="303" t="s">
        <v>515</v>
      </c>
      <c r="AL51" s="304"/>
      <c r="AM51" s="312">
        <v>5382126</v>
      </c>
      <c r="AN51" s="313">
        <v>42425</v>
      </c>
      <c r="AO51" s="314">
        <v>2.5</v>
      </c>
      <c r="AP51" s="315">
        <v>44161</v>
      </c>
      <c r="AQ51" s="316">
        <v>3.1</v>
      </c>
      <c r="AR51" s="317">
        <v>-0.6</v>
      </c>
    </row>
    <row r="52" spans="1:44" ht="13.2" x14ac:dyDescent="0.2">
      <c r="A52" s="247"/>
      <c r="AK52" s="318"/>
      <c r="AL52" s="319" t="s">
        <v>516</v>
      </c>
      <c r="AM52" s="320">
        <v>2897855</v>
      </c>
      <c r="AN52" s="321">
        <v>22843</v>
      </c>
      <c r="AO52" s="322">
        <v>-5.9</v>
      </c>
      <c r="AP52" s="323">
        <v>23644</v>
      </c>
      <c r="AQ52" s="324">
        <v>3.1</v>
      </c>
      <c r="AR52" s="325">
        <v>-9</v>
      </c>
    </row>
    <row r="53" spans="1:44" ht="13.2" x14ac:dyDescent="0.2">
      <c r="A53" s="247"/>
      <c r="AK53" s="303" t="s">
        <v>517</v>
      </c>
      <c r="AL53" s="304"/>
      <c r="AM53" s="312">
        <v>5636136</v>
      </c>
      <c r="AN53" s="313">
        <v>44104</v>
      </c>
      <c r="AO53" s="314">
        <v>4</v>
      </c>
      <c r="AP53" s="315">
        <v>43955</v>
      </c>
      <c r="AQ53" s="316">
        <v>-0.5</v>
      </c>
      <c r="AR53" s="317">
        <v>4.5</v>
      </c>
    </row>
    <row r="54" spans="1:44" ht="13.2" x14ac:dyDescent="0.2">
      <c r="A54" s="247"/>
      <c r="AK54" s="318"/>
      <c r="AL54" s="319" t="s">
        <v>516</v>
      </c>
      <c r="AM54" s="320">
        <v>4506644</v>
      </c>
      <c r="AN54" s="321">
        <v>35265</v>
      </c>
      <c r="AO54" s="322">
        <v>54.4</v>
      </c>
      <c r="AP54" s="323">
        <v>21318</v>
      </c>
      <c r="AQ54" s="324">
        <v>-9.8000000000000007</v>
      </c>
      <c r="AR54" s="325">
        <v>64.2</v>
      </c>
    </row>
    <row r="55" spans="1:44" ht="13.2" x14ac:dyDescent="0.2">
      <c r="A55" s="247"/>
      <c r="AK55" s="303" t="s">
        <v>518</v>
      </c>
      <c r="AL55" s="304"/>
      <c r="AM55" s="312">
        <v>4543136</v>
      </c>
      <c r="AN55" s="313">
        <v>35427</v>
      </c>
      <c r="AO55" s="314">
        <v>-19.7</v>
      </c>
      <c r="AP55" s="315">
        <v>41921</v>
      </c>
      <c r="AQ55" s="316">
        <v>-4.5999999999999996</v>
      </c>
      <c r="AR55" s="317">
        <v>-15.1</v>
      </c>
    </row>
    <row r="56" spans="1:44" ht="13.2" x14ac:dyDescent="0.2">
      <c r="A56" s="247"/>
      <c r="AK56" s="318"/>
      <c r="AL56" s="319" t="s">
        <v>516</v>
      </c>
      <c r="AM56" s="320">
        <v>2755026</v>
      </c>
      <c r="AN56" s="321">
        <v>21484</v>
      </c>
      <c r="AO56" s="322">
        <v>-39.1</v>
      </c>
      <c r="AP56" s="323">
        <v>21655</v>
      </c>
      <c r="AQ56" s="324">
        <v>1.6</v>
      </c>
      <c r="AR56" s="325">
        <v>-40.700000000000003</v>
      </c>
    </row>
    <row r="57" spans="1:44" ht="13.2" x14ac:dyDescent="0.2">
      <c r="A57" s="247"/>
      <c r="AK57" s="303" t="s">
        <v>519</v>
      </c>
      <c r="AL57" s="304"/>
      <c r="AM57" s="312">
        <v>8559444</v>
      </c>
      <c r="AN57" s="313">
        <v>66475</v>
      </c>
      <c r="AO57" s="314">
        <v>87.6</v>
      </c>
      <c r="AP57" s="315">
        <v>44585</v>
      </c>
      <c r="AQ57" s="316">
        <v>6.4</v>
      </c>
      <c r="AR57" s="317">
        <v>81.2</v>
      </c>
    </row>
    <row r="58" spans="1:44" ht="13.2" x14ac:dyDescent="0.2">
      <c r="A58" s="247"/>
      <c r="AK58" s="318"/>
      <c r="AL58" s="319" t="s">
        <v>516</v>
      </c>
      <c r="AM58" s="320">
        <v>6216900</v>
      </c>
      <c r="AN58" s="321">
        <v>48282</v>
      </c>
      <c r="AO58" s="322">
        <v>124.7</v>
      </c>
      <c r="AP58" s="323">
        <v>23077</v>
      </c>
      <c r="AQ58" s="324">
        <v>6.6</v>
      </c>
      <c r="AR58" s="325">
        <v>118.1</v>
      </c>
    </row>
    <row r="59" spans="1:44" ht="13.2" x14ac:dyDescent="0.2">
      <c r="A59" s="247"/>
      <c r="AK59" s="303" t="s">
        <v>520</v>
      </c>
      <c r="AL59" s="304"/>
      <c r="AM59" s="312">
        <v>11081177</v>
      </c>
      <c r="AN59" s="313">
        <v>85569</v>
      </c>
      <c r="AO59" s="314">
        <v>28.7</v>
      </c>
      <c r="AP59" s="315">
        <v>49779</v>
      </c>
      <c r="AQ59" s="316">
        <v>11.6</v>
      </c>
      <c r="AR59" s="317">
        <v>17.100000000000001</v>
      </c>
    </row>
    <row r="60" spans="1:44" ht="13.2" x14ac:dyDescent="0.2">
      <c r="A60" s="247"/>
      <c r="AK60" s="318"/>
      <c r="AL60" s="319" t="s">
        <v>516</v>
      </c>
      <c r="AM60" s="320">
        <v>8838814</v>
      </c>
      <c r="AN60" s="321">
        <v>68253</v>
      </c>
      <c r="AO60" s="322">
        <v>41.4</v>
      </c>
      <c r="AP60" s="323">
        <v>28921</v>
      </c>
      <c r="AQ60" s="324">
        <v>25.3</v>
      </c>
      <c r="AR60" s="325">
        <v>16.100000000000001</v>
      </c>
    </row>
    <row r="61" spans="1:44" ht="13.2" x14ac:dyDescent="0.2">
      <c r="A61" s="247"/>
      <c r="AK61" s="303" t="s">
        <v>521</v>
      </c>
      <c r="AL61" s="326"/>
      <c r="AM61" s="312">
        <v>7040404</v>
      </c>
      <c r="AN61" s="313">
        <v>54800</v>
      </c>
      <c r="AO61" s="314">
        <v>20.6</v>
      </c>
      <c r="AP61" s="315">
        <v>44880</v>
      </c>
      <c r="AQ61" s="327">
        <v>3.2</v>
      </c>
      <c r="AR61" s="317">
        <v>17.399999999999999</v>
      </c>
    </row>
    <row r="62" spans="1:44" ht="13.2" x14ac:dyDescent="0.2">
      <c r="A62" s="247"/>
      <c r="AK62" s="318"/>
      <c r="AL62" s="319" t="s">
        <v>516</v>
      </c>
      <c r="AM62" s="320">
        <v>5043048</v>
      </c>
      <c r="AN62" s="321">
        <v>39225</v>
      </c>
      <c r="AO62" s="322">
        <v>35.1</v>
      </c>
      <c r="AP62" s="323">
        <v>23723</v>
      </c>
      <c r="AQ62" s="324">
        <v>5.4</v>
      </c>
      <c r="AR62" s="325">
        <v>29.7</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TUujcK3Wy1znLrKaHWtCr2rhTH308BRlu0Mz6p8rwKgT/CkWFTD0REsPTtSGcDYEHrXW8waphKIvlqR5BQGVew==" saltValue="Co8TsWhd2nxEqwKrD97yg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7"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473</v>
      </c>
    </row>
    <row r="121" spans="125:125" ht="13.5" hidden="1" customHeight="1" x14ac:dyDescent="0.2">
      <c r="DU121" s="241"/>
    </row>
  </sheetData>
  <sheetProtection algorithmName="SHA-512" hashValue="ksMVfog+3YXr0s05U/0U/lhEM9F83UMfPPeXlBBCBK45x1HMWK2lLjwgHQm35P+soylftOK7uG9q/GopVOeLaA==" saltValue="5SOi+8uz7T9VxccKcf5OdA=="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473</v>
      </c>
    </row>
  </sheetData>
  <sheetProtection algorithmName="SHA-512" hashValue="JYbrnrwaDvEOIXKxnDA4nOGBFBWbECpX7DF+cn01Snr2GEEBP07RdZ7EDFH4DGlLpbegKcGPlPewAXOrL3Hpow==" saltValue="6HfZEJbiDGkDizbwkzwUXQ==" spinCount="100000" sheet="1" objects="1" scenarios="1"/>
  <dataConsolidate/>
  <phoneticPr fontId="2"/>
  <printOptions horizontalCentered="1" verticalCentered="1"/>
  <pageMargins left="0" right="0" top="0.19685039370078741" bottom="0" header="0.39370078740157483" footer="0"/>
  <pageSetup paperSize="8" scale="57"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26" t="s">
        <v>3</v>
      </c>
      <c r="D47" s="1126"/>
      <c r="E47" s="1127"/>
      <c r="F47" s="11">
        <v>16.61</v>
      </c>
      <c r="G47" s="12">
        <v>16.54</v>
      </c>
      <c r="H47" s="12">
        <v>16.04</v>
      </c>
      <c r="I47" s="12">
        <v>15.43</v>
      </c>
      <c r="J47" s="13">
        <v>11.33</v>
      </c>
    </row>
    <row r="48" spans="2:10" ht="57.75" customHeight="1" x14ac:dyDescent="0.2">
      <c r="B48" s="14"/>
      <c r="C48" s="1128" t="s">
        <v>4</v>
      </c>
      <c r="D48" s="1128"/>
      <c r="E48" s="1129"/>
      <c r="F48" s="15">
        <v>7.07</v>
      </c>
      <c r="G48" s="16">
        <v>9.6199999999999992</v>
      </c>
      <c r="H48" s="16">
        <v>10.18</v>
      </c>
      <c r="I48" s="16">
        <v>6.93</v>
      </c>
      <c r="J48" s="17">
        <v>7.45</v>
      </c>
    </row>
    <row r="49" spans="2:10" ht="57.75" customHeight="1" thickBot="1" x14ac:dyDescent="0.25">
      <c r="B49" s="18"/>
      <c r="C49" s="1130" t="s">
        <v>5</v>
      </c>
      <c r="D49" s="1130"/>
      <c r="E49" s="1131"/>
      <c r="F49" s="19" t="s">
        <v>528</v>
      </c>
      <c r="G49" s="20">
        <v>1.98</v>
      </c>
      <c r="H49" s="20">
        <v>1.04</v>
      </c>
      <c r="I49" s="20" t="s">
        <v>529</v>
      </c>
      <c r="J49" s="21" t="s">
        <v>530</v>
      </c>
    </row>
    <row r="50" spans="2:10" ht="13.2" x14ac:dyDescent="0.2"/>
  </sheetData>
  <sheetProtection algorithmName="SHA-512" hashValue="ZEKFF7Nj1m2O6B8wlV58NlOA85E1pIHdZcLQ2yHNc4d4nOcp2+ESOrbZg9UbscU3PpZRHp8i60TDjgCdEOQH6Q==" saltValue="jpCdaNh/eg+Q3v5BqSFfi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89"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cp:lastPrinted>2026-03-17T04:27:10Z</cp:lastPrinted>
  <dcterms:created xsi:type="dcterms:W3CDTF">2026-02-23T05:55:13Z</dcterms:created>
  <dcterms:modified xsi:type="dcterms:W3CDTF">2026-03-23T06:52:34Z</dcterms:modified>
  <cp:category/>
</cp:coreProperties>
</file>