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13 東村山市○△▲◎●\"/>
    </mc:Choice>
  </mc:AlternateContent>
  <xr:revisionPtr revIDLastSave="0" documentId="13_ncr:1_{A4F68CEF-E076-4285-AD8C-F046FF6F4876}"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C36" i="10"/>
  <c r="BE35" i="10"/>
  <c r="AM35" i="10"/>
  <c r="C35" i="10"/>
  <c r="BE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c r="BW35" i="10" l="1"/>
  <c r="BW36" i="10" s="1"/>
  <c r="BW37" i="10" s="1"/>
  <c r="BW38" i="10" s="1"/>
  <c r="BW39" i="10" s="1"/>
  <c r="BW40" i="10" s="1"/>
  <c r="BW41" i="10" s="1"/>
  <c r="BW42" i="10" s="1"/>
  <c r="CO34" i="10"/>
  <c r="CO35" i="10" s="1"/>
  <c r="CO36" i="10" s="1"/>
  <c r="CO37" i="10" s="1"/>
</calcChain>
</file>

<file path=xl/sharedStrings.xml><?xml version="1.0" encoding="utf-8"?>
<sst xmlns="http://schemas.openxmlformats.org/spreadsheetml/2006/main" count="1089" uniqueCount="567">
  <si>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</si>
  <si>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</si>
  <si>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</si>
  <si>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</si>
  <si>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</si>
  <si>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</si>
  <si>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</si>
  <si>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</si>
  <si>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</si>
  <si>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</si>
  <si>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</si>
  <si>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</si>
  <si>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</si>
  <si>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</si>
  <si>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</si>
  <si>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</si>
  <si>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</si>
  <si>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</si>
  <si>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</si>
  <si>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</si>
  <si>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</si>
  <si>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</si>
  <si>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</si>
  <si>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</si>
  <si>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</si>
  <si>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</si>
  <si>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</si>
  <si>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</si>
  <si>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</si>
  <si>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</si>
  <si>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</si>
  <si>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</si>
  <si>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</si>
  <si>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</si>
  <si>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</si>
  <si>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</si>
  <si>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</si>
  <si>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</si>
  <si>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</si>
  <si>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</si>
  <si>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</si>
  <si>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</si>
  <si>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</si>
  <si>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</si>
  <si>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</si>
  <si>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</si>
  <si>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</si>
  <si>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</si>
  <si>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</si>
  <si>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</si>
  <si>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</si>
  <si>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</si>
  <si>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</si>
  <si>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</si>
  <si>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</si>
  <si>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</si>
  <si>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</si>
  <si>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</si>
  <si>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</si>
  <si>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</si>
  <si>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</si>
  <si>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</si>
  <si>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</si>
  <si>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</si>
  <si>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</si>
  <si>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</si>
  <si>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</si>
  <si>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</si>
  <si>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</si>
  <si>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</si>
  <si>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</si>
  <si>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</si>
  <si>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</si>
  <si>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</si>
  <si>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</si>
  <si>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</si>
  <si>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</si>
  <si>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</si>
  <si>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</si>
  <si>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</si>
  <si>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</si>
  <si>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</si>
  <si>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</si>
  <si>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</si>
  <si>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</si>
  <si>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</si>
  <si>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</si>
  <si>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</si>
  <si>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</si>
  <si>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</si>
  <si>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</si>
  <si>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</si>
  <si>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</si>
  <si>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</si>
  <si>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東村山市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</si>
  <si>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</si>
  <si>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</si>
  <si>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</si>
  <si>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</si>
  <si>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</si>
  <si>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</si>
  <si>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</si>
  <si>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</si>
  <si>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</si>
  <si>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</si>
  <si>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</si>
  <si>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</si>
  <si>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</si>
  <si>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</si>
  <si>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</si>
  <si>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</si>
  <si>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</si>
  <si>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</si>
  <si>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</si>
  <si>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</si>
  <si>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</si>
  <si>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</si>
  <si>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</si>
  <si>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</si>
  <si>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</si>
  <si>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</si>
  <si>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</si>
  <si>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</si>
  <si>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</si>
  <si>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</si>
  <si>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</si>
  <si>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</si>
  <si>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</si>
  <si>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</si>
  <si>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</si>
  <si>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</si>
  <si>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</si>
  <si>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</si>
  <si>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</si>
  <si>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</si>
  <si>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</si>
  <si>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</si>
  <si>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</si>
  <si>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</si>
  <si>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</si>
  <si>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</si>
  <si>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</si>
  <si>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</si>
  <si>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</si>
  <si>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</si>
  <si>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</si>
  <si>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</si>
  <si>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</si>
  <si>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</si>
  <si>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</si>
  <si>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</si>
  <si>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</si>
  <si>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</si>
  <si>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</si>
  <si>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</si>
  <si>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</si>
  <si>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</si>
  <si>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</si>
  <si>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</si>
  <si>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</si>
  <si>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</si>
  <si>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</si>
  <si>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</si>
  <si>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</si>
  <si>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</si>
  <si>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</si>
  <si>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</si>
  <si>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</si>
  <si>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</si>
  <si>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</si>
  <si>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</si>
  <si>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</si>
  <si>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</si>
  <si>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</si>
  <si>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</si>
  <si>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</si>
  <si>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</si>
  <si>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</si>
  <si>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</si>
  <si>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</si>
  <si>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</si>
  <si>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</si>
  <si>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</si>
  <si>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</si>
  <si>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</si>
  <si>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</si>
  <si>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</si>
  <si>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</si>
  <si>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</si>
  <si>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</si>
  <si>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</si>
  <si>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</si>
  <si>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</si>
  <si>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</si>
  <si>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</si>
  <si>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</si>
  <si>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</si>
  <si>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</si>
  <si>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</si>
  <si>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</si>
  <si>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</si>
  <si>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</si>
  <si>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</si>
  <si>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東京都東村山市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</si>
  <si>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</si>
  <si>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</si>
  <si>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</si>
  <si>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</si>
  <si>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</si>
  <si>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</si>
  <si>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</si>
  <si>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</si>
  <si>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</si>
  <si>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</si>
  <si>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</si>
  <si>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</si>
  <si>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</si>
  <si>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</si>
  <si>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</si>
  <si>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</si>
  <si>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</si>
  <si>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</si>
  <si>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</si>
  <si>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</si>
  <si>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</si>
  <si>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</si>
  <si>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</si>
  <si>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</si>
  <si>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</si>
  <si>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</si>
  <si>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</si>
  <si>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</si>
  <si>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</si>
  <si>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</si>
  <si>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</si>
  <si>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</si>
  <si>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</si>
  <si>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</si>
  <si>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</si>
  <si>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</si>
  <si>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</si>
  <si>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</si>
  <si>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</si>
  <si>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</si>
  <si>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</si>
  <si>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</si>
  <si>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</si>
  <si>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</si>
  <si>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</si>
  <si>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</si>
  <si>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</si>
  <si>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</si>
  <si>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</si>
  <si>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</si>
  <si>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</si>
  <si>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</si>
  <si>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</si>
  <si>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</si>
  <si>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</si>
  <si>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</si>
  <si>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</si>
  <si>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</si>
  <si>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</si>
  <si>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</si>
  <si>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</si>
  <si>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</si>
  <si>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</si>
  <si>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</si>
  <si>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</si>
  <si>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</si>
  <si>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</si>
  <si>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</si>
  <si>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</si>
  <si>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</si>
  <si>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</si>
  <si>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</si>
  <si>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</si>
  <si>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</si>
  <si>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</si>
  <si>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</si>
  <si>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</si>
  <si>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</si>
  <si>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</si>
  <si>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</si>
  <si>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</si>
  <si>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</si>
  <si>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</si>
  <si>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</si>
  <si>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</si>
  <si>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</si>
  <si>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</si>
  <si>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</si>
  <si>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</si>
  <si>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</si>
  <si>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</si>
  <si>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</si>
  <si>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</si>
  <si>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</si>
  <si>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</si>
  <si>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</si>
  <si>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</si>
  <si>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</si>
  <si>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</si>
  <si>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</si>
  <si>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</si>
  <si>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</si>
  <si>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</si>
  <si>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</si>
  <si>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</si>
  <si>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</si>
  <si>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</si>
  <si>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</si>
  <si>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</si>
  <si>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</si>
  <si>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</si>
  <si>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</si>
  <si>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</si>
  <si>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</si>
  <si>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</si>
  <si>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</si>
  <si>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</si>
  <si>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</si>
  <si>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</si>
  <si>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</si>
  <si>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</si>
  <si>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</si>
  <si>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</si>
  <si>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</si>
  <si>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</si>
  <si>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</si>
  <si>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</si>
  <si>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</si>
  <si>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</si>
  <si>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</si>
  <si>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</si>
  <si>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</si>
  <si>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</si>
  <si>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</si>
  <si>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</si>
  <si>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</si>
  <si>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</si>
  <si>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</si>
  <si>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</si>
  <si>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</si>
  <si>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</si>
  <si>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</si>
  <si>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</si>
  <si>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</si>
  <si>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</si>
  <si>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</si>
  <si>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</si>
  <si>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</si>
  <si>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</si>
  <si>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</si>
  <si>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東京都東村山市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</si>
  <si>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</si>
  <si>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</si>
  <si>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</si>
  <si>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</si>
  <si>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</si>
  <si>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</si>
  <si>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</si>
  <si>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</si>
  <si>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</si>
  <si>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</si>
  <si>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</si>
  <si>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</si>
  <si>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</si>
  <si>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</si>
  <si>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</si>
  <si>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</si>
  <si>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</si>
  <si>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</si>
  <si>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</si>
  <si>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</si>
  <si>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</si>
  <si>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</si>
  <si>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</si>
  <si>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</si>
  <si>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</si>
  <si>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</si>
  <si>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</si>
  <si>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</si>
  <si>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</si>
  <si>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</si>
  <si>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</si>
  <si>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</si>
  <si>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</si>
  <si>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</si>
  <si>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</si>
  <si>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</si>
  <si>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</si>
  <si>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</si>
  <si>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</si>
  <si>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</si>
  <si>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</si>
  <si>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</si>
  <si>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</si>
  <si>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</si>
  <si>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</si>
  <si>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</si>
  <si>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</si>
  <si>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</si>
  <si>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</si>
  <si>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</si>
  <si>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</si>
  <si>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</si>
  <si>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</si>
  <si>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</si>
  <si>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</si>
  <si>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</si>
  <si>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</si>
  <si>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</si>
  <si>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</si>
  <si>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</si>
  <si>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</si>
  <si>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</si>
  <si>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</si>
  <si>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</si>
  <si>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</si>
  <si>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</si>
  <si>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</si>
  <si>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</si>
  <si>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</si>
  <si>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</si>
  <si>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</si>
  <si>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</si>
  <si>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</si>
  <si>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</si>
  <si>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</si>
  <si>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</si>
  <si>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</si>
  <si>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</si>
  <si>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</si>
  <si>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</si>
  <si>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</si>
  <si>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</si>
  <si>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</si>
  <si>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</si>
  <si>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</si>
  <si>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</si>
  <si>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</si>
  <si>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</si>
  <si>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</si>
  <si>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</si>
  <si>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</si>
  <si>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</si>
  <si>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</si>
  <si>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</si>
  <si>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</si>
  <si>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</si>
  <si>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</si>
  <si>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</si>
  <si>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</si>
  <si>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</si>
  <si>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</si>
  <si>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</si>
  <si>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</si>
  <si>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</si>
  <si>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</si>
  <si>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</si>
  <si>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</si>
  <si>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</si>
  <si>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</si>
  <si>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</si>
  <si>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</si>
  <si>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</si>
  <si>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</si>
  <si>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</si>
  <si>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</si>
  <si>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</si>
  <si>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</si>
  <si>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</si>
  <si>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</si>
  <si>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</si>
  <si>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</si>
  <si>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</si>
  <si>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</si>
  <si>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</si>
  <si>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</si>
  <si>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</si>
  <si>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</si>
  <si>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</si>
  <si>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</si>
  <si>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</si>
  <si>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</si>
  <si>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</si>
  <si>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</si>
  <si>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</si>
  <si>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</si>
  <si>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</si>
  <si>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</si>
  <si>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</si>
  <si>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</si>
  <si>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</si>
  <si>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</si>
  <si>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</si>
  <si>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</si>
  <si>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</si>
  <si>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</si>
  <si>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</si>
  <si>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</si>
  <si>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</si>
  <si>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</si>
  <si>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</si>
  <si>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</si>
  <si>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</si>
  <si>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</si>
  <si>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</si>
  <si>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</si>
  <si>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</si>
  <si>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</si>
  <si>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</si>
  <si>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</si>
  <si>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</si>
  <si>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</si>
  <si>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</si>
  <si>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</si>
  <si>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</si>
  <si>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</si>
  <si>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</si>
  <si>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</si>
  <si>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</si>
  <si>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</si>
  <si>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</si>
  <si>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</si>
  <si>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</si>
  <si>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</si>
  <si>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2.25</t>
  </si>
  <si>
    <t>▲ 2.02</t>
  </si>
  <si>
    <t>▲ 0.73</t>
  </si>
  <si>
    <t>一般会計</t>
  </si>
  <si>
    <t>下水道事業会計</t>
  </si>
  <si>
    <t>介護保険事業特別会計</t>
  </si>
  <si>
    <t>国民健康保険事業特別会計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</si>
  <si>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</si>
  <si>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</si>
  <si>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</si>
  <si>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</si>
  <si>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</si>
  <si>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</si>
  <si>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</si>
  <si>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</si>
  <si>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東京たま広域資源循環組合</t>
    <rPh sb="0" eb="2">
      <t>トウキョウ</t>
    </rPh>
    <rPh sb="4" eb="6">
      <t>コウイキ</t>
    </rPh>
    <rPh sb="6" eb="8">
      <t>シゲン</t>
    </rPh>
    <rPh sb="8" eb="10">
      <t>ジュンカン</t>
    </rPh>
    <rPh sb="10" eb="12">
      <t>クミアイ</t>
    </rPh>
    <phoneticPr fontId="18"/>
  </si>
  <si>
    <t>東京市町村総合事務組合（一般会計）</t>
    <rPh sb="0" eb="2">
      <t>トウキョウ</t>
    </rPh>
    <rPh sb="2" eb="5">
      <t>シチョウソン</t>
    </rPh>
    <rPh sb="5" eb="7">
      <t>ソウゴウ</t>
    </rPh>
    <rPh sb="7" eb="9">
      <t>ジム</t>
    </rPh>
    <rPh sb="9" eb="11">
      <t>クミアイ</t>
    </rPh>
    <phoneticPr fontId="18"/>
  </si>
  <si>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18"/>
  </si>
  <si>
    <t>多摩六都科学館組合</t>
    <rPh sb="0" eb="2">
      <t>タマ</t>
    </rPh>
    <rPh sb="2" eb="3">
      <t>ロク</t>
    </rPh>
    <rPh sb="3" eb="4">
      <t>ト</t>
    </rPh>
    <rPh sb="4" eb="7">
      <t>カガクカン</t>
    </rPh>
    <rPh sb="7" eb="9">
      <t>クミアイ</t>
    </rPh>
    <phoneticPr fontId="18"/>
  </si>
  <si>
    <t>東京都十一市競輪事業組合</t>
    <rPh sb="0" eb="3">
      <t>トウキョウト</t>
    </rPh>
    <rPh sb="3" eb="6">
      <t>ジュウイッシ</t>
    </rPh>
    <rPh sb="6" eb="8">
      <t>ケイリン</t>
    </rPh>
    <rPh sb="8" eb="10">
      <t>ジギョウ</t>
    </rPh>
    <rPh sb="10" eb="12">
      <t>クミアイ</t>
    </rPh>
    <phoneticPr fontId="18"/>
  </si>
  <si>
    <t>東京都四市競艇事業組合</t>
    <rPh sb="0" eb="3">
      <t>トウキョウト</t>
    </rPh>
    <rPh sb="3" eb="5">
      <t>ヨンシ</t>
    </rPh>
    <rPh sb="5" eb="7">
      <t>キョウテイ</t>
    </rPh>
    <rPh sb="7" eb="9">
      <t>ジギョウ</t>
    </rPh>
    <rPh sb="9" eb="11">
      <t>クミアイ</t>
    </rPh>
    <phoneticPr fontId="18"/>
  </si>
  <si>
    <t>昭和病院企業団</t>
    <rPh sb="0" eb="2">
      <t>ショウワ</t>
    </rPh>
    <rPh sb="2" eb="4">
      <t>ビョウイン</t>
    </rPh>
    <rPh sb="4" eb="6">
      <t>キギョウ</t>
    </rPh>
    <rPh sb="6" eb="7">
      <t>ダン</t>
    </rPh>
    <phoneticPr fontId="18"/>
  </si>
  <si>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</si>
  <si>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</si>
  <si>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t>
    <phoneticPr fontId="2"/>
  </si>
  <si>
    <t>東村山市土地開発公社</t>
  </si>
  <si>
    <t>東村山市勤労者福祉サービスセンター</t>
  </si>
  <si>
    <t>-</t>
    <phoneticPr fontId="2"/>
  </si>
  <si>
    <t>‐</t>
    <phoneticPr fontId="2"/>
  </si>
  <si>
    <t>-</t>
    <phoneticPr fontId="2"/>
  </si>
  <si>
    <t>公共施設等再生基金</t>
    <rPh sb="0" eb="4">
      <t>コウキョウシセツ</t>
    </rPh>
    <rPh sb="4" eb="5">
      <t>トウ</t>
    </rPh>
    <rPh sb="5" eb="9">
      <t>サイセイキキン</t>
    </rPh>
    <phoneticPr fontId="1"/>
  </si>
  <si>
    <t>アメニティ基金</t>
    <phoneticPr fontId="5"/>
  </si>
  <si>
    <t>連続立体交差事業等推進基金</t>
    <phoneticPr fontId="5"/>
  </si>
  <si>
    <t>公共施設整備基金</t>
    <phoneticPr fontId="5"/>
  </si>
  <si>
    <t>職員退職手当基金</t>
    <phoneticPr fontId="5"/>
  </si>
  <si>
    <t>-</t>
    <phoneticPr fontId="2"/>
  </si>
  <si>
    <t>東村山市スポーツ協会</t>
    <phoneticPr fontId="2"/>
  </si>
  <si>
    <t>東村山タウンマネジメント株式会社</t>
    <rPh sb="0" eb="3">
      <t>ヒガシムラヤマ</t>
    </rPh>
    <rPh sb="12" eb="16">
      <t>カブシキガイシャ</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</si>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</sst>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1330-404D-805B-5DED31043E7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33200</c:v>
                </c:pt>
                <c:pt idx="1">
                  <c:v>32683</c:v>
                </c:pt>
                <c:pt idx="2">
                  <c:v>42195</c:v>
                </c:pt>
                <c:pt idx="3">
                  <c:v>46297</c:v>
                </c:pt>
                <c:pt idx="4">
                  <c:v>39484</c:v>
                </c:pt>
              </c:numCache>
            </c:numRef>
          </c:val>
          <c:smooth val="0"/>
          <c:extLst>
            <c:ext xmlns:c16="http://schemas.microsoft.com/office/drawing/2014/chart" uri="{C3380CC4-5D6E-409C-BE32-E72D297353CC}">
              <c16:uniqueId val="{00000001-1330-404D-805B-5DED31043E7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8.89</c:v>
                </c:pt>
                <c:pt idx="1">
                  <c:v>10.45</c:v>
                </c:pt>
                <c:pt idx="2">
                  <c:v>8.42</c:v>
                </c:pt>
                <c:pt idx="3">
                  <c:v>7.91</c:v>
                </c:pt>
                <c:pt idx="4">
                  <c:v>9.2100000000000009</c:v>
                </c:pt>
              </c:numCache>
            </c:numRef>
          </c:val>
          <c:extLst>
            <c:ext xmlns:c16="http://schemas.microsoft.com/office/drawing/2014/chart" uri="{C3380CC4-5D6E-409C-BE32-E72D297353CC}">
              <c16:uniqueId val="{00000000-AA5D-4720-81B1-37D8C8284CF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11.3</c:v>
                </c:pt>
                <c:pt idx="1">
                  <c:v>11.66</c:v>
                </c:pt>
                <c:pt idx="2">
                  <c:v>12.19</c:v>
                </c:pt>
                <c:pt idx="3">
                  <c:v>11.62</c:v>
                </c:pt>
                <c:pt idx="4">
                  <c:v>14.48</c:v>
                </c:pt>
              </c:numCache>
            </c:numRef>
          </c:val>
          <c:extLst>
            <c:ext xmlns:c16="http://schemas.microsoft.com/office/drawing/2014/chart" uri="{C3380CC4-5D6E-409C-BE32-E72D297353CC}">
              <c16:uniqueId val="{00000001-AA5D-4720-81B1-37D8C8284CF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-2.25</c:v>
                </c:pt>
                <c:pt idx="1">
                  <c:v>1.07</c:v>
                </c:pt>
                <c:pt idx="2">
                  <c:v>-2.02</c:v>
                </c:pt>
                <c:pt idx="3">
                  <c:v>-0.73</c:v>
                </c:pt>
                <c:pt idx="4">
                  <c:v>4.58</c:v>
                </c:pt>
              </c:numCache>
            </c:numRef>
          </c:val>
          <c:smooth val="0"/>
          <c:extLst>
            <c:ext xmlns:c16="http://schemas.microsoft.com/office/drawing/2014/chart" uri="{C3380CC4-5D6E-409C-BE32-E72D297353CC}">
              <c16:uniqueId val="{00000002-AA5D-4720-81B1-37D8C8284CF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183-4AE9-817E-A3E5F19808A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183-4AE9-817E-A3E5F19808A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183-4AE9-817E-A3E5F19808A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183-4AE9-817E-A3E5F19808A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2183-4AE9-817E-A3E5F19808AA}"/>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0.14000000000000001</c:v>
                </c:pt>
                <c:pt idx="2">
                  <c:v>#N/A</c:v>
                </c:pt>
                <c:pt idx="3">
                  <c:v>0.28000000000000003</c:v>
                </c:pt>
                <c:pt idx="4">
                  <c:v>#N/A</c:v>
                </c:pt>
                <c:pt idx="5">
                  <c:v>0.11</c:v>
                </c:pt>
                <c:pt idx="6">
                  <c:v>#N/A</c:v>
                </c:pt>
                <c:pt idx="7">
                  <c:v>0.11</c:v>
                </c:pt>
                <c:pt idx="8">
                  <c:v>#N/A</c:v>
                </c:pt>
                <c:pt idx="9">
                  <c:v>0.13</c:v>
                </c:pt>
              </c:numCache>
            </c:numRef>
          </c:val>
          <c:extLst>
            <c:ext xmlns:c16="http://schemas.microsoft.com/office/drawing/2014/chart" uri="{C3380CC4-5D6E-409C-BE32-E72D297353CC}">
              <c16:uniqueId val="{00000005-2183-4AE9-817E-A3E5F19808AA}"/>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1.29</c:v>
                </c:pt>
                <c:pt idx="2">
                  <c:v>#N/A</c:v>
                </c:pt>
                <c:pt idx="3">
                  <c:v>1</c:v>
                </c:pt>
                <c:pt idx="4">
                  <c:v>#N/A</c:v>
                </c:pt>
                <c:pt idx="5">
                  <c:v>0.79</c:v>
                </c:pt>
                <c:pt idx="6">
                  <c:v>#N/A</c:v>
                </c:pt>
                <c:pt idx="7">
                  <c:v>1.01</c:v>
                </c:pt>
                <c:pt idx="8">
                  <c:v>#N/A</c:v>
                </c:pt>
                <c:pt idx="9">
                  <c:v>0.79</c:v>
                </c:pt>
              </c:numCache>
            </c:numRef>
          </c:val>
          <c:extLst>
            <c:ext xmlns:c16="http://schemas.microsoft.com/office/drawing/2014/chart" uri="{C3380CC4-5D6E-409C-BE32-E72D297353CC}">
              <c16:uniqueId val="{00000006-2183-4AE9-817E-A3E5F19808AA}"/>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1.82</c:v>
                </c:pt>
                <c:pt idx="2">
                  <c:v>#N/A</c:v>
                </c:pt>
                <c:pt idx="3">
                  <c:v>3.25</c:v>
                </c:pt>
                <c:pt idx="4">
                  <c:v>#N/A</c:v>
                </c:pt>
                <c:pt idx="5">
                  <c:v>3.34</c:v>
                </c:pt>
                <c:pt idx="6">
                  <c:v>#N/A</c:v>
                </c:pt>
                <c:pt idx="7">
                  <c:v>3.76</c:v>
                </c:pt>
                <c:pt idx="8">
                  <c:v>#N/A</c:v>
                </c:pt>
                <c:pt idx="9">
                  <c:v>2.34</c:v>
                </c:pt>
              </c:numCache>
            </c:numRef>
          </c:val>
          <c:extLst>
            <c:ext xmlns:c16="http://schemas.microsoft.com/office/drawing/2014/chart" uri="{C3380CC4-5D6E-409C-BE32-E72D297353CC}">
              <c16:uniqueId val="{00000007-2183-4AE9-817E-A3E5F19808A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0.43</c:v>
                </c:pt>
                <c:pt idx="2">
                  <c:v>#N/A</c:v>
                </c:pt>
                <c:pt idx="3">
                  <c:v>0.89</c:v>
                </c:pt>
                <c:pt idx="4">
                  <c:v>#N/A</c:v>
                </c:pt>
                <c:pt idx="5">
                  <c:v>1.89</c:v>
                </c:pt>
                <c:pt idx="6">
                  <c:v>#N/A</c:v>
                </c:pt>
                <c:pt idx="7">
                  <c:v>2.2799999999999998</c:v>
                </c:pt>
                <c:pt idx="8">
                  <c:v>#N/A</c:v>
                </c:pt>
                <c:pt idx="9">
                  <c:v>2.59</c:v>
                </c:pt>
              </c:numCache>
            </c:numRef>
          </c:val>
          <c:extLst>
            <c:ext xmlns:c16="http://schemas.microsoft.com/office/drawing/2014/chart" uri="{C3380CC4-5D6E-409C-BE32-E72D297353CC}">
              <c16:uniqueId val="{00000008-2183-4AE9-817E-A3E5F19808A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8.8800000000000008</c:v>
                </c:pt>
                <c:pt idx="2">
                  <c:v>#N/A</c:v>
                </c:pt>
                <c:pt idx="3">
                  <c:v>10.45</c:v>
                </c:pt>
                <c:pt idx="4">
                  <c:v>#N/A</c:v>
                </c:pt>
                <c:pt idx="5">
                  <c:v>8.41</c:v>
                </c:pt>
                <c:pt idx="6">
                  <c:v>#N/A</c:v>
                </c:pt>
                <c:pt idx="7">
                  <c:v>7.91</c:v>
                </c:pt>
                <c:pt idx="8">
                  <c:v>#N/A</c:v>
                </c:pt>
                <c:pt idx="9">
                  <c:v>9.2100000000000009</c:v>
                </c:pt>
              </c:numCache>
            </c:numRef>
          </c:val>
          <c:extLst>
            <c:ext xmlns:c16="http://schemas.microsoft.com/office/drawing/2014/chart" uri="{C3380CC4-5D6E-409C-BE32-E72D297353CC}">
              <c16:uniqueId val="{00000009-2183-4AE9-817E-A3E5F19808A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4774</c:v>
                </c:pt>
                <c:pt idx="5">
                  <c:v>4799</c:v>
                </c:pt>
                <c:pt idx="8">
                  <c:v>4602</c:v>
                </c:pt>
                <c:pt idx="11">
                  <c:v>4488</c:v>
                </c:pt>
                <c:pt idx="14">
                  <c:v>3979</c:v>
                </c:pt>
              </c:numCache>
            </c:numRef>
          </c:val>
          <c:extLst>
            <c:ext xmlns:c16="http://schemas.microsoft.com/office/drawing/2014/chart" uri="{C3380CC4-5D6E-409C-BE32-E72D297353CC}">
              <c16:uniqueId val="{00000000-942E-4E9A-8242-B30643C38BD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42E-4E9A-8242-B30643C38BD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29</c:v>
                </c:pt>
                <c:pt idx="3">
                  <c:v>399</c:v>
                </c:pt>
                <c:pt idx="6">
                  <c:v>408</c:v>
                </c:pt>
                <c:pt idx="9">
                  <c:v>4</c:v>
                </c:pt>
                <c:pt idx="12">
                  <c:v>107</c:v>
                </c:pt>
              </c:numCache>
            </c:numRef>
          </c:val>
          <c:extLst>
            <c:ext xmlns:c16="http://schemas.microsoft.com/office/drawing/2014/chart" uri="{C3380CC4-5D6E-409C-BE32-E72D297353CC}">
              <c16:uniqueId val="{00000002-942E-4E9A-8242-B30643C38BD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23</c:v>
                </c:pt>
                <c:pt idx="3">
                  <c:v>21</c:v>
                </c:pt>
                <c:pt idx="6">
                  <c:v>21</c:v>
                </c:pt>
                <c:pt idx="9">
                  <c:v>21</c:v>
                </c:pt>
                <c:pt idx="12">
                  <c:v>21</c:v>
                </c:pt>
              </c:numCache>
            </c:numRef>
          </c:val>
          <c:extLst>
            <c:ext xmlns:c16="http://schemas.microsoft.com/office/drawing/2014/chart" uri="{C3380CC4-5D6E-409C-BE32-E72D297353CC}">
              <c16:uniqueId val="{00000003-942E-4E9A-8242-B30643C38BD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1256</c:v>
                </c:pt>
                <c:pt idx="3">
                  <c:v>1300</c:v>
                </c:pt>
                <c:pt idx="6">
                  <c:v>1179</c:v>
                </c:pt>
                <c:pt idx="9">
                  <c:v>939</c:v>
                </c:pt>
                <c:pt idx="12">
                  <c:v>368</c:v>
                </c:pt>
              </c:numCache>
            </c:numRef>
          </c:val>
          <c:extLst>
            <c:ext xmlns:c16="http://schemas.microsoft.com/office/drawing/2014/chart" uri="{C3380CC4-5D6E-409C-BE32-E72D297353CC}">
              <c16:uniqueId val="{00000004-942E-4E9A-8242-B30643C38BD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42E-4E9A-8242-B30643C38BD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42E-4E9A-8242-B30643C38BD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4000</c:v>
                </c:pt>
                <c:pt idx="3">
                  <c:v>3988</c:v>
                </c:pt>
                <c:pt idx="6">
                  <c:v>3786</c:v>
                </c:pt>
                <c:pt idx="9">
                  <c:v>3709</c:v>
                </c:pt>
                <c:pt idx="12">
                  <c:v>3484</c:v>
                </c:pt>
              </c:numCache>
            </c:numRef>
          </c:val>
          <c:extLst>
            <c:ext xmlns:c16="http://schemas.microsoft.com/office/drawing/2014/chart" uri="{C3380CC4-5D6E-409C-BE32-E72D297353CC}">
              <c16:uniqueId val="{00000007-942E-4E9A-8242-B30643C38BD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534</c:v>
                </c:pt>
                <c:pt idx="2">
                  <c:v>#N/A</c:v>
                </c:pt>
                <c:pt idx="3">
                  <c:v>#N/A</c:v>
                </c:pt>
                <c:pt idx="4">
                  <c:v>909</c:v>
                </c:pt>
                <c:pt idx="5">
                  <c:v>#N/A</c:v>
                </c:pt>
                <c:pt idx="6">
                  <c:v>#N/A</c:v>
                </c:pt>
                <c:pt idx="7">
                  <c:v>792</c:v>
                </c:pt>
                <c:pt idx="8">
                  <c:v>#N/A</c:v>
                </c:pt>
                <c:pt idx="9">
                  <c:v>#N/A</c:v>
                </c:pt>
                <c:pt idx="10">
                  <c:v>185</c:v>
                </c:pt>
                <c:pt idx="11">
                  <c:v>#N/A</c:v>
                </c:pt>
                <c:pt idx="12">
                  <c:v>#N/A</c:v>
                </c:pt>
                <c:pt idx="13">
                  <c:v>1</c:v>
                </c:pt>
                <c:pt idx="14">
                  <c:v>#N/A</c:v>
                </c:pt>
              </c:numCache>
            </c:numRef>
          </c:val>
          <c:smooth val="0"/>
          <c:extLst>
            <c:ext xmlns:c16="http://schemas.microsoft.com/office/drawing/2014/chart" uri="{C3380CC4-5D6E-409C-BE32-E72D297353CC}">
              <c16:uniqueId val="{00000008-942E-4E9A-8242-B30643C38BD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35577</c:v>
                </c:pt>
                <c:pt idx="5">
                  <c:v>34978</c:v>
                </c:pt>
                <c:pt idx="8">
                  <c:v>33365</c:v>
                </c:pt>
                <c:pt idx="11">
                  <c:v>31480</c:v>
                </c:pt>
                <c:pt idx="14">
                  <c:v>29118</c:v>
                </c:pt>
              </c:numCache>
            </c:numRef>
          </c:val>
          <c:extLst>
            <c:ext xmlns:c16="http://schemas.microsoft.com/office/drawing/2014/chart" uri="{C3380CC4-5D6E-409C-BE32-E72D297353CC}">
              <c16:uniqueId val="{00000000-EBEF-47D2-B96B-2FC51961FF3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10378</c:v>
                </c:pt>
                <c:pt idx="5">
                  <c:v>9637</c:v>
                </c:pt>
                <c:pt idx="8">
                  <c:v>8291</c:v>
                </c:pt>
                <c:pt idx="11">
                  <c:v>10002</c:v>
                </c:pt>
                <c:pt idx="14">
                  <c:v>12720</c:v>
                </c:pt>
              </c:numCache>
            </c:numRef>
          </c:val>
          <c:extLst>
            <c:ext xmlns:c16="http://schemas.microsoft.com/office/drawing/2014/chart" uri="{C3380CC4-5D6E-409C-BE32-E72D297353CC}">
              <c16:uniqueId val="{00000001-EBEF-47D2-B96B-2FC51961FF3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11867</c:v>
                </c:pt>
                <c:pt idx="5">
                  <c:v>12408</c:v>
                </c:pt>
                <c:pt idx="8">
                  <c:v>13503</c:v>
                </c:pt>
                <c:pt idx="11">
                  <c:v>12518</c:v>
                </c:pt>
                <c:pt idx="14">
                  <c:v>13233</c:v>
                </c:pt>
              </c:numCache>
            </c:numRef>
          </c:val>
          <c:extLst>
            <c:ext xmlns:c16="http://schemas.microsoft.com/office/drawing/2014/chart" uri="{C3380CC4-5D6E-409C-BE32-E72D297353CC}">
              <c16:uniqueId val="{00000002-EBEF-47D2-B96B-2FC51961FF3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BEF-47D2-B96B-2FC51961FF3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BEF-47D2-B96B-2FC51961FF3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193</c:v>
                </c:pt>
                <c:pt idx="9">
                  <c:v>0</c:v>
                </c:pt>
                <c:pt idx="12">
                  <c:v>0</c:v>
                </c:pt>
              </c:numCache>
            </c:numRef>
          </c:val>
          <c:extLst>
            <c:ext xmlns:c16="http://schemas.microsoft.com/office/drawing/2014/chart" uri="{C3380CC4-5D6E-409C-BE32-E72D297353CC}">
              <c16:uniqueId val="{00000005-EBEF-47D2-B96B-2FC51961FF3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6447</c:v>
                </c:pt>
                <c:pt idx="3">
                  <c:v>6388</c:v>
                </c:pt>
                <c:pt idx="6">
                  <c:v>6260</c:v>
                </c:pt>
                <c:pt idx="9">
                  <c:v>6546</c:v>
                </c:pt>
                <c:pt idx="12">
                  <c:v>7017</c:v>
                </c:pt>
              </c:numCache>
            </c:numRef>
          </c:val>
          <c:extLst>
            <c:ext xmlns:c16="http://schemas.microsoft.com/office/drawing/2014/chart" uri="{C3380CC4-5D6E-409C-BE32-E72D297353CC}">
              <c16:uniqueId val="{00000006-EBEF-47D2-B96B-2FC51961FF3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277</c:v>
                </c:pt>
                <c:pt idx="3">
                  <c:v>250</c:v>
                </c:pt>
                <c:pt idx="6">
                  <c:v>231</c:v>
                </c:pt>
                <c:pt idx="9">
                  <c:v>205</c:v>
                </c:pt>
                <c:pt idx="12">
                  <c:v>186</c:v>
                </c:pt>
              </c:numCache>
            </c:numRef>
          </c:val>
          <c:extLst>
            <c:ext xmlns:c16="http://schemas.microsoft.com/office/drawing/2014/chart" uri="{C3380CC4-5D6E-409C-BE32-E72D297353CC}">
              <c16:uniqueId val="{00000007-EBEF-47D2-B96B-2FC51961FF3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7502</c:v>
                </c:pt>
                <c:pt idx="3">
                  <c:v>7142</c:v>
                </c:pt>
                <c:pt idx="6">
                  <c:v>6256</c:v>
                </c:pt>
                <c:pt idx="9">
                  <c:v>5654</c:v>
                </c:pt>
                <c:pt idx="12">
                  <c:v>4514</c:v>
                </c:pt>
              </c:numCache>
            </c:numRef>
          </c:val>
          <c:extLst>
            <c:ext xmlns:c16="http://schemas.microsoft.com/office/drawing/2014/chart" uri="{C3380CC4-5D6E-409C-BE32-E72D297353CC}">
              <c16:uniqueId val="{00000008-EBEF-47D2-B96B-2FC51961FF3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2936</c:v>
                </c:pt>
                <c:pt idx="3">
                  <c:v>2582</c:v>
                </c:pt>
                <c:pt idx="6">
                  <c:v>1668</c:v>
                </c:pt>
                <c:pt idx="9">
                  <c:v>2970</c:v>
                </c:pt>
                <c:pt idx="12">
                  <c:v>3043</c:v>
                </c:pt>
              </c:numCache>
            </c:numRef>
          </c:val>
          <c:extLst>
            <c:ext xmlns:c16="http://schemas.microsoft.com/office/drawing/2014/chart" uri="{C3380CC4-5D6E-409C-BE32-E72D297353CC}">
              <c16:uniqueId val="{00000009-EBEF-47D2-B96B-2FC51961FF3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40193</c:v>
                </c:pt>
                <c:pt idx="3">
                  <c:v>39941</c:v>
                </c:pt>
                <c:pt idx="6">
                  <c:v>39151</c:v>
                </c:pt>
                <c:pt idx="9">
                  <c:v>37716</c:v>
                </c:pt>
                <c:pt idx="12">
                  <c:v>36465</c:v>
                </c:pt>
              </c:numCache>
            </c:numRef>
          </c:val>
          <c:extLst>
            <c:ext xmlns:c16="http://schemas.microsoft.com/office/drawing/2014/chart" uri="{C3380CC4-5D6E-409C-BE32-E72D297353CC}">
              <c16:uniqueId val="{0000000A-EBEF-47D2-B96B-2FC51961FF3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BEF-47D2-B96B-2FC51961FF3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3770</c:v>
                </c:pt>
                <c:pt idx="1">
                  <c:v>3644</c:v>
                </c:pt>
                <c:pt idx="2">
                  <c:v>4641</c:v>
                </c:pt>
              </c:numCache>
            </c:numRef>
          </c:val>
          <c:extLst>
            <c:ext xmlns:c16="http://schemas.microsoft.com/office/drawing/2014/chart" uri="{C3380CC4-5D6E-409C-BE32-E72D297353CC}">
              <c16:uniqueId val="{00000000-2034-4E94-9C08-4189E0169D1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18</c:v>
                </c:pt>
                <c:pt idx="1">
                  <c:v>0</c:v>
                </c:pt>
                <c:pt idx="2">
                  <c:v>0</c:v>
                </c:pt>
              </c:numCache>
            </c:numRef>
          </c:val>
          <c:extLst>
            <c:ext xmlns:c16="http://schemas.microsoft.com/office/drawing/2014/chart" uri="{C3380CC4-5D6E-409C-BE32-E72D297353CC}">
              <c16:uniqueId val="{00000001-2034-4E94-9C08-4189E0169D1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7900</c:v>
                </c:pt>
                <c:pt idx="1">
                  <c:v>7115</c:v>
                </c:pt>
                <c:pt idx="2">
                  <c:v>6428</c:v>
                </c:pt>
              </c:numCache>
            </c:numRef>
          </c:val>
          <c:extLst>
            <c:ext xmlns:c16="http://schemas.microsoft.com/office/drawing/2014/chart" uri="{C3380CC4-5D6E-409C-BE32-E72D297353CC}">
              <c16:uniqueId val="{00000002-2034-4E94-9C08-4189E0169D1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一般会計の地方債残高の減少や公営企業債の繰入見込み額等の減少により、令和５年度と比較し減となっている。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当市においては、満期一括償還地方債を発行していない。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一般会計の地方債残高の減少や公営企業債の繰入見込み額等の減少により、将来負担すべき実質的な負担額は令和５年度より大幅に減少したとともに、引き続き、マイナス水準を維持している。</a:t>
          </a:r>
        </a:p>
        <a:p>
          <a:r>
            <a:rPr kumimoji="1" lang="ja-JP" altLang="en-US" sz="1400">
              <a:latin typeface="ＭＳ ゴシック" pitchFamily="49" charset="-128"/>
              <a:ea typeface="ＭＳ ゴシック" pitchFamily="49" charset="-128"/>
            </a:rPr>
            <a:t>　地方債の新規発行についてはこれまでも抑制してきたが、今後、小中学校の大型提示装置整備事業などが予定されており、それに伴う起債により将来負担額の増が見込まれる。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特定目的基金では「寄附金基金」の廃止に伴う繰り入れや、「連続立体交差事業等推進基金」の繰り入れによって残高が減少した一方で、「財政調整基金」では決算剰余による積立で増となった影響で、基金全体で</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千円の増となった。</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・中長期的な財政運営を見据え、財政調整基金をはじめ基金全体についてはその残高を注視し、経済事情等の変動や災害等の緊急的な事態に備えるとともに今後見込まれる財政需要に備えた運用を行う。</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・公共施設等再生基金：東村山市が所有する建築物、道路、橋りょう等の施設の老朽化に伴う更新、改修その他の再生整備。</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・連続立体交差事業等推進基金：東村山駅付近における連続立体交差事業及びこれにあわせて行う都市計画道路等の整備の推進。</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・寄附金基金：基金廃止のため、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212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千円を繰り入れて残高を皆減したことによる減。</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・連続立体交差事業等推進基金：連続立体交差事業の推進のため、繰り入れが積み立てを</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541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千円上回ったことによる減。</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・公共施設等再生基金：将来の公共施設等の更新に備え、可能な範囲で積立てを行う。</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・連続立体交差事業等推進基金：東村山駅付近における連続立体交差事業及びこれにあわせて行う都市計画道路等の整備の進捗状況により、年度間で繰入額は変動するが、可能な範囲で積立てを行う。</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・財源不足のための財源として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千円を繰り入れた一方で、決算剰余金等の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699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千円の増となった。</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％以上の水準となるよう努めることとしている。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・健全な財政運営を行うため、決算状況を踏まえ可能な範囲で積み立てを行う。</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令和５年度に廃止</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151,795
147,593
17.14
71,920,002
68,734,584
2,952,476
32,053,413
36,465,278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当市は納税法人が少なく、市民税の財政基盤が脆弱であり令和６年度は</a:t>
          </a:r>
          <a:r>
            <a:rPr kumimoji="1" lang="en-US" altLang="ja-JP" sz="1300">
              <a:latin typeface="ＭＳ Ｐゴシック" panose="020B0600070205080204" pitchFamily="50" charset="-128"/>
              <a:ea typeface="ＭＳ Ｐゴシック" panose="020B0600070205080204" pitchFamily="50" charset="-128"/>
            </a:rPr>
            <a:t>0.75</a:t>
          </a:r>
          <a:r>
            <a:rPr kumimoji="1" lang="ja-JP" altLang="en-US" sz="1300">
              <a:latin typeface="ＭＳ Ｐゴシック" panose="020B0600070205080204" pitchFamily="50" charset="-128"/>
              <a:ea typeface="ＭＳ Ｐゴシック" panose="020B0600070205080204" pitchFamily="50" charset="-128"/>
            </a:rPr>
            <a:t>と令和２年度以降類似団体平均を下回っている。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財政力指数の増減については交付税制度の動向によるところが大きく、令和６年度は基準財政収入額の伸びを上回る、基準財政需要額の伸びにより、単年度の指数では低下したが、３か年平均の指数としては横ばいとなっている。</a:t>
          </a:r>
        </a:p>
        <a:p>
          <a:r>
            <a:rPr kumimoji="1" lang="ja-JP" altLang="en-US" sz="1300">
              <a:latin typeface="ＭＳ Ｐゴシック" panose="020B0600070205080204" pitchFamily="50" charset="-128"/>
              <a:ea typeface="ＭＳ Ｐゴシック" panose="020B0600070205080204" pitchFamily="50" charset="-128"/>
            </a:rPr>
            <a:t>　今後も税収の確保に努め、財政健全化を目指していく。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41</xdr:row>
      <xdr:rowOff>156633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860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6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143228</xdr:rowOff>
    </xdr:from>
    <xdr:to>
      <xdr:col>19</xdr:col>
      <xdr:colOff>133350</xdr:colOff>
      <xdr:row>41</xdr:row>
      <xdr:rowOff>156633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7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116417</xdr:rowOff>
    </xdr:from>
    <xdr:to>
      <xdr:col>15</xdr:col>
      <xdr:colOff>82550</xdr:colOff>
      <xdr:row>41</xdr:row>
      <xdr:rowOff>143228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458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3122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89605</xdr:rowOff>
    </xdr:from>
    <xdr:to>
      <xdr:col>11</xdr:col>
      <xdr:colOff>31750</xdr:colOff>
      <xdr:row>41</xdr:row>
      <xdr:rowOff>116417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190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161166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7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3122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77910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105833</xdr:rowOff>
    </xdr:from>
    <xdr:to>
      <xdr:col>19</xdr:col>
      <xdr:colOff>184150</xdr:colOff>
      <xdr:row>42</xdr:row>
      <xdr:rowOff>35983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92428</xdr:rowOff>
    </xdr:from>
    <xdr:to>
      <xdr:col>15</xdr:col>
      <xdr:colOff>133350</xdr:colOff>
      <xdr:row>42</xdr:row>
      <xdr:rowOff>22578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7355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65617</xdr:rowOff>
    </xdr:from>
    <xdr:to>
      <xdr:col>11</xdr:col>
      <xdr:colOff>82550</xdr:colOff>
      <xdr:row>41</xdr:row>
      <xdr:rowOff>167217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たとともに、令和５年度同様に類似団体平均を上回っている。ポイントが変動した要因は、分母の中の地方特例交付金や地方交付税が増となったことに加え、分子である経常経費充当一般財源等についても、給与改定による職員給の増や物件費が増となった一方で、公債費や維持補修費が減となったことにより、総体として前年度比減となっている。当市は、依存財源の比率が高く、依然として国の動向や社会経済情勢の変化の影響を受けやすい財政構造にあり、持続可能な財政基盤の構築に向けて、引き続き、行財政運営に取り組む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41656</xdr:rowOff>
    </xdr:from>
    <xdr:to>
      <xdr:col>23</xdr:col>
      <xdr:colOff>133350</xdr:colOff>
      <xdr:row>65</xdr:row>
      <xdr:rowOff>94742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185906"/>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164355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65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12700</xdr:rowOff>
    </xdr:from>
    <xdr:to>
      <xdr:col>19</xdr:col>
      <xdr:colOff>133350</xdr:colOff>
      <xdr:row>65</xdr:row>
      <xdr:rowOff>94742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15695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73677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7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75692</xdr:rowOff>
    </xdr:from>
    <xdr:to>
      <xdr:col>15</xdr:col>
      <xdr:colOff>82550</xdr:colOff>
      <xdr:row>65</xdr:row>
      <xdr:rowOff>12700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877042"/>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39895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84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75692</xdr:rowOff>
    </xdr:from>
    <xdr:to>
      <xdr:col>11</xdr:col>
      <xdr:colOff>31750</xdr:colOff>
      <xdr:row>65</xdr:row>
      <xdr:rowOff>41656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77042"/>
          <a:ext cx="889000" cy="30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162306</xdr:rowOff>
    </xdr:from>
    <xdr:to>
      <xdr:col>23</xdr:col>
      <xdr:colOff>184150</xdr:colOff>
      <xdr:row>65</xdr:row>
      <xdr:rowOff>92456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134383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10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43942</xdr:rowOff>
    </xdr:from>
    <xdr:to>
      <xdr:col>19</xdr:col>
      <xdr:colOff>184150</xdr:colOff>
      <xdr:row>65</xdr:row>
      <xdr:rowOff>145542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130319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27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133350</xdr:rowOff>
    </xdr:from>
    <xdr:to>
      <xdr:col>15</xdr:col>
      <xdr:colOff>133350</xdr:colOff>
      <xdr:row>65</xdr:row>
      <xdr:rowOff>63500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48277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24892</xdr:rowOff>
    </xdr:from>
    <xdr:to>
      <xdr:col>11</xdr:col>
      <xdr:colOff>82550</xdr:colOff>
      <xdr:row>63</xdr:row>
      <xdr:rowOff>126492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136669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162306</xdr:rowOff>
    </xdr:from>
    <xdr:to>
      <xdr:col>7</xdr:col>
      <xdr:colOff>31750</xdr:colOff>
      <xdr:row>65</xdr:row>
      <xdr:rowOff>92456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102633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03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[131,618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令和５年度同様に全国、東京都、類似団体平均のいずれも下回っている。平成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年度及び平成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年度に住居手当や扶養手当の支給要件の見直し、管理職手当の定額化、平成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年度に高齢層職員の昇給停止を行い、抑制に努めている。今後も、職員定数の適正化、給与制度・諸手当制度の適正化・事業の適正化に努めていく。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新型コロナウイルスワクチン接種事業などの臨時的経費の物件費が減となっているものの、子宮頸がん予防ワクチン接種事業などの経常的経費の物件費が増したことにより、総体として増となってい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76002</xdr:rowOff>
    </xdr:from>
    <xdr:to>
      <xdr:col>23</xdr:col>
      <xdr:colOff>133350</xdr:colOff>
      <xdr:row>83</xdr:row>
      <xdr:rowOff>128229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306352"/>
          <a:ext cx="838200" cy="5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9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68869</xdr:rowOff>
    </xdr:from>
    <xdr:to>
      <xdr:col>19</xdr:col>
      <xdr:colOff>133350</xdr:colOff>
      <xdr:row>83</xdr:row>
      <xdr:rowOff>76002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299219"/>
          <a:ext cx="889000" cy="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146914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77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68869</xdr:rowOff>
    </xdr:from>
    <xdr:to>
      <xdr:col>15</xdr:col>
      <xdr:colOff>82550</xdr:colOff>
      <xdr:row>83</xdr:row>
      <xdr:rowOff>74995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299219"/>
          <a:ext cx="889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167586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46301</xdr:rowOff>
    </xdr:from>
    <xdr:to>
      <xdr:col>11</xdr:col>
      <xdr:colOff>31750</xdr:colOff>
      <xdr:row>83</xdr:row>
      <xdr:rowOff>74995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05201"/>
          <a:ext cx="889000" cy="20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112450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155046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77429</xdr:rowOff>
    </xdr:from>
    <xdr:to>
      <xdr:col>23</xdr:col>
      <xdr:colOff>184150</xdr:colOff>
      <xdr:row>84</xdr:row>
      <xdr:rowOff>7579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30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93956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52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25202</xdr:rowOff>
    </xdr:from>
    <xdr:to>
      <xdr:col>19</xdr:col>
      <xdr:colOff>184150</xdr:colOff>
      <xdr:row>83</xdr:row>
      <xdr:rowOff>126802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25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136979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024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18069</xdr:rowOff>
    </xdr:from>
    <xdr:to>
      <xdr:col>15</xdr:col>
      <xdr:colOff>133350</xdr:colOff>
      <xdr:row>83</xdr:row>
      <xdr:rowOff>119669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4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129846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017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24195</xdr:rowOff>
    </xdr:from>
    <xdr:to>
      <xdr:col>11</xdr:col>
      <xdr:colOff>82550</xdr:colOff>
      <xdr:row>83</xdr:row>
      <xdr:rowOff>125795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5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135972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02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166951</xdr:rowOff>
    </xdr:from>
    <xdr:to>
      <xdr:col>7</xdr:col>
      <xdr:colOff>31750</xdr:colOff>
      <xdr:row>82</xdr:row>
      <xdr:rowOff>97101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5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107278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23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の給与は、都内の民間企業の給与水準を反映する東京都人事委員会勧告を基にした東京都の給与改定に準じて、市議会の審議を経て条例で決定しており、引き続き東京都の給与改定に準拠し、給与改定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51859</xdr:rowOff>
    </xdr:from>
    <xdr:to>
      <xdr:col>81</xdr:col>
      <xdr:colOff>44450</xdr:colOff>
      <xdr:row>86</xdr:row>
      <xdr:rowOff>1059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625109"/>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51859</xdr:rowOff>
    </xdr:from>
    <xdr:to>
      <xdr:col>77</xdr:col>
      <xdr:colOff>44450</xdr:colOff>
      <xdr:row>85</xdr:row>
      <xdr:rowOff>71966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625109"/>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71966</xdr:rowOff>
    </xdr:from>
    <xdr:to>
      <xdr:col>72</xdr:col>
      <xdr:colOff>203200</xdr:colOff>
      <xdr:row>85</xdr:row>
      <xdr:rowOff>112184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6452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52511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112184</xdr:rowOff>
    </xdr:from>
    <xdr:to>
      <xdr:col>68</xdr:col>
      <xdr:colOff>152400</xdr:colOff>
      <xdr:row>86</xdr:row>
      <xdr:rowOff>61384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68543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72618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93786</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667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1059</xdr:rowOff>
    </xdr:from>
    <xdr:to>
      <xdr:col>77</xdr:col>
      <xdr:colOff>95250</xdr:colOff>
      <xdr:row>85</xdr:row>
      <xdr:rowOff>102659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87436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660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21166</xdr:rowOff>
    </xdr:from>
    <xdr:to>
      <xdr:col>73</xdr:col>
      <xdr:colOff>44450</xdr:colOff>
      <xdr:row>85</xdr:row>
      <xdr:rowOff>122766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61384</xdr:rowOff>
    </xdr:from>
    <xdr:to>
      <xdr:col>68</xdr:col>
      <xdr:colOff>203200</xdr:colOff>
      <xdr:row>85</xdr:row>
      <xdr:rowOff>162984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令和５年度同様に全国、東京都、類似団体のいずれの平均よりも下回っている。</a:t>
          </a:r>
        </a:p>
        <a:p>
          <a:r>
            <a:rPr kumimoji="1" lang="ja-JP" altLang="en-US" sz="1300">
              <a:latin typeface="ＭＳ Ｐゴシック" panose="020B0600070205080204" pitchFamily="50" charset="-128"/>
              <a:ea typeface="ＭＳ Ｐゴシック" panose="020B0600070205080204" pitchFamily="50" charset="-128"/>
            </a:rPr>
            <a:t>　令和４年度に定員管理計画を策定し、スクラップアンドビルドの徹底や、スケールメリットを活かせるような人員体制の最適化を図りつつ、適宜現行定数の見直しを図っていくこととした。</a:t>
          </a:r>
        </a:p>
        <a:p>
          <a:r>
            <a:rPr kumimoji="1" lang="ja-JP" altLang="en-US" sz="1300">
              <a:latin typeface="ＭＳ Ｐゴシック" panose="020B0600070205080204" pitchFamily="50" charset="-128"/>
              <a:ea typeface="ＭＳ Ｐゴシック" panose="020B0600070205080204" pitchFamily="50" charset="-128"/>
            </a:rPr>
            <a:t>　今後も業務の効率化等の内部努力を行いながら、定数の適正な管理に努めていく。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43021</xdr:rowOff>
    </xdr:from>
    <xdr:to>
      <xdr:col>81</xdr:col>
      <xdr:colOff>44450</xdr:colOff>
      <xdr:row>59</xdr:row>
      <xdr:rowOff>46038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158571"/>
          <a:ext cx="8382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46038</xdr:rowOff>
    </xdr:from>
    <xdr:to>
      <xdr:col>77</xdr:col>
      <xdr:colOff>44450</xdr:colOff>
      <xdr:row>59</xdr:row>
      <xdr:rowOff>55087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161588"/>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52070</xdr:rowOff>
    </xdr:from>
    <xdr:to>
      <xdr:col>72</xdr:col>
      <xdr:colOff>203200</xdr:colOff>
      <xdr:row>59</xdr:row>
      <xdr:rowOff>55087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167620"/>
          <a:ext cx="8890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52070</xdr:rowOff>
    </xdr:from>
    <xdr:to>
      <xdr:col>68</xdr:col>
      <xdr:colOff>152400</xdr:colOff>
      <xdr:row>59</xdr:row>
      <xdr:rowOff>55087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167620"/>
          <a:ext cx="8890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163671</xdr:rowOff>
    </xdr:from>
    <xdr:to>
      <xdr:col>81</xdr:col>
      <xdr:colOff>95250</xdr:colOff>
      <xdr:row>59</xdr:row>
      <xdr:rowOff>93821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10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84948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2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166688</xdr:rowOff>
    </xdr:from>
    <xdr:to>
      <xdr:col>77</xdr:col>
      <xdr:colOff>95250</xdr:colOff>
      <xdr:row>59</xdr:row>
      <xdr:rowOff>96838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1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107015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79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4287</xdr:rowOff>
    </xdr:from>
    <xdr:to>
      <xdr:col>73</xdr:col>
      <xdr:colOff>44450</xdr:colOff>
      <xdr:row>59</xdr:row>
      <xdr:rowOff>105887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1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116064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888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1270</xdr:rowOff>
    </xdr:from>
    <xdr:to>
      <xdr:col>68</xdr:col>
      <xdr:colOff>203200</xdr:colOff>
      <xdr:row>59</xdr:row>
      <xdr:rowOff>102870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113047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4287</xdr:rowOff>
    </xdr:from>
    <xdr:to>
      <xdr:col>64</xdr:col>
      <xdr:colOff>152400</xdr:colOff>
      <xdr:row>59</xdr:row>
      <xdr:rowOff>105887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1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116064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888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将来負担比率と同様の要因により、実質的な公債費の減少がみられ、</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ポイントの減となった。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79224</xdr:rowOff>
    </xdr:from>
    <xdr:to>
      <xdr:col>81</xdr:col>
      <xdr:colOff>44450</xdr:colOff>
      <xdr:row>39</xdr:row>
      <xdr:rowOff>34169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594324"/>
          <a:ext cx="8382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34169</xdr:rowOff>
    </xdr:from>
    <xdr:to>
      <xdr:col>77</xdr:col>
      <xdr:colOff>44450</xdr:colOff>
      <xdr:row>39</xdr:row>
      <xdr:rowOff>80131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720719"/>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80131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743700"/>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45659</xdr:rowOff>
    </xdr:from>
    <xdr:to>
      <xdr:col>68</xdr:col>
      <xdr:colOff>152400</xdr:colOff>
      <xdr:row>39</xdr:row>
      <xdr:rowOff>57150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7322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28424</xdr:rowOff>
    </xdr:from>
    <xdr:to>
      <xdr:col>81</xdr:col>
      <xdr:colOff>95250</xdr:colOff>
      <xdr:row>38</xdr:row>
      <xdr:rowOff>130024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44951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88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154819</xdr:rowOff>
    </xdr:from>
    <xdr:to>
      <xdr:col>77</xdr:col>
      <xdr:colOff>95250</xdr:colOff>
      <xdr:row>39</xdr:row>
      <xdr:rowOff>84969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95146</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3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29331</xdr:rowOff>
    </xdr:from>
    <xdr:to>
      <xdr:col>73</xdr:col>
      <xdr:colOff>44450</xdr:colOff>
      <xdr:row>39</xdr:row>
      <xdr:rowOff>130931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141108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8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166309</xdr:rowOff>
    </xdr:from>
    <xdr:to>
      <xdr:col>64</xdr:col>
      <xdr:colOff>152400</xdr:colOff>
      <xdr:row>39</xdr:row>
      <xdr:rowOff>96459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106636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同様に充当可能財源等が将来負担額を上回ったため、算定はされていないが、一般会計の地方債残高の減少や公営企業債の繰入見込み額等の減少により、将来負担すべき実質的な負担額は令和５年度比で減となってい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151,795
147,593
17.14
71,920,002
68,734,584
2,952,476
32,053,413
36,465,278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令和５年度同様に、全国、類似団体の平均を下回っている。</a:t>
          </a:r>
        </a:p>
        <a:p>
          <a:r>
            <a:rPr kumimoji="1" lang="ja-JP" altLang="en-US" sz="1300">
              <a:latin typeface="ＭＳ Ｐゴシック" panose="020B0600070205080204" pitchFamily="50" charset="-128"/>
              <a:ea typeface="ＭＳ Ｐゴシック" panose="020B0600070205080204" pitchFamily="50" charset="-128"/>
            </a:rPr>
            <a:t>　引き続き、適正な定員管理により人件費の抑制に努めていく。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53522</xdr:rowOff>
    </xdr:from>
    <xdr:to>
      <xdr:col>24</xdr:col>
      <xdr:colOff>25400</xdr:colOff>
      <xdr:row>35</xdr:row>
      <xdr:rowOff>86178</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0542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53522</xdr:rowOff>
    </xdr:from>
    <xdr:to>
      <xdr:col>19</xdr:col>
      <xdr:colOff>187325</xdr:colOff>
      <xdr:row>35</xdr:row>
      <xdr:rowOff>53522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054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157134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105228</xdr:rowOff>
    </xdr:from>
    <xdr:to>
      <xdr:col>15</xdr:col>
      <xdr:colOff>98425</xdr:colOff>
      <xdr:row>35</xdr:row>
      <xdr:rowOff>53522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5934528"/>
          <a:ext cx="8890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61884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105228</xdr:rowOff>
    </xdr:from>
    <xdr:to>
      <xdr:col>11</xdr:col>
      <xdr:colOff>9525</xdr:colOff>
      <xdr:row>35</xdr:row>
      <xdr:rowOff>129722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5934528"/>
          <a:ext cx="8890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170742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35378</xdr:rowOff>
    </xdr:from>
    <xdr:to>
      <xdr:col>24</xdr:col>
      <xdr:colOff>76200</xdr:colOff>
      <xdr:row>35</xdr:row>
      <xdr:rowOff>136978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51905</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2722</xdr:rowOff>
    </xdr:from>
    <xdr:to>
      <xdr:col>20</xdr:col>
      <xdr:colOff>38100</xdr:colOff>
      <xdr:row>35</xdr:row>
      <xdr:rowOff>104322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114499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772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2722</xdr:rowOff>
    </xdr:from>
    <xdr:to>
      <xdr:col>15</xdr:col>
      <xdr:colOff>149225</xdr:colOff>
      <xdr:row>35</xdr:row>
      <xdr:rowOff>104322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114499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54428</xdr:rowOff>
    </xdr:from>
    <xdr:to>
      <xdr:col>11</xdr:col>
      <xdr:colOff>60325</xdr:colOff>
      <xdr:row>34</xdr:row>
      <xdr:rowOff>156028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88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166205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65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78922</xdr:rowOff>
    </xdr:from>
    <xdr:to>
      <xdr:col>6</xdr:col>
      <xdr:colOff>171450</xdr:colOff>
      <xdr:row>36</xdr:row>
      <xdr:rowOff>9072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0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19249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84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令和５年度と横ばいとなった。</a:t>
          </a:r>
        </a:p>
        <a:p>
          <a:r>
            <a:rPr kumimoji="1" lang="ja-JP" altLang="en-US" sz="1300">
              <a:latin typeface="ＭＳ Ｐゴシック" panose="020B0600070205080204" pitchFamily="50" charset="-128"/>
              <a:ea typeface="ＭＳ Ｐゴシック" panose="020B0600070205080204" pitchFamily="50" charset="-128"/>
            </a:rPr>
            <a:t>　ポイントが横ばいで高止まりしている要因としては、ＤＸ推進に伴う保守経費、公園包括管理事業費や児童クラブの指定管理料などによるものである。</a:t>
          </a:r>
        </a:p>
        <a:p>
          <a:r>
            <a:rPr kumimoji="1" lang="ja-JP" altLang="en-US" sz="1300">
              <a:latin typeface="ＭＳ Ｐゴシック" panose="020B0600070205080204" pitchFamily="50" charset="-128"/>
              <a:ea typeface="ＭＳ Ｐゴシック" panose="020B0600070205080204" pitchFamily="50" charset="-128"/>
            </a:rPr>
            <a:t>　今後も、事業の更なる適正化を図り、物件費の抑制に努める。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69850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84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62230</xdr:rowOff>
    </xdr:from>
    <xdr:to>
      <xdr:col>78</xdr:col>
      <xdr:colOff>69850</xdr:colOff>
      <xdr:row>17</xdr:row>
      <xdr:rowOff>69850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9768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xdr:rowOff>
    </xdr:from>
    <xdr:to>
      <xdr:col>73</xdr:col>
      <xdr:colOff>180975</xdr:colOff>
      <xdr:row>17</xdr:row>
      <xdr:rowOff>62230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4828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31767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xdr:rowOff>
    </xdr:from>
    <xdr:to>
      <xdr:col>69</xdr:col>
      <xdr:colOff>92075</xdr:colOff>
      <xdr:row>16</xdr:row>
      <xdr:rowOff>35560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482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86377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162577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11430</xdr:rowOff>
    </xdr:from>
    <xdr:to>
      <xdr:col>74</xdr:col>
      <xdr:colOff>31750</xdr:colOff>
      <xdr:row>17</xdr:row>
      <xdr:rowOff>113030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97807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125730</xdr:rowOff>
    </xdr:from>
    <xdr:to>
      <xdr:col>69</xdr:col>
      <xdr:colOff>142875</xdr:colOff>
      <xdr:row>16</xdr:row>
      <xdr:rowOff>55880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66057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156210</xdr:rowOff>
    </xdr:from>
    <xdr:to>
      <xdr:col>65</xdr:col>
      <xdr:colOff>53975</xdr:colOff>
      <xdr:row>16</xdr:row>
      <xdr:rowOff>86360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96537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令和５年度より類似団体平均は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ポイント減少したが、当市については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児童手当や生活保護援護事業にかかる経費の増などが主な要因である。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135165</xdr:rowOff>
    </xdr:from>
    <xdr:to>
      <xdr:col>24</xdr:col>
      <xdr:colOff>25400</xdr:colOff>
      <xdr:row>57</xdr:row>
      <xdr:rowOff>167822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9078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78015</xdr:rowOff>
    </xdr:from>
    <xdr:to>
      <xdr:col>19</xdr:col>
      <xdr:colOff>187325</xdr:colOff>
      <xdr:row>57</xdr:row>
      <xdr:rowOff>135165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67921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151493</xdr:rowOff>
    </xdr:from>
    <xdr:to>
      <xdr:col>15</xdr:col>
      <xdr:colOff>98425</xdr:colOff>
      <xdr:row>56</xdr:row>
      <xdr:rowOff>78015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5812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56</xdr:row>
      <xdr:rowOff>110672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58124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97262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23784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117022</xdr:rowOff>
    </xdr:from>
    <xdr:to>
      <xdr:col>24</xdr:col>
      <xdr:colOff>76200</xdr:colOff>
      <xdr:row>58</xdr:row>
      <xdr:rowOff>47172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89099</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84365</xdr:rowOff>
    </xdr:from>
    <xdr:to>
      <xdr:col>20</xdr:col>
      <xdr:colOff>38100</xdr:colOff>
      <xdr:row>58</xdr:row>
      <xdr:rowOff>14515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170742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94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27215</xdr:rowOff>
    </xdr:from>
    <xdr:to>
      <xdr:col>15</xdr:col>
      <xdr:colOff>149225</xdr:colOff>
      <xdr:row>56</xdr:row>
      <xdr:rowOff>128815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138992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100693</xdr:rowOff>
    </xdr:from>
    <xdr:to>
      <xdr:col>11</xdr:col>
      <xdr:colOff>60325</xdr:colOff>
      <xdr:row>56</xdr:row>
      <xdr:rowOff>30843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41020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ポイント増加し、依然として全国、東京都、類似団体平均のいずれも上回る結果となっている。</a:t>
          </a:r>
        </a:p>
        <a:p>
          <a:r>
            <a:rPr kumimoji="1" lang="ja-JP" altLang="en-US" sz="1300">
              <a:latin typeface="ＭＳ Ｐゴシック" panose="020B0600070205080204" pitchFamily="50" charset="-128"/>
              <a:ea typeface="ＭＳ Ｐゴシック" panose="020B0600070205080204" pitchFamily="50" charset="-128"/>
            </a:rPr>
            <a:t>　国民健康保険特別会計、介護保険特別会計、後期高齢者医療特別会計への繰出金などの増が主な要因である。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97065</xdr:rowOff>
    </xdr:from>
    <xdr:to>
      <xdr:col>82</xdr:col>
      <xdr:colOff>107950</xdr:colOff>
      <xdr:row>59</xdr:row>
      <xdr:rowOff>118835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102126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97065</xdr:rowOff>
    </xdr:from>
    <xdr:to>
      <xdr:col>78</xdr:col>
      <xdr:colOff>69850</xdr:colOff>
      <xdr:row>59</xdr:row>
      <xdr:rowOff>129722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102126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27412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00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53522</xdr:rowOff>
    </xdr:from>
    <xdr:to>
      <xdr:col>73</xdr:col>
      <xdr:colOff>180975</xdr:colOff>
      <xdr:row>59</xdr:row>
      <xdr:rowOff>129722</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1690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5642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53522</xdr:rowOff>
    </xdr:from>
    <xdr:to>
      <xdr:col>69</xdr:col>
      <xdr:colOff>92075</xdr:colOff>
      <xdr:row>60</xdr:row>
      <xdr:rowOff>1815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169072"/>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133549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73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70955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68035</xdr:rowOff>
    </xdr:from>
    <xdr:to>
      <xdr:col>82</xdr:col>
      <xdr:colOff>158750</xdr:colOff>
      <xdr:row>59</xdr:row>
      <xdr:rowOff>169635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40112</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46265</xdr:rowOff>
    </xdr:from>
    <xdr:to>
      <xdr:col>78</xdr:col>
      <xdr:colOff>120650</xdr:colOff>
      <xdr:row>59</xdr:row>
      <xdr:rowOff>147865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16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132642</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248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78922</xdr:rowOff>
    </xdr:from>
    <xdr:to>
      <xdr:col>74</xdr:col>
      <xdr:colOff>31750</xdr:colOff>
      <xdr:row>60</xdr:row>
      <xdr:rowOff>9072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165299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2722</xdr:rowOff>
    </xdr:from>
    <xdr:to>
      <xdr:col>69</xdr:col>
      <xdr:colOff>142875</xdr:colOff>
      <xdr:row>59</xdr:row>
      <xdr:rowOff>104322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89099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122465</xdr:rowOff>
    </xdr:from>
    <xdr:to>
      <xdr:col>65</xdr:col>
      <xdr:colOff>53975</xdr:colOff>
      <xdr:row>60</xdr:row>
      <xdr:rowOff>52615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37392</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全国、東京都平均は下回ったものの、類似団体平均よりは高い指数となっている。</a:t>
          </a:r>
        </a:p>
        <a:p>
          <a:r>
            <a:rPr kumimoji="1" lang="ja-JP" altLang="en-US" sz="1300">
              <a:latin typeface="ＭＳ Ｐゴシック" panose="020B0600070205080204" pitchFamily="50" charset="-128"/>
              <a:ea typeface="ＭＳ Ｐゴシック" panose="020B0600070205080204" pitchFamily="50" charset="-128"/>
            </a:rPr>
            <a:t>　下水道事業会計繰出金などの減が主な要因である。</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58964</xdr:rowOff>
    </xdr:from>
    <xdr:to>
      <xdr:col>82</xdr:col>
      <xdr:colOff>107950</xdr:colOff>
      <xdr:row>37</xdr:row>
      <xdr:rowOff>113393</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5671800" y="6402614"/>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37193</xdr:rowOff>
    </xdr:from>
    <xdr:to>
      <xdr:col>78</xdr:col>
      <xdr:colOff>69850</xdr:colOff>
      <xdr:row>37</xdr:row>
      <xdr:rowOff>113393</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63808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143328</xdr:rowOff>
    </xdr:from>
    <xdr:to>
      <xdr:col>73</xdr:col>
      <xdr:colOff>180975</xdr:colOff>
      <xdr:row>37</xdr:row>
      <xdr:rowOff>37193</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a:off x="13893800" y="63155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143328</xdr:rowOff>
    </xdr:from>
    <xdr:to>
      <xdr:col>69</xdr:col>
      <xdr:colOff>92075</xdr:colOff>
      <xdr:row>37</xdr:row>
      <xdr:rowOff>102507</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63155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8164</xdr:rowOff>
    </xdr:from>
    <xdr:to>
      <xdr:col>82</xdr:col>
      <xdr:colOff>158750</xdr:colOff>
      <xdr:row>37</xdr:row>
      <xdr:rowOff>109764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151691</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62593</xdr:rowOff>
    </xdr:from>
    <xdr:to>
      <xdr:col>78</xdr:col>
      <xdr:colOff>120650</xdr:colOff>
      <xdr:row>37</xdr:row>
      <xdr:rowOff>164193</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148970</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6492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157843</xdr:rowOff>
    </xdr:from>
    <xdr:to>
      <xdr:col>74</xdr:col>
      <xdr:colOff>31750</xdr:colOff>
      <xdr:row>37</xdr:row>
      <xdr:rowOff>87993</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72770</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41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92528</xdr:rowOff>
    </xdr:from>
    <xdr:to>
      <xdr:col>69</xdr:col>
      <xdr:colOff>142875</xdr:colOff>
      <xdr:row>37</xdr:row>
      <xdr:rowOff>22678</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7455</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35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51707</xdr:rowOff>
    </xdr:from>
    <xdr:to>
      <xdr:col>65</xdr:col>
      <xdr:colOff>53975</xdr:colOff>
      <xdr:row>37</xdr:row>
      <xdr:rowOff>153307</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138084</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48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令和５年度より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ポイント減少したことにより、類似団体平均を下回る結果となっている。</a:t>
          </a:r>
        </a:p>
        <a:p>
          <a:r>
            <a:rPr kumimoji="1" lang="ja-JP" altLang="en-US" sz="1300">
              <a:latin typeface="ＭＳ Ｐゴシック" panose="020B0600070205080204" pitchFamily="50" charset="-128"/>
              <a:ea typeface="ＭＳ Ｐゴシック" panose="020B0600070205080204" pitchFamily="50" charset="-128"/>
            </a:rPr>
            <a:t>　長期債元金償還金支払いなどの減が主な要因である。</a:t>
          </a:r>
        </a:p>
        <a:p>
          <a:r>
            <a:rPr kumimoji="1" lang="ja-JP" altLang="en-US" sz="1300">
              <a:latin typeface="ＭＳ Ｐゴシック" panose="020B0600070205080204" pitchFamily="50" charset="-128"/>
              <a:ea typeface="ＭＳ Ｐゴシック" panose="020B0600070205080204" pitchFamily="50" charset="-128"/>
            </a:rPr>
            <a:t>　今後も、地方債の発行については、慎重に検討していく。</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107950</xdr:rowOff>
    </xdr:from>
    <xdr:to>
      <xdr:col>24</xdr:col>
      <xdr:colOff>25400</xdr:colOff>
      <xdr:row>78</xdr:row>
      <xdr:rowOff>35561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309600"/>
          <a:ext cx="8382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35561</xdr:rowOff>
    </xdr:from>
    <xdr:to>
      <xdr:col>19</xdr:col>
      <xdr:colOff>187325</xdr:colOff>
      <xdr:row>78</xdr:row>
      <xdr:rowOff>50800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34086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88916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11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50800</xdr:rowOff>
    </xdr:from>
    <xdr:to>
      <xdr:col>15</xdr:col>
      <xdr:colOff>98425</xdr:colOff>
      <xdr:row>78</xdr:row>
      <xdr:rowOff>66039</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34239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96538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66039</xdr:rowOff>
    </xdr:from>
    <xdr:to>
      <xdr:col>11</xdr:col>
      <xdr:colOff>9525</xdr:colOff>
      <xdr:row>78</xdr:row>
      <xdr:rowOff>149861</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439139"/>
          <a:ext cx="8890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96538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149877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57150</xdr:rowOff>
    </xdr:from>
    <xdr:to>
      <xdr:col>24</xdr:col>
      <xdr:colOff>76200</xdr:colOff>
      <xdr:row>77</xdr:row>
      <xdr:rowOff>158750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73677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156211</xdr:rowOff>
    </xdr:from>
    <xdr:to>
      <xdr:col>20</xdr:col>
      <xdr:colOff>38100</xdr:colOff>
      <xdr:row>78</xdr:row>
      <xdr:rowOff>86361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71138</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0</xdr:rowOff>
    </xdr:from>
    <xdr:to>
      <xdr:col>15</xdr:col>
      <xdr:colOff>149225</xdr:colOff>
      <xdr:row>78</xdr:row>
      <xdr:rowOff>101600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15239</xdr:rowOff>
    </xdr:from>
    <xdr:to>
      <xdr:col>11</xdr:col>
      <xdr:colOff>60325</xdr:colOff>
      <xdr:row>78</xdr:row>
      <xdr:rowOff>116839</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101616</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99061</xdr:rowOff>
    </xdr:from>
    <xdr:to>
      <xdr:col>6</xdr:col>
      <xdr:colOff>171450</xdr:colOff>
      <xdr:row>79</xdr:row>
      <xdr:rowOff>29211</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13988</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令和５年度に引き続き増加傾向にあり、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東京都平均を下回る一方で、全国、類似団体平均のいずれも上回る結果となっている。</a:t>
          </a:r>
        </a:p>
        <a:p>
          <a:r>
            <a:rPr kumimoji="1" lang="ja-JP" altLang="en-US" sz="1300">
              <a:latin typeface="ＭＳ Ｐゴシック" panose="020B0600070205080204" pitchFamily="50" charset="-128"/>
              <a:ea typeface="ＭＳ Ｐゴシック" panose="020B0600070205080204" pitchFamily="50" charset="-128"/>
            </a:rPr>
            <a:t>　公債費を除く、人件費や扶助費の義務的経費にかかる経常経費充当一般財源等が増となったことが要因である。</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78</xdr:row>
      <xdr:rowOff>46989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408661"/>
          <a:ext cx="8382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132732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62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98425</xdr:rowOff>
    </xdr:from>
    <xdr:to>
      <xdr:col>78</xdr:col>
      <xdr:colOff>69850</xdr:colOff>
      <xdr:row>78</xdr:row>
      <xdr:rowOff>35561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300075"/>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98425</xdr:rowOff>
    </xdr:from>
    <xdr:to>
      <xdr:col>73</xdr:col>
      <xdr:colOff>180975</xdr:colOff>
      <xdr:row>77</xdr:row>
      <xdr:rowOff>98425</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2957175"/>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98425</xdr:rowOff>
    </xdr:from>
    <xdr:to>
      <xdr:col>69</xdr:col>
      <xdr:colOff>92075</xdr:colOff>
      <xdr:row>77</xdr:row>
      <xdr:rowOff>58420</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2957175"/>
          <a:ext cx="889000" cy="30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139716</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167639</xdr:rowOff>
    </xdr:from>
    <xdr:to>
      <xdr:col>82</xdr:col>
      <xdr:colOff>158750</xdr:colOff>
      <xdr:row>78</xdr:row>
      <xdr:rowOff>97789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36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139716</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156211</xdr:rowOff>
    </xdr:from>
    <xdr:to>
      <xdr:col>78</xdr:col>
      <xdr:colOff>120650</xdr:colOff>
      <xdr:row>78</xdr:row>
      <xdr:rowOff>86361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71138</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47625</xdr:rowOff>
    </xdr:from>
    <xdr:to>
      <xdr:col>74</xdr:col>
      <xdr:colOff>31750</xdr:colOff>
      <xdr:row>77</xdr:row>
      <xdr:rowOff>149225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134002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335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47625</xdr:rowOff>
    </xdr:from>
    <xdr:to>
      <xdr:col>69</xdr:col>
      <xdr:colOff>142875</xdr:colOff>
      <xdr:row>75</xdr:row>
      <xdr:rowOff>149225</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29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159402</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675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7620</xdr:rowOff>
    </xdr:from>
    <xdr:to>
      <xdr:col>65</xdr:col>
      <xdr:colOff>53975</xdr:colOff>
      <xdr:row>77</xdr:row>
      <xdr:rowOff>109220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2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119397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2978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81699</xdr:rowOff>
    </xdr:from>
    <xdr:to>
      <xdr:col>29</xdr:col>
      <xdr:colOff>127000</xdr:colOff>
      <xdr:row>18</xdr:row>
      <xdr:rowOff>23177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43974"/>
          <a:ext cx="647700" cy="1129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23177</xdr:rowOff>
    </xdr:from>
    <xdr:to>
      <xdr:col>26</xdr:col>
      <xdr:colOff>50800</xdr:colOff>
      <xdr:row>18</xdr:row>
      <xdr:rowOff>75794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56902"/>
          <a:ext cx="698500" cy="526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75794</xdr:rowOff>
    </xdr:from>
    <xdr:to>
      <xdr:col>22</xdr:col>
      <xdr:colOff>114300</xdr:colOff>
      <xdr:row>18</xdr:row>
      <xdr:rowOff>120980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09519"/>
          <a:ext cx="698500" cy="451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117361</xdr:rowOff>
    </xdr:from>
    <xdr:to>
      <xdr:col>18</xdr:col>
      <xdr:colOff>177800</xdr:colOff>
      <xdr:row>18</xdr:row>
      <xdr:rowOff>120980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51086"/>
          <a:ext cx="698500" cy="36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149953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159592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30899</xdr:rowOff>
    </xdr:from>
    <xdr:to>
      <xdr:col>29</xdr:col>
      <xdr:colOff>177800</xdr:colOff>
      <xdr:row>17</xdr:row>
      <xdr:rowOff>132499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93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2976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6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143827</xdr:rowOff>
    </xdr:from>
    <xdr:to>
      <xdr:col>26</xdr:col>
      <xdr:colOff>101600</xdr:colOff>
      <xdr:row>18</xdr:row>
      <xdr:rowOff>73977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06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58755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92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24994</xdr:rowOff>
    </xdr:from>
    <xdr:to>
      <xdr:col>22</xdr:col>
      <xdr:colOff>165100</xdr:colOff>
      <xdr:row>18</xdr:row>
      <xdr:rowOff>126594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58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111370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45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70180</xdr:rowOff>
    </xdr:from>
    <xdr:to>
      <xdr:col>19</xdr:col>
      <xdr:colOff>38100</xdr:colOff>
      <xdr:row>19</xdr:row>
      <xdr:rowOff>330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3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156557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90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66561</xdr:rowOff>
    </xdr:from>
    <xdr:to>
      <xdr:col>15</xdr:col>
      <xdr:colOff>101600</xdr:colOff>
      <xdr:row>18</xdr:row>
      <xdr:rowOff>168161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00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152938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86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4356</xdr:rowOff>
    </xdr:from>
    <xdr:to>
      <xdr:col>29</xdr:col>
      <xdr:colOff>127000</xdr:colOff>
      <xdr:row>37</xdr:row>
      <xdr:rowOff>50267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29056"/>
          <a:ext cx="647700" cy="459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23520</xdr:rowOff>
    </xdr:from>
    <xdr:to>
      <xdr:col>26</xdr:col>
      <xdr:colOff>50800</xdr:colOff>
      <xdr:row>37</xdr:row>
      <xdr:rowOff>4356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76770"/>
          <a:ext cx="698500" cy="152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336588</xdr:rowOff>
    </xdr:from>
    <xdr:to>
      <xdr:col>22</xdr:col>
      <xdr:colOff>114300</xdr:colOff>
      <xdr:row>36</xdr:row>
      <xdr:rowOff>23520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46938"/>
          <a:ext cx="698500" cy="298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336588</xdr:rowOff>
    </xdr:from>
    <xdr:to>
      <xdr:col>18</xdr:col>
      <xdr:colOff>177800</xdr:colOff>
      <xdr:row>36</xdr:row>
      <xdr:rowOff>88100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46938"/>
          <a:ext cx="698500" cy="944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47731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170917</xdr:rowOff>
    </xdr:from>
    <xdr:to>
      <xdr:col>29</xdr:col>
      <xdr:colOff>177800</xdr:colOff>
      <xdr:row>37</xdr:row>
      <xdr:rowOff>101067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241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79494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3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125006</xdr:rowOff>
    </xdr:from>
    <xdr:to>
      <xdr:col>26</xdr:col>
      <xdr:colOff>101600</xdr:colOff>
      <xdr:row>37</xdr:row>
      <xdr:rowOff>55156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78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39933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64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315620</xdr:rowOff>
    </xdr:from>
    <xdr:to>
      <xdr:col>22</xdr:col>
      <xdr:colOff>165100</xdr:colOff>
      <xdr:row>36</xdr:row>
      <xdr:rowOff>74320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259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59097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1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285788</xdr:rowOff>
    </xdr:from>
    <xdr:to>
      <xdr:col>19</xdr:col>
      <xdr:colOff>38100</xdr:colOff>
      <xdr:row>36</xdr:row>
      <xdr:rowOff>44488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96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29265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82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37300</xdr:rowOff>
    </xdr:from>
    <xdr:to>
      <xdr:col>15</xdr:col>
      <xdr:colOff>101600</xdr:colOff>
      <xdr:row>36</xdr:row>
      <xdr:rowOff>138900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905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123677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7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151,795
147,593
17.14
71,920,002
68,734,584
2,952,476
32,053,413
36,465,278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112382</xdr:rowOff>
    </xdr:from>
    <xdr:to>
      <xdr:col>24</xdr:col>
      <xdr:colOff>63500</xdr:colOff>
      <xdr:row>37</xdr:row>
      <xdr:rowOff>106934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84582"/>
          <a:ext cx="838200" cy="16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64457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79388</xdr:rowOff>
    </xdr:from>
    <xdr:to>
      <xdr:col>19</xdr:col>
      <xdr:colOff>177800</xdr:colOff>
      <xdr:row>37</xdr:row>
      <xdr:rowOff>106934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423038"/>
          <a:ext cx="889000" cy="27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16032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79388</xdr:rowOff>
    </xdr:from>
    <xdr:to>
      <xdr:col>15</xdr:col>
      <xdr:colOff>50800</xdr:colOff>
      <xdr:row>37</xdr:row>
      <xdr:rowOff>164656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23038"/>
          <a:ext cx="889000" cy="8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164656</xdr:rowOff>
    </xdr:from>
    <xdr:to>
      <xdr:col>10</xdr:col>
      <xdr:colOff>114300</xdr:colOff>
      <xdr:row>38</xdr:row>
      <xdr:rowOff>1892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08306"/>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30091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47045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61582</xdr:rowOff>
    </xdr:from>
    <xdr:to>
      <xdr:col>24</xdr:col>
      <xdr:colOff>114300</xdr:colOff>
      <xdr:row>36</xdr:row>
      <xdr:rowOff>163182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3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40009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1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56134</xdr:rowOff>
    </xdr:from>
    <xdr:to>
      <xdr:col>20</xdr:col>
      <xdr:colOff>38100</xdr:colOff>
      <xdr:row>37</xdr:row>
      <xdr:rowOff>157734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9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148861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9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28588</xdr:rowOff>
    </xdr:from>
    <xdr:to>
      <xdr:col>15</xdr:col>
      <xdr:colOff>101600</xdr:colOff>
      <xdr:row>37</xdr:row>
      <xdr:rowOff>130188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7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121315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6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113855</xdr:rowOff>
    </xdr:from>
    <xdr:to>
      <xdr:col>10</xdr:col>
      <xdr:colOff>165100</xdr:colOff>
      <xdr:row>38</xdr:row>
      <xdr:rowOff>44005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5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35133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5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122542</xdr:rowOff>
    </xdr:from>
    <xdr:to>
      <xdr:col>6</xdr:col>
      <xdr:colOff>38100</xdr:colOff>
      <xdr:row>38</xdr:row>
      <xdr:rowOff>52692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6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43819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5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103777</xdr:rowOff>
    </xdr:from>
    <xdr:to>
      <xdr:col>24</xdr:col>
      <xdr:colOff>63500</xdr:colOff>
      <xdr:row>56</xdr:row>
      <xdr:rowOff>127062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04977"/>
          <a:ext cx="838200" cy="2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57465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58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116415</xdr:rowOff>
    </xdr:from>
    <xdr:to>
      <xdr:col>19</xdr:col>
      <xdr:colOff>177800</xdr:colOff>
      <xdr:row>56</xdr:row>
      <xdr:rowOff>127062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717615"/>
          <a:ext cx="889000" cy="10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49349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93213</xdr:rowOff>
    </xdr:from>
    <xdr:to>
      <xdr:col>15</xdr:col>
      <xdr:colOff>50800</xdr:colOff>
      <xdr:row>56</xdr:row>
      <xdr:rowOff>116415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694413"/>
          <a:ext cx="889000" cy="2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93213</xdr:rowOff>
    </xdr:from>
    <xdr:to>
      <xdr:col>10</xdr:col>
      <xdr:colOff>114300</xdr:colOff>
      <xdr:row>57</xdr:row>
      <xdr:rowOff>166022</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694413"/>
          <a:ext cx="889000" cy="24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36646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52977</xdr:rowOff>
    </xdr:from>
    <xdr:to>
      <xdr:col>24</xdr:col>
      <xdr:colOff>114300</xdr:colOff>
      <xdr:row>56</xdr:row>
      <xdr:rowOff>154577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5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75854</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05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76262</xdr:rowOff>
    </xdr:from>
    <xdr:to>
      <xdr:col>20</xdr:col>
      <xdr:colOff>38100</xdr:colOff>
      <xdr:row>57</xdr:row>
      <xdr:rowOff>6412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7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22939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45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65615</xdr:rowOff>
    </xdr:from>
    <xdr:to>
      <xdr:col>15</xdr:col>
      <xdr:colOff>101600</xdr:colOff>
      <xdr:row>56</xdr:row>
      <xdr:rowOff>167215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6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12292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42413</xdr:rowOff>
    </xdr:from>
    <xdr:to>
      <xdr:col>10</xdr:col>
      <xdr:colOff>165100</xdr:colOff>
      <xdr:row>56</xdr:row>
      <xdr:rowOff>144013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64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160540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41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115222</xdr:rowOff>
    </xdr:from>
    <xdr:to>
      <xdr:col>6</xdr:col>
      <xdr:colOff>38100</xdr:colOff>
      <xdr:row>58</xdr:row>
      <xdr:rowOff>45372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8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61899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63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105257</xdr:rowOff>
    </xdr:from>
    <xdr:to>
      <xdr:col>24</xdr:col>
      <xdr:colOff>63500</xdr:colOff>
      <xdr:row>78</xdr:row>
      <xdr:rowOff>130327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478357"/>
          <a:ext cx="838200" cy="2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6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89103</xdr:rowOff>
    </xdr:from>
    <xdr:to>
      <xdr:col>19</xdr:col>
      <xdr:colOff>177800</xdr:colOff>
      <xdr:row>78</xdr:row>
      <xdr:rowOff>105257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462203"/>
          <a:ext cx="889000" cy="1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28567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77673</xdr:rowOff>
    </xdr:from>
    <xdr:to>
      <xdr:col>15</xdr:col>
      <xdr:colOff>50800</xdr:colOff>
      <xdr:row>78</xdr:row>
      <xdr:rowOff>89103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45077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38701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55194</xdr:rowOff>
    </xdr:from>
    <xdr:to>
      <xdr:col>10</xdr:col>
      <xdr:colOff>114300</xdr:colOff>
      <xdr:row>78</xdr:row>
      <xdr:rowOff>77673</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28294"/>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47465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53712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79527</xdr:rowOff>
    </xdr:from>
    <xdr:to>
      <xdr:col>24</xdr:col>
      <xdr:colOff>114300</xdr:colOff>
      <xdr:row>79</xdr:row>
      <xdr:rowOff>9677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5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165904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6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54457</xdr:rowOff>
    </xdr:from>
    <xdr:to>
      <xdr:col>20</xdr:col>
      <xdr:colOff>38100</xdr:colOff>
      <xdr:row>78</xdr:row>
      <xdr:rowOff>156057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2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147184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2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38303</xdr:rowOff>
    </xdr:from>
    <xdr:to>
      <xdr:col>15</xdr:col>
      <xdr:colOff>101600</xdr:colOff>
      <xdr:row>78</xdr:row>
      <xdr:rowOff>139903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1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131030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0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26873</xdr:rowOff>
    </xdr:from>
    <xdr:to>
      <xdr:col>10</xdr:col>
      <xdr:colOff>165100</xdr:colOff>
      <xdr:row>78</xdr:row>
      <xdr:rowOff>128473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9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119600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9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4394</xdr:rowOff>
    </xdr:from>
    <xdr:to>
      <xdr:col>6</xdr:col>
      <xdr:colOff>38100</xdr:colOff>
      <xdr:row>78</xdr:row>
      <xdr:rowOff>105994</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7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97121</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7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156566</xdr:rowOff>
    </xdr:from>
    <xdr:to>
      <xdr:col>24</xdr:col>
      <xdr:colOff>63500</xdr:colOff>
      <xdr:row>95</xdr:row>
      <xdr:rowOff>62395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72866"/>
          <a:ext cx="838200" cy="77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62395</xdr:rowOff>
    </xdr:from>
    <xdr:to>
      <xdr:col>19</xdr:col>
      <xdr:colOff>177800</xdr:colOff>
      <xdr:row>96</xdr:row>
      <xdr:rowOff>27800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350145"/>
          <a:ext cx="889000" cy="136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4750</xdr:rowOff>
    </xdr:from>
    <xdr:to>
      <xdr:col>15</xdr:col>
      <xdr:colOff>50800</xdr:colOff>
      <xdr:row>96</xdr:row>
      <xdr:rowOff>27800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292500"/>
          <a:ext cx="889000" cy="19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4750</xdr:rowOff>
    </xdr:from>
    <xdr:to>
      <xdr:col>10</xdr:col>
      <xdr:colOff>114300</xdr:colOff>
      <xdr:row>96</xdr:row>
      <xdr:rowOff>169811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292500"/>
          <a:ext cx="889000" cy="33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37977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105766</xdr:rowOff>
    </xdr:from>
    <xdr:to>
      <xdr:col>24</xdr:col>
      <xdr:colOff>114300</xdr:colOff>
      <xdr:row>95</xdr:row>
      <xdr:rowOff>35916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22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128643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73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11595</xdr:rowOff>
    </xdr:from>
    <xdr:to>
      <xdr:col>20</xdr:col>
      <xdr:colOff>38100</xdr:colOff>
      <xdr:row>95</xdr:row>
      <xdr:rowOff>113195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9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129722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74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148450</xdr:rowOff>
    </xdr:from>
    <xdr:to>
      <xdr:col>15</xdr:col>
      <xdr:colOff>101600</xdr:colOff>
      <xdr:row>96</xdr:row>
      <xdr:rowOff>78600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95127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211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125400</xdr:rowOff>
    </xdr:from>
    <xdr:to>
      <xdr:col>10</xdr:col>
      <xdr:colOff>165100</xdr:colOff>
      <xdr:row>95</xdr:row>
      <xdr:rowOff>55550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24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72077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016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119011</xdr:rowOff>
    </xdr:from>
    <xdr:to>
      <xdr:col>6</xdr:col>
      <xdr:colOff>38100</xdr:colOff>
      <xdr:row>97</xdr:row>
      <xdr:rowOff>49161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57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65688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35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64469</xdr:rowOff>
    </xdr:from>
    <xdr:to>
      <xdr:col>55</xdr:col>
      <xdr:colOff>0</xdr:colOff>
      <xdr:row>36</xdr:row>
      <xdr:rowOff>123448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236669"/>
          <a:ext cx="838200" cy="5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133654</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305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26325</xdr:rowOff>
    </xdr:from>
    <xdr:to>
      <xdr:col>50</xdr:col>
      <xdr:colOff>114300</xdr:colOff>
      <xdr:row>36</xdr:row>
      <xdr:rowOff>64469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198525"/>
          <a:ext cx="889000" cy="3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68165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41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21481</xdr:rowOff>
    </xdr:from>
    <xdr:to>
      <xdr:col>45</xdr:col>
      <xdr:colOff>177800</xdr:colOff>
      <xdr:row>36</xdr:row>
      <xdr:rowOff>26325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6193681"/>
          <a:ext cx="889000" cy="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37494</xdr:rowOff>
    </xdr:from>
    <xdr:to>
      <xdr:col>41</xdr:col>
      <xdr:colOff>50800</xdr:colOff>
      <xdr:row>36</xdr:row>
      <xdr:rowOff>21481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180994"/>
          <a:ext cx="889000" cy="10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84701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10569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72648</xdr:rowOff>
    </xdr:from>
    <xdr:to>
      <xdr:col>55</xdr:col>
      <xdr:colOff>50800</xdr:colOff>
      <xdr:row>37</xdr:row>
      <xdr:rowOff>2798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24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95525</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09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13669</xdr:rowOff>
    </xdr:from>
    <xdr:to>
      <xdr:col>50</xdr:col>
      <xdr:colOff>165100</xdr:colOff>
      <xdr:row>36</xdr:row>
      <xdr:rowOff>115269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18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131796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96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146975</xdr:rowOff>
    </xdr:from>
    <xdr:to>
      <xdr:col>46</xdr:col>
      <xdr:colOff>38100</xdr:colOff>
      <xdr:row>36</xdr:row>
      <xdr:rowOff>77125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4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93652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2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142131</xdr:rowOff>
    </xdr:from>
    <xdr:to>
      <xdr:col>41</xdr:col>
      <xdr:colOff>101600</xdr:colOff>
      <xdr:row>36</xdr:row>
      <xdr:rowOff>72281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14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88808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591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158144</xdr:rowOff>
    </xdr:from>
    <xdr:to>
      <xdr:col>36</xdr:col>
      <xdr:colOff>165100</xdr:colOff>
      <xdr:row>30</xdr:row>
      <xdr:rowOff>88294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13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104821</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490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109253</xdr:rowOff>
    </xdr:from>
    <xdr:to>
      <xdr:col>55</xdr:col>
      <xdr:colOff>0</xdr:colOff>
      <xdr:row>57</xdr:row>
      <xdr:rowOff>11967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710453"/>
          <a:ext cx="838200" cy="74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109253</xdr:rowOff>
    </xdr:from>
    <xdr:to>
      <xdr:col>50</xdr:col>
      <xdr:colOff>114300</xdr:colOff>
      <xdr:row>56</xdr:row>
      <xdr:rowOff>153906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710453"/>
          <a:ext cx="889000" cy="4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80618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8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153906</xdr:rowOff>
    </xdr:from>
    <xdr:to>
      <xdr:col>45</xdr:col>
      <xdr:colOff>177800</xdr:colOff>
      <xdr:row>57</xdr:row>
      <xdr:rowOff>86001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755106"/>
          <a:ext cx="889000" cy="103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101007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87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80373</xdr:rowOff>
    </xdr:from>
    <xdr:to>
      <xdr:col>41</xdr:col>
      <xdr:colOff>50800</xdr:colOff>
      <xdr:row>57</xdr:row>
      <xdr:rowOff>86001</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853023"/>
          <a:ext cx="889000" cy="5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89287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51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82157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51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132617</xdr:rowOff>
    </xdr:from>
    <xdr:to>
      <xdr:col>55</xdr:col>
      <xdr:colOff>50800</xdr:colOff>
      <xdr:row>57</xdr:row>
      <xdr:rowOff>62767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73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111044</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71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58453</xdr:rowOff>
    </xdr:from>
    <xdr:to>
      <xdr:col>50</xdr:col>
      <xdr:colOff>165100</xdr:colOff>
      <xdr:row>56</xdr:row>
      <xdr:rowOff>160053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65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5130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43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103106</xdr:rowOff>
    </xdr:from>
    <xdr:to>
      <xdr:col>46</xdr:col>
      <xdr:colOff>38100</xdr:colOff>
      <xdr:row>57</xdr:row>
      <xdr:rowOff>33256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70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49783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47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35201</xdr:rowOff>
    </xdr:from>
    <xdr:to>
      <xdr:col>41</xdr:col>
      <xdr:colOff>101600</xdr:colOff>
      <xdr:row>57</xdr:row>
      <xdr:rowOff>136801</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80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127928</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900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29573</xdr:rowOff>
    </xdr:from>
    <xdr:to>
      <xdr:col>36</xdr:col>
      <xdr:colOff>165100</xdr:colOff>
      <xdr:row>57</xdr:row>
      <xdr:rowOff>131173</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80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122300</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89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25972</xdr:rowOff>
    </xdr:from>
    <xdr:to>
      <xdr:col>55</xdr:col>
      <xdr:colOff>0</xdr:colOff>
      <xdr:row>78</xdr:row>
      <xdr:rowOff>52451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399072"/>
          <a:ext cx="838200" cy="2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25972</xdr:rowOff>
    </xdr:from>
    <xdr:to>
      <xdr:col>50</xdr:col>
      <xdr:colOff>114300</xdr:colOff>
      <xdr:row>78</xdr:row>
      <xdr:rowOff>130594</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399072"/>
          <a:ext cx="889000" cy="10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130594</xdr:rowOff>
    </xdr:from>
    <xdr:to>
      <xdr:col>45</xdr:col>
      <xdr:colOff>177800</xdr:colOff>
      <xdr:row>78</xdr:row>
      <xdr:rowOff>143511</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7861300" y="13503694"/>
          <a:ext cx="889000" cy="1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143511</xdr:rowOff>
    </xdr:from>
    <xdr:to>
      <xdr:col>41</xdr:col>
      <xdr:colOff>50800</xdr:colOff>
      <xdr:row>79</xdr:row>
      <xdr:rowOff>2502</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3516611"/>
          <a:ext cx="889000" cy="3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64647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xdr:rowOff>
    </xdr:from>
    <xdr:to>
      <xdr:col>55</xdr:col>
      <xdr:colOff>50800</xdr:colOff>
      <xdr:row>78</xdr:row>
      <xdr:rowOff>103251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37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151528</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3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146622</xdr:rowOff>
    </xdr:from>
    <xdr:to>
      <xdr:col>50</xdr:col>
      <xdr:colOff>165100</xdr:colOff>
      <xdr:row>78</xdr:row>
      <xdr:rowOff>76772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34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67899</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344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79794</xdr:rowOff>
    </xdr:from>
    <xdr:to>
      <xdr:col>46</xdr:col>
      <xdr:colOff>38100</xdr:colOff>
      <xdr:row>79</xdr:row>
      <xdr:rowOff>9944</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45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1071</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5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92711</xdr:rowOff>
    </xdr:from>
    <xdr:to>
      <xdr:col>41</xdr:col>
      <xdr:colOff>101600</xdr:colOff>
      <xdr:row>79</xdr:row>
      <xdr:rowOff>22861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46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13988</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5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123152</xdr:rowOff>
    </xdr:from>
    <xdr:to>
      <xdr:col>36</xdr:col>
      <xdr:colOff>165100</xdr:colOff>
      <xdr:row>79</xdr:row>
      <xdr:rowOff>53302</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49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44429</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428" y="1358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35967</xdr:rowOff>
    </xdr:from>
    <xdr:to>
      <xdr:col>55</xdr:col>
      <xdr:colOff>0</xdr:colOff>
      <xdr:row>98</xdr:row>
      <xdr:rowOff>51575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838067"/>
          <a:ext cx="838200" cy="1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149813</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43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51575</xdr:rowOff>
    </xdr:from>
    <xdr:to>
      <xdr:col>50</xdr:col>
      <xdr:colOff>114300</xdr:colOff>
      <xdr:row>98</xdr:row>
      <xdr:rowOff>76733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8750300" y="16853675"/>
          <a:ext cx="889000" cy="2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155478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4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76733</xdr:rowOff>
    </xdr:from>
    <xdr:to>
      <xdr:col>45</xdr:col>
      <xdr:colOff>177800</xdr:colOff>
      <xdr:row>98</xdr:row>
      <xdr:rowOff>82232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7861300" y="16878833"/>
          <a:ext cx="889000" cy="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4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44286</xdr:rowOff>
    </xdr:from>
    <xdr:to>
      <xdr:col>41</xdr:col>
      <xdr:colOff>50800</xdr:colOff>
      <xdr:row>98</xdr:row>
      <xdr:rowOff>82232</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846386"/>
          <a:ext cx="889000" cy="3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140771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42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166107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45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156617</xdr:rowOff>
    </xdr:from>
    <xdr:to>
      <xdr:col>55</xdr:col>
      <xdr:colOff>50800</xdr:colOff>
      <xdr:row>98</xdr:row>
      <xdr:rowOff>86767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78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71544</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70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775</xdr:rowOff>
    </xdr:from>
    <xdr:to>
      <xdr:col>50</xdr:col>
      <xdr:colOff>165100</xdr:colOff>
      <xdr:row>98</xdr:row>
      <xdr:rowOff>102375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8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93502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89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25933</xdr:rowOff>
    </xdr:from>
    <xdr:to>
      <xdr:col>46</xdr:col>
      <xdr:colOff>38100</xdr:colOff>
      <xdr:row>98</xdr:row>
      <xdr:rowOff>127533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82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118660</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92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31432</xdr:rowOff>
    </xdr:from>
    <xdr:to>
      <xdr:col>41</xdr:col>
      <xdr:colOff>101600</xdr:colOff>
      <xdr:row>98</xdr:row>
      <xdr:rowOff>133032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83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124159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92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164936</xdr:rowOff>
    </xdr:from>
    <xdr:to>
      <xdr:col>36</xdr:col>
      <xdr:colOff>165100</xdr:colOff>
      <xdr:row>98</xdr:row>
      <xdr:rowOff>95086</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79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86213</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88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123131</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90684</xdr:rowOff>
    </xdr:from>
    <xdr:to>
      <xdr:col>85</xdr:col>
      <xdr:colOff>127000</xdr:colOff>
      <xdr:row>76</xdr:row>
      <xdr:rowOff>121583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120884"/>
          <a:ext cx="838200" cy="3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83750</xdr:rowOff>
    </xdr:from>
    <xdr:to>
      <xdr:col>81</xdr:col>
      <xdr:colOff>50800</xdr:colOff>
      <xdr:row>76</xdr:row>
      <xdr:rowOff>90684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3113950"/>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132594</xdr:rowOff>
    </xdr:from>
    <xdr:to>
      <xdr:col>76</xdr:col>
      <xdr:colOff>114300</xdr:colOff>
      <xdr:row>76</xdr:row>
      <xdr:rowOff>83750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2991344"/>
          <a:ext cx="889000" cy="12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132594</xdr:rowOff>
    </xdr:from>
    <xdr:to>
      <xdr:col>71</xdr:col>
      <xdr:colOff>177800</xdr:colOff>
      <xdr:row>76</xdr:row>
      <xdr:rowOff>56071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991344"/>
          <a:ext cx="889000" cy="9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86720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70783</xdr:rowOff>
    </xdr:from>
    <xdr:to>
      <xdr:col>85</xdr:col>
      <xdr:colOff>177800</xdr:colOff>
      <xdr:row>77</xdr:row>
      <xdr:rowOff>933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10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49210</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0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39884</xdr:rowOff>
    </xdr:from>
    <xdr:to>
      <xdr:col>81</xdr:col>
      <xdr:colOff>101600</xdr:colOff>
      <xdr:row>76</xdr:row>
      <xdr:rowOff>141484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07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132611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1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32950</xdr:rowOff>
    </xdr:from>
    <xdr:to>
      <xdr:col>76</xdr:col>
      <xdr:colOff>165100</xdr:colOff>
      <xdr:row>76</xdr:row>
      <xdr:rowOff>134550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0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125677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15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81794</xdr:rowOff>
    </xdr:from>
    <xdr:to>
      <xdr:col>72</xdr:col>
      <xdr:colOff>38100</xdr:colOff>
      <xdr:row>76</xdr:row>
      <xdr:rowOff>11943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9405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28471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271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5271</xdr:rowOff>
    </xdr:from>
    <xdr:to>
      <xdr:col>67</xdr:col>
      <xdr:colOff>101600</xdr:colOff>
      <xdr:row>76</xdr:row>
      <xdr:rowOff>106871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0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97998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12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144991</xdr:rowOff>
    </xdr:from>
    <xdr:to>
      <xdr:col>85</xdr:col>
      <xdr:colOff>127000</xdr:colOff>
      <xdr:row>96</xdr:row>
      <xdr:rowOff>86632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432741"/>
          <a:ext cx="838200" cy="11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128009</xdr:rowOff>
    </xdr:from>
    <xdr:to>
      <xdr:col>81</xdr:col>
      <xdr:colOff>50800</xdr:colOff>
      <xdr:row>96</xdr:row>
      <xdr:rowOff>86632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244309"/>
          <a:ext cx="889000" cy="30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128009</xdr:rowOff>
    </xdr:from>
    <xdr:to>
      <xdr:col>76</xdr:col>
      <xdr:colOff>114300</xdr:colOff>
      <xdr:row>97</xdr:row>
      <xdr:rowOff>113052</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244309"/>
          <a:ext cx="889000" cy="49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113052</xdr:rowOff>
    </xdr:from>
    <xdr:to>
      <xdr:col>71</xdr:col>
      <xdr:colOff>177800</xdr:colOff>
      <xdr:row>97</xdr:row>
      <xdr:rowOff>131471</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743702"/>
          <a:ext cx="889000" cy="1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141778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25624</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94191</xdr:rowOff>
    </xdr:from>
    <xdr:to>
      <xdr:col>85</xdr:col>
      <xdr:colOff>177800</xdr:colOff>
      <xdr:row>96</xdr:row>
      <xdr:rowOff>24341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381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117068</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23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35832</xdr:rowOff>
    </xdr:from>
    <xdr:to>
      <xdr:col>81</xdr:col>
      <xdr:colOff>101600</xdr:colOff>
      <xdr:row>96</xdr:row>
      <xdr:rowOff>137432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49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153959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27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77209</xdr:rowOff>
    </xdr:from>
    <xdr:to>
      <xdr:col>76</xdr:col>
      <xdr:colOff>165100</xdr:colOff>
      <xdr:row>95</xdr:row>
      <xdr:rowOff>7359</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19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23886</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596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62252</xdr:rowOff>
    </xdr:from>
    <xdr:to>
      <xdr:col>72</xdr:col>
      <xdr:colOff>38100</xdr:colOff>
      <xdr:row>97</xdr:row>
      <xdr:rowOff>163852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69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154979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78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80671</xdr:rowOff>
    </xdr:from>
    <xdr:to>
      <xdr:col>67</xdr:col>
      <xdr:colOff>101600</xdr:colOff>
      <xdr:row>98</xdr:row>
      <xdr:rowOff>10821</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71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27348</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79428" y="16486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98552</xdr:rowOff>
    </xdr:from>
    <xdr:to>
      <xdr:col>102</xdr:col>
      <xdr:colOff>114300</xdr:colOff>
      <xdr:row>39</xdr:row>
      <xdr:rowOff>98878</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785102"/>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158204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33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47752</xdr:rowOff>
    </xdr:from>
    <xdr:to>
      <xdr:col>98</xdr:col>
      <xdr:colOff>38100</xdr:colOff>
      <xdr:row>39</xdr:row>
      <xdr:rowOff>149352</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140479</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531650" y="68270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88102</xdr:rowOff>
    </xdr:from>
    <xdr:to>
      <xdr:col>116</xdr:col>
      <xdr:colOff>63500</xdr:colOff>
      <xdr:row>59</xdr:row>
      <xdr:rowOff>88102</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203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88102</xdr:rowOff>
    </xdr:from>
    <xdr:to>
      <xdr:col>111</xdr:col>
      <xdr:colOff>177800</xdr:colOff>
      <xdr:row>59</xdr:row>
      <xdr:rowOff>88102</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88102</xdr:rowOff>
    </xdr:from>
    <xdr:to>
      <xdr:col>107</xdr:col>
      <xdr:colOff>50800</xdr:colOff>
      <xdr:row>59</xdr:row>
      <xdr:rowOff>88102</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88102</xdr:rowOff>
    </xdr:from>
    <xdr:to>
      <xdr:col>102</xdr:col>
      <xdr:colOff>114300</xdr:colOff>
      <xdr:row>59</xdr:row>
      <xdr:rowOff>88102</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71935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37302</xdr:rowOff>
    </xdr:from>
    <xdr:to>
      <xdr:col>116</xdr:col>
      <xdr:colOff>114300</xdr:colOff>
      <xdr:row>59</xdr:row>
      <xdr:rowOff>138902</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123679</xdr:rowOff>
    </xdr:from>
    <xdr:ext cx="313932"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67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37302</xdr:rowOff>
    </xdr:from>
    <xdr:to>
      <xdr:col>112</xdr:col>
      <xdr:colOff>38100</xdr:colOff>
      <xdr:row>59</xdr:row>
      <xdr:rowOff>138902</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130029</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66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37302</xdr:rowOff>
    </xdr:from>
    <xdr:to>
      <xdr:col>107</xdr:col>
      <xdr:colOff>101600</xdr:colOff>
      <xdr:row>59</xdr:row>
      <xdr:rowOff>138902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130029</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277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37302</xdr:rowOff>
    </xdr:from>
    <xdr:to>
      <xdr:col>102</xdr:col>
      <xdr:colOff>165100</xdr:colOff>
      <xdr:row>59</xdr:row>
      <xdr:rowOff>138902</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130029</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88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130029</xdr:rowOff>
    </xdr:from>
    <xdr:ext cx="313932"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99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46568</xdr:rowOff>
    </xdr:from>
    <xdr:to>
      <xdr:col>116</xdr:col>
      <xdr:colOff>63500</xdr:colOff>
      <xdr:row>72</xdr:row>
      <xdr:rowOff>117480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1323300" y="12390968"/>
          <a:ext cx="838200" cy="7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46568</xdr:rowOff>
    </xdr:from>
    <xdr:to>
      <xdr:col>111</xdr:col>
      <xdr:colOff>177800</xdr:colOff>
      <xdr:row>73</xdr:row>
      <xdr:rowOff>146101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390968"/>
          <a:ext cx="889000" cy="27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138694</xdr:rowOff>
    </xdr:from>
    <xdr:to>
      <xdr:col>107</xdr:col>
      <xdr:colOff>50800</xdr:colOff>
      <xdr:row>73</xdr:row>
      <xdr:rowOff>146101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9545300" y="12654544"/>
          <a:ext cx="889000" cy="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138694</xdr:rowOff>
    </xdr:from>
    <xdr:to>
      <xdr:col>102</xdr:col>
      <xdr:colOff>114300</xdr:colOff>
      <xdr:row>74</xdr:row>
      <xdr:rowOff>31527</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654544"/>
          <a:ext cx="889000" cy="6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100748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66680</xdr:rowOff>
    </xdr:from>
    <xdr:to>
      <xdr:col>116</xdr:col>
      <xdr:colOff>114300</xdr:colOff>
      <xdr:row>72</xdr:row>
      <xdr:rowOff>168280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41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89557</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26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167218</xdr:rowOff>
    </xdr:from>
    <xdr:to>
      <xdr:col>112</xdr:col>
      <xdr:colOff>38100</xdr:colOff>
      <xdr:row>72</xdr:row>
      <xdr:rowOff>97368</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34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113895</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11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95301</xdr:rowOff>
    </xdr:from>
    <xdr:to>
      <xdr:col>107</xdr:col>
      <xdr:colOff>101600</xdr:colOff>
      <xdr:row>74</xdr:row>
      <xdr:rowOff>25451</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61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41978</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38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87894</xdr:rowOff>
    </xdr:from>
    <xdr:to>
      <xdr:col>102</xdr:col>
      <xdr:colOff>165100</xdr:colOff>
      <xdr:row>74</xdr:row>
      <xdr:rowOff>18044</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60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34571</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37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152177</xdr:rowOff>
    </xdr:from>
    <xdr:to>
      <xdr:col>98</xdr:col>
      <xdr:colOff>38100</xdr:colOff>
      <xdr:row>74</xdr:row>
      <xdr:rowOff>82327</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66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98854</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44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件費は、全国、東京都、類似団体平均のいずれも下回っており、これまでの職員定数の適正化・給与制度・諸手当制度の適正化などの影響によるものと考えられる。●物件費は、全国、東京都平均を下回っているものの、類似団体平均は上回っている、近年の高止まりについては、ＤＸ推進に伴う増などによるものと考えられる。●維持補修費は全国、東京都、類似団体平均のいずれも下回っているものの、今後、当市においても公共施設等の老朽化による維持補修費のさらなる増が見込まれる。●扶助費は、東京都平均は下回っているものの、全国、類似団体平均を上回っており、生活保護費の割合が高いこと、病院等が市内に多いことなどが理由としてあげられる。●補助費等は、東京都、類似団体平均を上回っている。当市においては、常備消防の都への委託金や、加入している広域資源循環組合・病院組合等の負担金のほか、児童福祉費にかかる補助金などが多いという特徴がある。●普通建設事業費は、全国、東京都、類似団体平均のいずれも下回っている一方で、今後、前川公園や北山公園の整備事業が予定されていることから増が見込まれる。●</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債費は、東京都平均は上回っているものの、全国、類似団体平均は下回っており、これまで通常債の残高削減を進めてきたことなどが要因と考えられるが、今後予定している大規模事業に伴う起債の償還が始まることで増加することが見込まれる。</a:t>
          </a:r>
          <a:r>
            <a:rPr kumimoji="1" lang="ja-JP" altLang="en-US" sz="1200">
              <a:latin typeface="ＭＳ Ｐゴシック" panose="020B0600070205080204" pitchFamily="50" charset="-128"/>
              <a:ea typeface="ＭＳ Ｐゴシック" panose="020B0600070205080204" pitchFamily="50" charset="-128"/>
            </a:rPr>
            <a:t>●積立金は、全国、東京都平均は下回っているものの、類似団体平均は上回っている。過年度においては決算剰余金を条例により予算を通さず直接財政調整基金に積み立ててきたが、令和４年度から方法を変更し決算に計上するようになったことから、これまでより高い水準で推移している。●繰出金は、全国、東京都、類似団体平均のいずれも上回っている、高齢者人口比率が高いことにより医療・介護の両面で給付費が増加傾向にあることによるものと考え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151,795
147,593
17.14
71,920,002
68,734,584
2,952,476
32,053,413
36,465,278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89408</xdr:rowOff>
    </xdr:from>
    <xdr:to>
      <xdr:col>24</xdr:col>
      <xdr:colOff>63500</xdr:colOff>
      <xdr:row>35</xdr:row>
      <xdr:rowOff>137414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0158"/>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137414</xdr:rowOff>
    </xdr:from>
    <xdr:to>
      <xdr:col>19</xdr:col>
      <xdr:colOff>177800</xdr:colOff>
      <xdr:row>35</xdr:row>
      <xdr:rowOff>157988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3816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157988</xdr:rowOff>
    </xdr:from>
    <xdr:to>
      <xdr:col>15</xdr:col>
      <xdr:colOff>50800</xdr:colOff>
      <xdr:row>36</xdr:row>
      <xdr:rowOff>10922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58738"/>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154940</xdr:rowOff>
    </xdr:from>
    <xdr:to>
      <xdr:col>10</xdr:col>
      <xdr:colOff>114300</xdr:colOff>
      <xdr:row>36</xdr:row>
      <xdr:rowOff>10922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5569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39133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38608</xdr:rowOff>
    </xdr:from>
    <xdr:to>
      <xdr:col>24</xdr:col>
      <xdr:colOff>114300</xdr:colOff>
      <xdr:row>35</xdr:row>
      <xdr:rowOff>140208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3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61485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86614</xdr:rowOff>
    </xdr:from>
    <xdr:to>
      <xdr:col>20</xdr:col>
      <xdr:colOff>38100</xdr:colOff>
      <xdr:row>36</xdr:row>
      <xdr:rowOff>16764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33291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107188</xdr:rowOff>
    </xdr:from>
    <xdr:to>
      <xdr:col>15</xdr:col>
      <xdr:colOff>101600</xdr:colOff>
      <xdr:row>36</xdr:row>
      <xdr:rowOff>37338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0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53865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8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131572</xdr:rowOff>
    </xdr:from>
    <xdr:to>
      <xdr:col>10</xdr:col>
      <xdr:colOff>165100</xdr:colOff>
      <xdr:row>36</xdr:row>
      <xdr:rowOff>61722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3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78249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07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104140</xdr:rowOff>
    </xdr:from>
    <xdr:to>
      <xdr:col>6</xdr:col>
      <xdr:colOff>38100</xdr:colOff>
      <xdr:row>36</xdr:row>
      <xdr:rowOff>34290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0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50817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8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61493</xdr:rowOff>
    </xdr:from>
    <xdr:to>
      <xdr:col>24</xdr:col>
      <xdr:colOff>63500</xdr:colOff>
      <xdr:row>57</xdr:row>
      <xdr:rowOff>148742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834143"/>
          <a:ext cx="838200" cy="8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79570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2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114236</xdr:rowOff>
    </xdr:from>
    <xdr:to>
      <xdr:col>19</xdr:col>
      <xdr:colOff>177800</xdr:colOff>
      <xdr:row>57</xdr:row>
      <xdr:rowOff>148742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86886"/>
          <a:ext cx="889000" cy="34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85793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114236</xdr:rowOff>
    </xdr:from>
    <xdr:to>
      <xdr:col>15</xdr:col>
      <xdr:colOff>50800</xdr:colOff>
      <xdr:row>58</xdr:row>
      <xdr:rowOff>75971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886886"/>
          <a:ext cx="889000" cy="13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57891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87287</xdr:rowOff>
    </xdr:from>
    <xdr:to>
      <xdr:col>10</xdr:col>
      <xdr:colOff>114300</xdr:colOff>
      <xdr:row>58</xdr:row>
      <xdr:rowOff>75971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831237"/>
          <a:ext cx="889000" cy="1188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62640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76840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7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10693</xdr:rowOff>
    </xdr:from>
    <xdr:to>
      <xdr:col>24</xdr:col>
      <xdr:colOff>114300</xdr:colOff>
      <xdr:row>57</xdr:row>
      <xdr:rowOff>112293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78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33570</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63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97942</xdr:rowOff>
    </xdr:from>
    <xdr:to>
      <xdr:col>20</xdr:col>
      <xdr:colOff>38100</xdr:colOff>
      <xdr:row>58</xdr:row>
      <xdr:rowOff>28092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7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44619</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64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63436</xdr:rowOff>
    </xdr:from>
    <xdr:to>
      <xdr:col>15</xdr:col>
      <xdr:colOff>101600</xdr:colOff>
      <xdr:row>57</xdr:row>
      <xdr:rowOff>165036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3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10113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1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25171</xdr:rowOff>
    </xdr:from>
    <xdr:to>
      <xdr:col>10</xdr:col>
      <xdr:colOff>165100</xdr:colOff>
      <xdr:row>58</xdr:row>
      <xdr:rowOff>126771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6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117898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6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36487</xdr:rowOff>
    </xdr:from>
    <xdr:to>
      <xdr:col>6</xdr:col>
      <xdr:colOff>38100</xdr:colOff>
      <xdr:row>51</xdr:row>
      <xdr:rowOff>138087</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78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129214</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873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52865</xdr:rowOff>
    </xdr:from>
    <xdr:to>
      <xdr:col>24</xdr:col>
      <xdr:colOff>63500</xdr:colOff>
      <xdr:row>74</xdr:row>
      <xdr:rowOff>82386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740165"/>
          <a:ext cx="838200" cy="29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82386</xdr:rowOff>
    </xdr:from>
    <xdr:to>
      <xdr:col>19</xdr:col>
      <xdr:colOff>177800</xdr:colOff>
      <xdr:row>75</xdr:row>
      <xdr:rowOff>116873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769686"/>
          <a:ext cx="889000" cy="20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110831</xdr:rowOff>
    </xdr:from>
    <xdr:to>
      <xdr:col>15</xdr:col>
      <xdr:colOff>50800</xdr:colOff>
      <xdr:row>75</xdr:row>
      <xdr:rowOff>116873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2798131"/>
          <a:ext cx="889000" cy="17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110831</xdr:rowOff>
    </xdr:from>
    <xdr:to>
      <xdr:col>10</xdr:col>
      <xdr:colOff>114300</xdr:colOff>
      <xdr:row>76</xdr:row>
      <xdr:rowOff>118201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798131"/>
          <a:ext cx="889000" cy="35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2065</xdr:rowOff>
    </xdr:from>
    <xdr:to>
      <xdr:col>24</xdr:col>
      <xdr:colOff>114300</xdr:colOff>
      <xdr:row>74</xdr:row>
      <xdr:rowOff>103665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68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24942</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540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31586</xdr:rowOff>
    </xdr:from>
    <xdr:to>
      <xdr:col>20</xdr:col>
      <xdr:colOff>38100</xdr:colOff>
      <xdr:row>74</xdr:row>
      <xdr:rowOff>133186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71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149713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494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66073</xdr:rowOff>
    </xdr:from>
    <xdr:to>
      <xdr:col>15</xdr:col>
      <xdr:colOff>101600</xdr:colOff>
      <xdr:row>75</xdr:row>
      <xdr:rowOff>167673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92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12750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700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60031</xdr:rowOff>
    </xdr:from>
    <xdr:to>
      <xdr:col>10</xdr:col>
      <xdr:colOff>165100</xdr:colOff>
      <xdr:row>74</xdr:row>
      <xdr:rowOff>161631</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74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6708</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522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67401</xdr:rowOff>
    </xdr:from>
    <xdr:to>
      <xdr:col>6</xdr:col>
      <xdr:colOff>38100</xdr:colOff>
      <xdr:row>76</xdr:row>
      <xdr:rowOff>169001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09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14078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87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158217</xdr:rowOff>
    </xdr:from>
    <xdr:to>
      <xdr:col>24</xdr:col>
      <xdr:colOff>63500</xdr:colOff>
      <xdr:row>97</xdr:row>
      <xdr:rowOff>118931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617417"/>
          <a:ext cx="838200" cy="13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35980</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70662</xdr:rowOff>
    </xdr:from>
    <xdr:to>
      <xdr:col>19</xdr:col>
      <xdr:colOff>177800</xdr:colOff>
      <xdr:row>96</xdr:row>
      <xdr:rowOff>158217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6529862"/>
          <a:ext cx="889000" cy="8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95111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21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9593</xdr:rowOff>
    </xdr:from>
    <xdr:to>
      <xdr:col>15</xdr:col>
      <xdr:colOff>50800</xdr:colOff>
      <xdr:row>96</xdr:row>
      <xdr:rowOff>70662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468793"/>
          <a:ext cx="889000" cy="6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102818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9593</xdr:rowOff>
    </xdr:from>
    <xdr:to>
      <xdr:col>10</xdr:col>
      <xdr:colOff>114300</xdr:colOff>
      <xdr:row>98</xdr:row>
      <xdr:rowOff>61649</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468793"/>
          <a:ext cx="889000" cy="39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117188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119505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68131</xdr:rowOff>
    </xdr:from>
    <xdr:to>
      <xdr:col>24</xdr:col>
      <xdr:colOff>114300</xdr:colOff>
      <xdr:row>97</xdr:row>
      <xdr:rowOff>169731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698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46558</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67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107417</xdr:rowOff>
    </xdr:from>
    <xdr:to>
      <xdr:col>20</xdr:col>
      <xdr:colOff>38100</xdr:colOff>
      <xdr:row>97</xdr:row>
      <xdr:rowOff>37567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56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28694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65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19862</xdr:rowOff>
    </xdr:from>
    <xdr:to>
      <xdr:col>15</xdr:col>
      <xdr:colOff>101600</xdr:colOff>
      <xdr:row>96</xdr:row>
      <xdr:rowOff>121462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47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112589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571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130243</xdr:rowOff>
    </xdr:from>
    <xdr:to>
      <xdr:col>10</xdr:col>
      <xdr:colOff>165100</xdr:colOff>
      <xdr:row>96</xdr:row>
      <xdr:rowOff>60393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41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51520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51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10849</xdr:rowOff>
    </xdr:from>
    <xdr:to>
      <xdr:col>6</xdr:col>
      <xdr:colOff>38100</xdr:colOff>
      <xdr:row>98</xdr:row>
      <xdr:rowOff>112449</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81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103576</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90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121412</xdr:rowOff>
    </xdr:from>
    <xdr:to>
      <xdr:col>55</xdr:col>
      <xdr:colOff>0</xdr:colOff>
      <xdr:row>32</xdr:row>
      <xdr:rowOff>162560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560781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169816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342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96647</xdr:rowOff>
    </xdr:from>
    <xdr:to>
      <xdr:col>50</xdr:col>
      <xdr:colOff>114300</xdr:colOff>
      <xdr:row>32</xdr:row>
      <xdr:rowOff>162560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5583047"/>
          <a:ext cx="889000" cy="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118000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46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89789</xdr:rowOff>
    </xdr:from>
    <xdr:to>
      <xdr:col>45</xdr:col>
      <xdr:colOff>177800</xdr:colOff>
      <xdr:row>32</xdr:row>
      <xdr:rowOff>96647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5576189"/>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119143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89789</xdr:rowOff>
    </xdr:from>
    <xdr:to>
      <xdr:col>41</xdr:col>
      <xdr:colOff>50800</xdr:colOff>
      <xdr:row>33</xdr:row>
      <xdr:rowOff>12446</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5576189"/>
          <a:ext cx="8890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70612</xdr:rowOff>
    </xdr:from>
    <xdr:to>
      <xdr:col>55</xdr:col>
      <xdr:colOff>50800</xdr:colOff>
      <xdr:row>33</xdr:row>
      <xdr:rowOff>762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555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93489</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40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111760</xdr:rowOff>
    </xdr:from>
    <xdr:to>
      <xdr:col>50</xdr:col>
      <xdr:colOff>165100</xdr:colOff>
      <xdr:row>33</xdr:row>
      <xdr:rowOff>41910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559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58437</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37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45847</xdr:rowOff>
    </xdr:from>
    <xdr:to>
      <xdr:col>46</xdr:col>
      <xdr:colOff>38100</xdr:colOff>
      <xdr:row>32</xdr:row>
      <xdr:rowOff>147447</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55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163974</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30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38989</xdr:rowOff>
    </xdr:from>
    <xdr:to>
      <xdr:col>41</xdr:col>
      <xdr:colOff>101600</xdr:colOff>
      <xdr:row>32</xdr:row>
      <xdr:rowOff>140589</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552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157116</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300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133096</xdr:rowOff>
    </xdr:from>
    <xdr:to>
      <xdr:col>36</xdr:col>
      <xdr:colOff>165100</xdr:colOff>
      <xdr:row>33</xdr:row>
      <xdr:rowOff>63246</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561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79773</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39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147415</xdr:rowOff>
    </xdr:from>
    <xdr:to>
      <xdr:col>55</xdr:col>
      <xdr:colOff>0</xdr:colOff>
      <xdr:row>57</xdr:row>
      <xdr:rowOff>155359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920065"/>
          <a:ext cx="838200" cy="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147415</xdr:rowOff>
    </xdr:from>
    <xdr:to>
      <xdr:col>50</xdr:col>
      <xdr:colOff>114300</xdr:colOff>
      <xdr:row>57</xdr:row>
      <xdr:rowOff>152216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920065"/>
          <a:ext cx="8890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148901</xdr:rowOff>
    </xdr:from>
    <xdr:to>
      <xdr:col>45</xdr:col>
      <xdr:colOff>177800</xdr:colOff>
      <xdr:row>57</xdr:row>
      <xdr:rowOff>152216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921551"/>
          <a:ext cx="889000"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148901</xdr:rowOff>
    </xdr:from>
    <xdr:to>
      <xdr:col>41</xdr:col>
      <xdr:colOff>50800</xdr:colOff>
      <xdr:row>57</xdr:row>
      <xdr:rowOff>159131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921551"/>
          <a:ext cx="8890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104559</xdr:rowOff>
    </xdr:from>
    <xdr:to>
      <xdr:col>55</xdr:col>
      <xdr:colOff>50800</xdr:colOff>
      <xdr:row>58</xdr:row>
      <xdr:rowOff>34709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7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19486</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792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96615</xdr:rowOff>
    </xdr:from>
    <xdr:to>
      <xdr:col>50</xdr:col>
      <xdr:colOff>165100</xdr:colOff>
      <xdr:row>58</xdr:row>
      <xdr:rowOff>26765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6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17892</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996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101416</xdr:rowOff>
    </xdr:from>
    <xdr:to>
      <xdr:col>46</xdr:col>
      <xdr:colOff>38100</xdr:colOff>
      <xdr:row>58</xdr:row>
      <xdr:rowOff>31566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7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22693</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9966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98101</xdr:rowOff>
    </xdr:from>
    <xdr:to>
      <xdr:col>41</xdr:col>
      <xdr:colOff>101600</xdr:colOff>
      <xdr:row>58</xdr:row>
      <xdr:rowOff>28251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7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19378</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9963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108331</xdr:rowOff>
    </xdr:from>
    <xdr:to>
      <xdr:col>36</xdr:col>
      <xdr:colOff>165100</xdr:colOff>
      <xdr:row>58</xdr:row>
      <xdr:rowOff>38481</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8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29608</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99737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76423</xdr:rowOff>
    </xdr:from>
    <xdr:to>
      <xdr:col>55</xdr:col>
      <xdr:colOff>0</xdr:colOff>
      <xdr:row>78</xdr:row>
      <xdr:rowOff>81910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449523"/>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55256</xdr:rowOff>
    </xdr:from>
    <xdr:to>
      <xdr:col>50</xdr:col>
      <xdr:colOff>114300</xdr:colOff>
      <xdr:row>78</xdr:row>
      <xdr:rowOff>81910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256906"/>
          <a:ext cx="889000" cy="198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39756</xdr:rowOff>
    </xdr:from>
    <xdr:to>
      <xdr:col>45</xdr:col>
      <xdr:colOff>177800</xdr:colOff>
      <xdr:row>77</xdr:row>
      <xdr:rowOff>55256</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241406"/>
          <a:ext cx="889000" cy="15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39756</xdr:rowOff>
    </xdr:from>
    <xdr:to>
      <xdr:col>41</xdr:col>
      <xdr:colOff>50800</xdr:colOff>
      <xdr:row>78</xdr:row>
      <xdr:rowOff>18176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241406"/>
          <a:ext cx="889000" cy="14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148917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25623</xdr:rowOff>
    </xdr:from>
    <xdr:to>
      <xdr:col>55</xdr:col>
      <xdr:colOff>50800</xdr:colOff>
      <xdr:row>78</xdr:row>
      <xdr:rowOff>127223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9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112000</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31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31110</xdr:rowOff>
    </xdr:from>
    <xdr:to>
      <xdr:col>50</xdr:col>
      <xdr:colOff>165100</xdr:colOff>
      <xdr:row>78</xdr:row>
      <xdr:rowOff>132710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40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123837</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496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4456</xdr:rowOff>
    </xdr:from>
    <xdr:to>
      <xdr:col>46</xdr:col>
      <xdr:colOff>38100</xdr:colOff>
      <xdr:row>77</xdr:row>
      <xdr:rowOff>106056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20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97183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298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160406</xdr:rowOff>
    </xdr:from>
    <xdr:to>
      <xdr:col>41</xdr:col>
      <xdr:colOff>101600</xdr:colOff>
      <xdr:row>77</xdr:row>
      <xdr:rowOff>90556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19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81683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283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138826</xdr:rowOff>
    </xdr:from>
    <xdr:to>
      <xdr:col>36</xdr:col>
      <xdr:colOff>165100</xdr:colOff>
      <xdr:row>78</xdr:row>
      <xdr:rowOff>68976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60103</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43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57496</xdr:rowOff>
    </xdr:from>
    <xdr:to>
      <xdr:col>55</xdr:col>
      <xdr:colOff>0</xdr:colOff>
      <xdr:row>96</xdr:row>
      <xdr:rowOff>12187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173796"/>
          <a:ext cx="838200" cy="29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18087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7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140568</xdr:rowOff>
    </xdr:from>
    <xdr:to>
      <xdr:col>50</xdr:col>
      <xdr:colOff>114300</xdr:colOff>
      <xdr:row>94</xdr:row>
      <xdr:rowOff>57496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085418"/>
          <a:ext cx="889000" cy="8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3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140568</xdr:rowOff>
    </xdr:from>
    <xdr:to>
      <xdr:col>45</xdr:col>
      <xdr:colOff>177800</xdr:colOff>
      <xdr:row>95</xdr:row>
      <xdr:rowOff>87785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085418"/>
          <a:ext cx="889000" cy="29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28670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48923</xdr:rowOff>
    </xdr:from>
    <xdr:to>
      <xdr:col>41</xdr:col>
      <xdr:colOff>50800</xdr:colOff>
      <xdr:row>95</xdr:row>
      <xdr:rowOff>87785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336673"/>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64927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9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18429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4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132837</xdr:rowOff>
    </xdr:from>
    <xdr:to>
      <xdr:col>55</xdr:col>
      <xdr:colOff>50800</xdr:colOff>
      <xdr:row>96</xdr:row>
      <xdr:rowOff>62987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2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155714</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7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6696</xdr:rowOff>
    </xdr:from>
    <xdr:to>
      <xdr:col>50</xdr:col>
      <xdr:colOff>165100</xdr:colOff>
      <xdr:row>94</xdr:row>
      <xdr:rowOff>108296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12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124823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5898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89768</xdr:rowOff>
    </xdr:from>
    <xdr:to>
      <xdr:col>46</xdr:col>
      <xdr:colOff>38100</xdr:colOff>
      <xdr:row>94</xdr:row>
      <xdr:rowOff>19918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03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36445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58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36985</xdr:rowOff>
    </xdr:from>
    <xdr:to>
      <xdr:col>41</xdr:col>
      <xdr:colOff>101600</xdr:colOff>
      <xdr:row>95</xdr:row>
      <xdr:rowOff>138585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2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155112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099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169573</xdr:rowOff>
    </xdr:from>
    <xdr:to>
      <xdr:col>36</xdr:col>
      <xdr:colOff>165100</xdr:colOff>
      <xdr:row>95</xdr:row>
      <xdr:rowOff>99723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28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116250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061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63484</xdr:rowOff>
    </xdr:from>
    <xdr:to>
      <xdr:col>85</xdr:col>
      <xdr:colOff>127000</xdr:colOff>
      <xdr:row>38</xdr:row>
      <xdr:rowOff>80401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578584"/>
          <a:ext cx="8382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66182</xdr:rowOff>
    </xdr:from>
    <xdr:to>
      <xdr:col>81</xdr:col>
      <xdr:colOff>50800</xdr:colOff>
      <xdr:row>38</xdr:row>
      <xdr:rowOff>80401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592300" y="6581282"/>
          <a:ext cx="889000" cy="1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63942</xdr:rowOff>
    </xdr:from>
    <xdr:to>
      <xdr:col>76</xdr:col>
      <xdr:colOff>114300</xdr:colOff>
      <xdr:row>38</xdr:row>
      <xdr:rowOff>66182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6579042"/>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63942</xdr:rowOff>
    </xdr:from>
    <xdr:to>
      <xdr:col>71</xdr:col>
      <xdr:colOff>177800</xdr:colOff>
      <xdr:row>38</xdr:row>
      <xdr:rowOff>79532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579042"/>
          <a:ext cx="889000" cy="1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12684</xdr:rowOff>
    </xdr:from>
    <xdr:to>
      <xdr:col>85</xdr:col>
      <xdr:colOff>177800</xdr:colOff>
      <xdr:row>38</xdr:row>
      <xdr:rowOff>114284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52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99062</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44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29601</xdr:rowOff>
    </xdr:from>
    <xdr:to>
      <xdr:col>81</xdr:col>
      <xdr:colOff>101600</xdr:colOff>
      <xdr:row>38</xdr:row>
      <xdr:rowOff>131201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54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122328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63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15382</xdr:rowOff>
    </xdr:from>
    <xdr:to>
      <xdr:col>76</xdr:col>
      <xdr:colOff>165100</xdr:colOff>
      <xdr:row>38</xdr:row>
      <xdr:rowOff>116982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53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108109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62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13142</xdr:rowOff>
    </xdr:from>
    <xdr:to>
      <xdr:col>72</xdr:col>
      <xdr:colOff>38100</xdr:colOff>
      <xdr:row>38</xdr:row>
      <xdr:rowOff>114742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52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105869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62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28732</xdr:rowOff>
    </xdr:from>
    <xdr:to>
      <xdr:col>67</xdr:col>
      <xdr:colOff>101600</xdr:colOff>
      <xdr:row>38</xdr:row>
      <xdr:rowOff>130332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54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121459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63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95645</xdr:rowOff>
    </xdr:from>
    <xdr:to>
      <xdr:col>85</xdr:col>
      <xdr:colOff>127000</xdr:colOff>
      <xdr:row>57</xdr:row>
      <xdr:rowOff>57796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696845"/>
          <a:ext cx="838200" cy="133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24272</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54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57796</xdr:rowOff>
    </xdr:from>
    <xdr:to>
      <xdr:col>81</xdr:col>
      <xdr:colOff>50800</xdr:colOff>
      <xdr:row>57</xdr:row>
      <xdr:rowOff>82844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830446"/>
          <a:ext cx="889000" cy="2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51595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4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82844</xdr:rowOff>
    </xdr:from>
    <xdr:to>
      <xdr:col>76</xdr:col>
      <xdr:colOff>114300</xdr:colOff>
      <xdr:row>57</xdr:row>
      <xdr:rowOff>164111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855494"/>
          <a:ext cx="889000" cy="8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87714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51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112496</xdr:rowOff>
    </xdr:from>
    <xdr:to>
      <xdr:col>71</xdr:col>
      <xdr:colOff>177800</xdr:colOff>
      <xdr:row>57</xdr:row>
      <xdr:rowOff>164111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885146"/>
          <a:ext cx="889000" cy="5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52053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48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58584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8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44845</xdr:rowOff>
    </xdr:from>
    <xdr:to>
      <xdr:col>85</xdr:col>
      <xdr:colOff>177800</xdr:colOff>
      <xdr:row>56</xdr:row>
      <xdr:rowOff>146445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64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23272</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62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6996</xdr:rowOff>
    </xdr:from>
    <xdr:to>
      <xdr:col>81</xdr:col>
      <xdr:colOff>101600</xdr:colOff>
      <xdr:row>57</xdr:row>
      <xdr:rowOff>108596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77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99723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87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32044</xdr:rowOff>
    </xdr:from>
    <xdr:to>
      <xdr:col>76</xdr:col>
      <xdr:colOff>165100</xdr:colOff>
      <xdr:row>57</xdr:row>
      <xdr:rowOff>133644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0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124771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8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113311</xdr:rowOff>
    </xdr:from>
    <xdr:to>
      <xdr:col>72</xdr:col>
      <xdr:colOff>38100</xdr:colOff>
      <xdr:row>58</xdr:row>
      <xdr:rowOff>43461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8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34588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97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61696</xdr:rowOff>
    </xdr:from>
    <xdr:to>
      <xdr:col>67</xdr:col>
      <xdr:colOff>101600</xdr:colOff>
      <xdr:row>57</xdr:row>
      <xdr:rowOff>163296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3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154423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9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123131</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90684</xdr:rowOff>
    </xdr:from>
    <xdr:to>
      <xdr:col>85</xdr:col>
      <xdr:colOff>127000</xdr:colOff>
      <xdr:row>96</xdr:row>
      <xdr:rowOff>121583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549884"/>
          <a:ext cx="838200" cy="3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83750</xdr:rowOff>
    </xdr:from>
    <xdr:to>
      <xdr:col>81</xdr:col>
      <xdr:colOff>50800</xdr:colOff>
      <xdr:row>96</xdr:row>
      <xdr:rowOff>90684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542950"/>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132595</xdr:rowOff>
    </xdr:from>
    <xdr:to>
      <xdr:col>76</xdr:col>
      <xdr:colOff>114300</xdr:colOff>
      <xdr:row>96</xdr:row>
      <xdr:rowOff>83750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420345"/>
          <a:ext cx="889000" cy="12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132595</xdr:rowOff>
    </xdr:from>
    <xdr:to>
      <xdr:col>71</xdr:col>
      <xdr:colOff>177800</xdr:colOff>
      <xdr:row>96</xdr:row>
      <xdr:rowOff>56071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420345"/>
          <a:ext cx="889000" cy="9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86720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70783</xdr:rowOff>
    </xdr:from>
    <xdr:to>
      <xdr:col>85</xdr:col>
      <xdr:colOff>177800</xdr:colOff>
      <xdr:row>97</xdr:row>
      <xdr:rowOff>933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2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49210</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50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39884</xdr:rowOff>
    </xdr:from>
    <xdr:to>
      <xdr:col>81</xdr:col>
      <xdr:colOff>101600</xdr:colOff>
      <xdr:row>96</xdr:row>
      <xdr:rowOff>141484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499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132611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59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32950</xdr:rowOff>
    </xdr:from>
    <xdr:to>
      <xdr:col>76</xdr:col>
      <xdr:colOff>165100</xdr:colOff>
      <xdr:row>96</xdr:row>
      <xdr:rowOff>134550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4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125677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58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81795</xdr:rowOff>
    </xdr:from>
    <xdr:to>
      <xdr:col>72</xdr:col>
      <xdr:colOff>38100</xdr:colOff>
      <xdr:row>96</xdr:row>
      <xdr:rowOff>11945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3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28472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14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5271</xdr:rowOff>
    </xdr:from>
    <xdr:to>
      <xdr:col>67</xdr:col>
      <xdr:colOff>101600</xdr:colOff>
      <xdr:row>96</xdr:row>
      <xdr:rowOff>106871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46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97998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55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全国、類似団体平均を上回っている。これは、公営住宅や病院が多いこと、また、高齢者人口の比率が高いことによるものであると考えられる。●労働費は全国、東京都、類似団体平均のいずれも大きく上回っているが、（公社）東村山市シルバー人材センターへの運営費補助や、同センターへの委託事業が多いことが反映されていると考えられる。●農林水産業費及び商工費が低い理由は、当市の東京都内のベッドタウンとしての性格や市内に大きな商業施設が無いことなどが理由にあげられるが、近年は地方創生臨時交付金などを活用した地域事業者への振興施策により、商工費が以前の水準よりも高くなっている。●土木費については、下水道事業会計繰出金が減少したことなどが要因で減となっている。●消防費については、当市は東京都へ常備消防を委託しており、類似団体よりも低く抑えられている。●教育費については、全国、東京都、類似団体平均のいずれも下回っているが、令和３年度から令和７年度の５か年で行っているトイレ改修工事等の増により以前の水準よりも高くなっている。教育費は、普通建設事業費の影響が大きく、年度ごとの変動があるため、単純比較は難しいものの、類似団体平均より低い傾向に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財政調整基金については、標準財政規模比の</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以上の水準を維持している。実質収支額の標準財政規模比については決算規模の拡大に伴い近年は７</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程度で推移している。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単年度収支については年度間で増減しており、令和４年度、令和５年度については連続で赤字となっていたが、令和６年度については、法人市民税の増や普通交付税の追加交付等の一時的な要因により黒字に転じている。　</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今後も、年度ごとの増減は一定見込まれるところではあるが、引き続き健全な財政運営に努めていく。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ゴシック" pitchFamily="49" charset="-128"/>
              <a:ea typeface="ＭＳ ゴシック" pitchFamily="49" charset="-128"/>
            </a:rPr>
            <a:t>　平成</a:t>
          </a:r>
          <a:r>
            <a:rPr kumimoji="1" lang="en-US" altLang="ja-JP" sz="1600">
              <a:latin typeface="ＭＳ ゴシック" pitchFamily="49" charset="-128"/>
              <a:ea typeface="ＭＳ ゴシック" pitchFamily="49" charset="-128"/>
            </a:rPr>
            <a:t>20</a:t>
          </a:r>
          <a:r>
            <a:rPr kumimoji="1" lang="ja-JP" altLang="en-US" sz="1600">
              <a:latin typeface="ＭＳ ゴシック" pitchFamily="49" charset="-128"/>
              <a:ea typeface="ＭＳ ゴシック" pitchFamily="49" charset="-128"/>
            </a:rPr>
            <a:t>年度から平成</a:t>
          </a:r>
          <a:r>
            <a:rPr kumimoji="1" lang="en-US" altLang="ja-JP" sz="1600">
              <a:latin typeface="ＭＳ ゴシック" pitchFamily="49" charset="-128"/>
              <a:ea typeface="ＭＳ ゴシック" pitchFamily="49" charset="-128"/>
            </a:rPr>
            <a:t>25</a:t>
          </a:r>
          <a:r>
            <a:rPr kumimoji="1" lang="ja-JP" altLang="en-US" sz="1600">
              <a:latin typeface="ＭＳ ゴシック" pitchFamily="49" charset="-128"/>
              <a:ea typeface="ＭＳ ゴシック" pitchFamily="49" charset="-128"/>
            </a:rPr>
            <a:t>年度までは全会計において黒字で推移していたが、平成</a:t>
          </a:r>
          <a:r>
            <a:rPr kumimoji="1" lang="en-US" altLang="ja-JP" sz="1600">
              <a:latin typeface="ＭＳ ゴシック" pitchFamily="49" charset="-128"/>
              <a:ea typeface="ＭＳ ゴシック" pitchFamily="49" charset="-128"/>
            </a:rPr>
            <a:t>26</a:t>
          </a:r>
          <a:r>
            <a:rPr kumimoji="1" lang="ja-JP" altLang="en-US" sz="1600">
              <a:latin typeface="ＭＳ ゴシック" pitchFamily="49" charset="-128"/>
              <a:ea typeface="ＭＳ ゴシック" pitchFamily="49" charset="-128"/>
            </a:rPr>
            <a:t>年度、平成</a:t>
          </a:r>
          <a:r>
            <a:rPr kumimoji="1" lang="en-US" altLang="ja-JP" sz="1600">
              <a:latin typeface="ＭＳ ゴシック" pitchFamily="49" charset="-128"/>
              <a:ea typeface="ＭＳ ゴシック" pitchFamily="49" charset="-128"/>
            </a:rPr>
            <a:t>27</a:t>
          </a:r>
          <a:r>
            <a:rPr kumimoji="1" lang="ja-JP" altLang="en-US" sz="1600">
              <a:latin typeface="ＭＳ ゴシック" pitchFamily="49" charset="-128"/>
              <a:ea typeface="ＭＳ ゴシック" pitchFamily="49" charset="-128"/>
            </a:rPr>
            <a:t>年度は国民健康保険事業特別会計において赤字となり、平成</a:t>
          </a:r>
          <a:r>
            <a:rPr kumimoji="1" lang="en-US" altLang="ja-JP" sz="1600">
              <a:latin typeface="ＭＳ ゴシック" pitchFamily="49" charset="-128"/>
              <a:ea typeface="ＭＳ ゴシック" pitchFamily="49" charset="-128"/>
            </a:rPr>
            <a:t>28</a:t>
          </a:r>
          <a:r>
            <a:rPr kumimoji="1" lang="ja-JP" altLang="en-US" sz="1600">
              <a:latin typeface="ＭＳ ゴシック" pitchFamily="49" charset="-128"/>
              <a:ea typeface="ＭＳ ゴシック" pitchFamily="49" charset="-128"/>
            </a:rPr>
            <a:t>年度から令和６年度は再び全会計において黒字となっている。</a:t>
          </a:r>
        </a:p>
        <a:p>
          <a:r>
            <a:rPr kumimoji="1" lang="ja-JP" altLang="en-US" sz="1600">
              <a:latin typeface="ＭＳ ゴシック" pitchFamily="49" charset="-128"/>
              <a:ea typeface="ＭＳ ゴシック" pitchFamily="49" charset="-128"/>
            </a:rPr>
            <a:t>　一般会計については、令和５年度と比較し、</a:t>
          </a:r>
          <a:r>
            <a:rPr kumimoji="1" lang="en-US" altLang="ja-JP" sz="1600">
              <a:latin typeface="ＭＳ ゴシック" pitchFamily="49" charset="-128"/>
              <a:ea typeface="ＭＳ ゴシック" pitchFamily="49" charset="-128"/>
            </a:rPr>
            <a:t>1.3</a:t>
          </a:r>
          <a:r>
            <a:rPr kumimoji="1" lang="ja-JP" altLang="en-US" sz="1600">
              <a:latin typeface="ＭＳ ゴシック" pitchFamily="49" charset="-128"/>
              <a:ea typeface="ＭＳ ゴシック" pitchFamily="49" charset="-128"/>
            </a:rPr>
            <a:t>ポイントの増となっており、歳入において市町村総合交付金や地方消費税交付金等の増が主な要因となっている。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71920002</v>
      </c>
      <c r="BO4" s="358"/>
      <c r="BP4" s="358"/>
      <c r="BQ4" s="358"/>
      <c r="BR4" s="358"/>
      <c r="BS4" s="358"/>
      <c r="BT4" s="358"/>
      <c r="BU4" s="359"/>
      <c r="BV4" s="357">
        <v>71695909</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9.1999999999999993</v>
      </c>
      <c r="CU4" s="364"/>
      <c r="CV4" s="364"/>
      <c r="CW4" s="364"/>
      <c r="CX4" s="364"/>
      <c r="CY4" s="364"/>
      <c r="CZ4" s="364"/>
      <c r="DA4" s="365"/>
      <c r="DB4" s="363">
        <v>7.9</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68734584</v>
      </c>
      <c r="BO5" s="395"/>
      <c r="BP5" s="395"/>
      <c r="BQ5" s="395"/>
      <c r="BR5" s="395"/>
      <c r="BS5" s="395"/>
      <c r="BT5" s="395"/>
      <c r="BU5" s="396"/>
      <c r="BV5" s="394">
        <v>68775794</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93.1</v>
      </c>
      <c r="CU5" s="392"/>
      <c r="CV5" s="392"/>
      <c r="CW5" s="392"/>
      <c r="CX5" s="392"/>
      <c r="CY5" s="392"/>
      <c r="CZ5" s="392"/>
      <c r="DA5" s="393"/>
      <c r="DB5" s="391">
        <v>94.2</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3185418</v>
      </c>
      <c r="BO6" s="395"/>
      <c r="BP6" s="395"/>
      <c r="BQ6" s="395"/>
      <c r="BR6" s="395"/>
      <c r="BS6" s="395"/>
      <c r="BT6" s="395"/>
      <c r="BU6" s="396"/>
      <c r="BV6" s="394">
        <v>2920115</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93.5</v>
      </c>
      <c r="CU6" s="432"/>
      <c r="CV6" s="432"/>
      <c r="CW6" s="432"/>
      <c r="CX6" s="432"/>
      <c r="CY6" s="432"/>
      <c r="CZ6" s="432"/>
      <c r="DA6" s="433"/>
      <c r="DB6" s="431">
        <v>95.2</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232942</v>
      </c>
      <c r="BO7" s="395"/>
      <c r="BP7" s="395"/>
      <c r="BQ7" s="395"/>
      <c r="BR7" s="395"/>
      <c r="BS7" s="395"/>
      <c r="BT7" s="395"/>
      <c r="BU7" s="396"/>
      <c r="BV7" s="394">
        <v>440175</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32053413</v>
      </c>
      <c r="CU7" s="395"/>
      <c r="CV7" s="395"/>
      <c r="CW7" s="395"/>
      <c r="CX7" s="395"/>
      <c r="CY7" s="395"/>
      <c r="CZ7" s="395"/>
      <c r="DA7" s="396"/>
      <c r="DB7" s="394">
        <v>31349247</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2952476</v>
      </c>
      <c r="BO8" s="395"/>
      <c r="BP8" s="395"/>
      <c r="BQ8" s="395"/>
      <c r="BR8" s="395"/>
      <c r="BS8" s="395"/>
      <c r="BT8" s="395"/>
      <c r="BU8" s="396"/>
      <c r="BV8" s="394">
        <v>2479940</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0.75</v>
      </c>
      <c r="CU8" s="435"/>
      <c r="CV8" s="435"/>
      <c r="CW8" s="435"/>
      <c r="CX8" s="435"/>
      <c r="CY8" s="435"/>
      <c r="CZ8" s="435"/>
      <c r="DA8" s="436"/>
      <c r="DB8" s="434">
        <v>0.75</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151815</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472536</v>
      </c>
      <c r="BO9" s="395"/>
      <c r="BP9" s="395"/>
      <c r="BQ9" s="395"/>
      <c r="BR9" s="395"/>
      <c r="BS9" s="395"/>
      <c r="BT9" s="395"/>
      <c r="BU9" s="396"/>
      <c r="BV9" s="394">
        <v>-122072</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8.1999999999999993</v>
      </c>
      <c r="CU9" s="392"/>
      <c r="CV9" s="392"/>
      <c r="CW9" s="392"/>
      <c r="CX9" s="392"/>
      <c r="CY9" s="392"/>
      <c r="CZ9" s="392"/>
      <c r="DA9" s="393"/>
      <c r="DB9" s="391">
        <v>8.8000000000000007</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149956</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1300000</v>
      </c>
      <c r="BO10" s="395"/>
      <c r="BP10" s="395"/>
      <c r="BQ10" s="395"/>
      <c r="BR10" s="395"/>
      <c r="BS10" s="395"/>
      <c r="BT10" s="395"/>
      <c r="BU10" s="396"/>
      <c r="BV10" s="394">
        <v>1400000</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20088</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151795</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303008</v>
      </c>
      <c r="BO12" s="395"/>
      <c r="BP12" s="395"/>
      <c r="BQ12" s="395"/>
      <c r="BR12" s="395"/>
      <c r="BS12" s="395"/>
      <c r="BT12" s="395"/>
      <c r="BU12" s="396"/>
      <c r="BV12" s="394">
        <v>1525386</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147593</v>
      </c>
      <c r="S13" s="479"/>
      <c r="T13" s="479"/>
      <c r="U13" s="479"/>
      <c r="V13" s="480"/>
      <c r="W13" s="410" t="s">
        <v>131</v>
      </c>
      <c r="X13" s="411"/>
      <c r="Y13" s="411"/>
      <c r="Z13" s="411"/>
      <c r="AA13" s="411"/>
      <c r="AB13" s="401"/>
      <c r="AC13" s="445">
        <v>517</v>
      </c>
      <c r="AD13" s="446"/>
      <c r="AE13" s="446"/>
      <c r="AF13" s="446"/>
      <c r="AG13" s="488"/>
      <c r="AH13" s="445">
        <v>569</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1469528</v>
      </c>
      <c r="BO13" s="395"/>
      <c r="BP13" s="395"/>
      <c r="BQ13" s="395"/>
      <c r="BR13" s="395"/>
      <c r="BS13" s="395"/>
      <c r="BT13" s="395"/>
      <c r="BU13" s="396"/>
      <c r="BV13" s="394">
        <v>-227370</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1.1000000000000001</v>
      </c>
      <c r="CU13" s="392"/>
      <c r="CV13" s="392"/>
      <c r="CW13" s="392"/>
      <c r="CX13" s="392"/>
      <c r="CY13" s="392"/>
      <c r="CZ13" s="392"/>
      <c r="DA13" s="393"/>
      <c r="DB13" s="391">
        <v>2.2000000000000002</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151751</v>
      </c>
      <c r="S14" s="479"/>
      <c r="T14" s="479"/>
      <c r="U14" s="479"/>
      <c r="V14" s="480"/>
      <c r="W14" s="384"/>
      <c r="X14" s="385"/>
      <c r="Y14" s="385"/>
      <c r="Z14" s="385"/>
      <c r="AA14" s="385"/>
      <c r="AB14" s="374"/>
      <c r="AC14" s="481">
        <v>0.8</v>
      </c>
      <c r="AD14" s="482"/>
      <c r="AE14" s="482"/>
      <c r="AF14" s="482"/>
      <c r="AG14" s="483"/>
      <c r="AH14" s="481">
        <v>0.9</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148041</v>
      </c>
      <c r="S15" s="479"/>
      <c r="T15" s="479"/>
      <c r="U15" s="479"/>
      <c r="V15" s="480"/>
      <c r="W15" s="410" t="s">
        <v>137</v>
      </c>
      <c r="X15" s="411"/>
      <c r="Y15" s="411"/>
      <c r="Z15" s="411"/>
      <c r="AA15" s="411"/>
      <c r="AB15" s="401"/>
      <c r="AC15" s="445">
        <v>10394</v>
      </c>
      <c r="AD15" s="446"/>
      <c r="AE15" s="446"/>
      <c r="AF15" s="446"/>
      <c r="AG15" s="488"/>
      <c r="AH15" s="445">
        <v>11295</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19732792</v>
      </c>
      <c r="BO15" s="358"/>
      <c r="BP15" s="358"/>
      <c r="BQ15" s="358"/>
      <c r="BR15" s="358"/>
      <c r="BS15" s="358"/>
      <c r="BT15" s="358"/>
      <c r="BU15" s="359"/>
      <c r="BV15" s="357">
        <v>19545280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16.8</v>
      </c>
      <c r="AD16" s="482"/>
      <c r="AE16" s="482"/>
      <c r="AF16" s="482"/>
      <c r="AG16" s="483"/>
      <c r="AH16" s="481">
        <v>18.399999999999999</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26553351</v>
      </c>
      <c r="BO16" s="395"/>
      <c r="BP16" s="395"/>
      <c r="BQ16" s="395"/>
      <c r="BR16" s="395"/>
      <c r="BS16" s="395"/>
      <c r="BT16" s="395"/>
      <c r="BU16" s="396"/>
      <c r="BV16" s="394">
        <v>25827758</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51108</v>
      </c>
      <c r="AD17" s="446"/>
      <c r="AE17" s="446"/>
      <c r="AF17" s="446"/>
      <c r="AG17" s="488"/>
      <c r="AH17" s="445">
        <v>49533</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24998813</v>
      </c>
      <c r="BO17" s="395"/>
      <c r="BP17" s="395"/>
      <c r="BQ17" s="395"/>
      <c r="BR17" s="395"/>
      <c r="BS17" s="395"/>
      <c r="BT17" s="395"/>
      <c r="BU17" s="396"/>
      <c r="BV17" s="394">
        <v>24759300</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17.14</v>
      </c>
      <c r="M18" s="518"/>
      <c r="N18" s="518"/>
      <c r="O18" s="518"/>
      <c r="P18" s="518"/>
      <c r="Q18" s="518"/>
      <c r="R18" s="519"/>
      <c r="S18" s="519"/>
      <c r="T18" s="519"/>
      <c r="U18" s="519"/>
      <c r="V18" s="520"/>
      <c r="W18" s="412"/>
      <c r="X18" s="413"/>
      <c r="Y18" s="413"/>
      <c r="Z18" s="413"/>
      <c r="AA18" s="413"/>
      <c r="AB18" s="404"/>
      <c r="AC18" s="521">
        <v>82.4</v>
      </c>
      <c r="AD18" s="522"/>
      <c r="AE18" s="522"/>
      <c r="AF18" s="522"/>
      <c r="AG18" s="523"/>
      <c r="AH18" s="521">
        <v>80.7</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30915755</v>
      </c>
      <c r="BO18" s="395"/>
      <c r="BP18" s="395"/>
      <c r="BQ18" s="395"/>
      <c r="BR18" s="395"/>
      <c r="BS18" s="395"/>
      <c r="BT18" s="395"/>
      <c r="BU18" s="396"/>
      <c r="BV18" s="394">
        <v>29663737</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8857</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42613663</v>
      </c>
      <c r="BO19" s="395"/>
      <c r="BP19" s="395"/>
      <c r="BQ19" s="395"/>
      <c r="BR19" s="395"/>
      <c r="BS19" s="395"/>
      <c r="BT19" s="395"/>
      <c r="BU19" s="396"/>
      <c r="BV19" s="394">
        <v>42612489</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68478</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36465278</v>
      </c>
      <c r="BO22" s="358"/>
      <c r="BP22" s="358"/>
      <c r="BQ22" s="358"/>
      <c r="BR22" s="358"/>
      <c r="BS22" s="358"/>
      <c r="BT22" s="358"/>
      <c r="BU22" s="359"/>
      <c r="BV22" s="357">
        <v>37715596</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31723286</v>
      </c>
      <c r="BO23" s="395"/>
      <c r="BP23" s="395"/>
      <c r="BQ23" s="395"/>
      <c r="BR23" s="395"/>
      <c r="BS23" s="395"/>
      <c r="BT23" s="395"/>
      <c r="BU23" s="396"/>
      <c r="BV23" s="394">
        <v>33184273</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9430</v>
      </c>
      <c r="R24" s="446"/>
      <c r="S24" s="446"/>
      <c r="T24" s="446"/>
      <c r="U24" s="446"/>
      <c r="V24" s="488"/>
      <c r="W24" s="540"/>
      <c r="X24" s="541"/>
      <c r="Y24" s="542"/>
      <c r="Z24" s="444" t="s">
        <v>162</v>
      </c>
      <c r="AA24" s="424"/>
      <c r="AB24" s="424"/>
      <c r="AC24" s="424"/>
      <c r="AD24" s="424"/>
      <c r="AE24" s="424"/>
      <c r="AF24" s="424"/>
      <c r="AG24" s="425"/>
      <c r="AH24" s="445">
        <v>739</v>
      </c>
      <c r="AI24" s="446"/>
      <c r="AJ24" s="446"/>
      <c r="AK24" s="446"/>
      <c r="AL24" s="488"/>
      <c r="AM24" s="445">
        <v>2398794</v>
      </c>
      <c r="AN24" s="446"/>
      <c r="AO24" s="446"/>
      <c r="AP24" s="446"/>
      <c r="AQ24" s="446"/>
      <c r="AR24" s="488"/>
      <c r="AS24" s="445">
        <v>3246</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16257947</v>
      </c>
      <c r="BO24" s="395"/>
      <c r="BP24" s="395"/>
      <c r="BQ24" s="395"/>
      <c r="BR24" s="395"/>
      <c r="BS24" s="395"/>
      <c r="BT24" s="395"/>
      <c r="BU24" s="396"/>
      <c r="BV24" s="394">
        <v>15700900</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8010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3350674</v>
      </c>
      <c r="BO25" s="358"/>
      <c r="BP25" s="358"/>
      <c r="BQ25" s="358"/>
      <c r="BR25" s="358"/>
      <c r="BS25" s="358"/>
      <c r="BT25" s="358"/>
      <c r="BU25" s="359"/>
      <c r="BV25" s="357">
        <v>3224287</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7400</v>
      </c>
      <c r="R26" s="446"/>
      <c r="S26" s="446"/>
      <c r="T26" s="446"/>
      <c r="U26" s="446"/>
      <c r="V26" s="488"/>
      <c r="W26" s="540"/>
      <c r="X26" s="541"/>
      <c r="Y26" s="542"/>
      <c r="Z26" s="444" t="s">
        <v>168</v>
      </c>
      <c r="AA26" s="546"/>
      <c r="AB26" s="546"/>
      <c r="AC26" s="546"/>
      <c r="AD26" s="546"/>
      <c r="AE26" s="546"/>
      <c r="AF26" s="546"/>
      <c r="AG26" s="547"/>
      <c r="AH26" s="445">
        <v>25</v>
      </c>
      <c r="AI26" s="446"/>
      <c r="AJ26" s="446"/>
      <c r="AK26" s="446"/>
      <c r="AL26" s="488"/>
      <c r="AM26" s="445">
        <v>79400</v>
      </c>
      <c r="AN26" s="446"/>
      <c r="AO26" s="446"/>
      <c r="AP26" s="446"/>
      <c r="AQ26" s="446"/>
      <c r="AR26" s="488"/>
      <c r="AS26" s="445">
        <v>3176</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170000</v>
      </c>
      <c r="BO26" s="395"/>
      <c r="BP26" s="395"/>
      <c r="BQ26" s="395"/>
      <c r="BR26" s="395"/>
      <c r="BS26" s="395"/>
      <c r="BT26" s="395"/>
      <c r="BU26" s="396"/>
      <c r="BV26" s="394">
        <v>180000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5580</v>
      </c>
      <c r="R27" s="446"/>
      <c r="S27" s="446"/>
      <c r="T27" s="446"/>
      <c r="U27" s="446"/>
      <c r="V27" s="488"/>
      <c r="W27" s="540"/>
      <c r="X27" s="541"/>
      <c r="Y27" s="542"/>
      <c r="Z27" s="444" t="s">
        <v>171</v>
      </c>
      <c r="AA27" s="424"/>
      <c r="AB27" s="424"/>
      <c r="AC27" s="424"/>
      <c r="AD27" s="424"/>
      <c r="AE27" s="424"/>
      <c r="AF27" s="424"/>
      <c r="AG27" s="425"/>
      <c r="AH27" s="445">
        <v>4</v>
      </c>
      <c r="AI27" s="446"/>
      <c r="AJ27" s="446"/>
      <c r="AK27" s="446"/>
      <c r="AL27" s="488"/>
      <c r="AM27" s="445">
        <v>17514</v>
      </c>
      <c r="AN27" s="446"/>
      <c r="AO27" s="446"/>
      <c r="AP27" s="446"/>
      <c r="AQ27" s="446"/>
      <c r="AR27" s="488"/>
      <c r="AS27" s="445">
        <v>4379</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5060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4641106</v>
      </c>
      <c r="BO28" s="358"/>
      <c r="BP28" s="358"/>
      <c r="BQ28" s="358"/>
      <c r="BR28" s="358"/>
      <c r="BS28" s="358"/>
      <c r="BT28" s="358"/>
      <c r="BU28" s="359"/>
      <c r="BV28" s="357">
        <v>3644114</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23</v>
      </c>
      <c r="M29" s="446"/>
      <c r="N29" s="446"/>
      <c r="O29" s="446"/>
      <c r="P29" s="488"/>
      <c r="Q29" s="445">
        <v>4850</v>
      </c>
      <c r="R29" s="446"/>
      <c r="S29" s="446"/>
      <c r="T29" s="446"/>
      <c r="U29" s="446"/>
      <c r="V29" s="488"/>
      <c r="W29" s="543"/>
      <c r="X29" s="544"/>
      <c r="Y29" s="545"/>
      <c r="Z29" s="444" t="s">
        <v>177</v>
      </c>
      <c r="AA29" s="424"/>
      <c r="AB29" s="424"/>
      <c r="AC29" s="424"/>
      <c r="AD29" s="424"/>
      <c r="AE29" s="424"/>
      <c r="AF29" s="424"/>
      <c r="AG29" s="425"/>
      <c r="AH29" s="445">
        <v>743</v>
      </c>
      <c r="AI29" s="446"/>
      <c r="AJ29" s="446"/>
      <c r="AK29" s="446"/>
      <c r="AL29" s="488"/>
      <c r="AM29" s="445">
        <v>2416308</v>
      </c>
      <c r="AN29" s="446"/>
      <c r="AO29" s="446"/>
      <c r="AP29" s="446"/>
      <c r="AQ29" s="446"/>
      <c r="AR29" s="488"/>
      <c r="AS29" s="445">
        <v>3252</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100.7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6428193</v>
      </c>
      <c r="BO30" s="514"/>
      <c r="BP30" s="514"/>
      <c r="BQ30" s="514"/>
      <c r="BR30" s="514"/>
      <c r="BS30" s="514"/>
      <c r="BT30" s="514"/>
      <c r="BU30" s="515"/>
      <c r="BV30" s="513">
        <v>7114873</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186</v>
      </c>
      <c r="D33" s="418"/>
      <c r="E33" s="383" t="s">
        <v>187</v>
      </c>
      <c r="F33" s="383"/>
      <c r="G33" s="383"/>
      <c r="H33" s="383"/>
      <c r="I33" s="383"/>
      <c r="J33" s="383"/>
      <c r="K33" s="383"/>
      <c r="L33" s="383"/>
      <c r="M33" s="383"/>
      <c r="N33" s="383"/>
      <c r="O33" s="383"/>
      <c r="P33" s="383"/>
      <c r="Q33" s="383"/>
      <c r="R33" s="383"/>
      <c r="S33" s="383"/>
      <c r="T33" s="188"/>
      <c r="U33" s="418" t="s">
        <v>186</v>
      </c>
      <c r="V33" s="418"/>
      <c r="W33" s="383" t="s">
        <v>187</v>
      </c>
      <c r="X33" s="383"/>
      <c r="Y33" s="383"/>
      <c r="Z33" s="383"/>
      <c r="AA33" s="383"/>
      <c r="AB33" s="383"/>
      <c r="AC33" s="383"/>
      <c r="AD33" s="383"/>
      <c r="AE33" s="383"/>
      <c r="AF33" s="383"/>
      <c r="AG33" s="383"/>
      <c r="AH33" s="383"/>
      <c r="AI33" s="383"/>
      <c r="AJ33" s="383"/>
      <c r="AK33" s="383"/>
      <c r="AL33" s="188"/>
      <c r="AM33" s="418" t="s">
        <v>186</v>
      </c>
      <c r="AN33" s="418"/>
      <c r="AO33" s="383" t="s">
        <v>187</v>
      </c>
      <c r="AP33" s="383"/>
      <c r="AQ33" s="383"/>
      <c r="AR33" s="383"/>
      <c r="AS33" s="383"/>
      <c r="AT33" s="383"/>
      <c r="AU33" s="383"/>
      <c r="AV33" s="383"/>
      <c r="AW33" s="383"/>
      <c r="AX33" s="383"/>
      <c r="AY33" s="383"/>
      <c r="AZ33" s="383"/>
      <c r="BA33" s="383"/>
      <c r="BB33" s="383"/>
      <c r="BC33" s="383"/>
      <c r="BD33" s="189"/>
      <c r="BE33" s="383" t="s">
        <v>188</v>
      </c>
      <c r="BF33" s="383"/>
      <c r="BG33" s="383" t="s">
        <v>189</v>
      </c>
      <c r="BH33" s="383"/>
      <c r="BI33" s="383"/>
      <c r="BJ33" s="383"/>
      <c r="BK33" s="383"/>
      <c r="BL33" s="383"/>
      <c r="BM33" s="383"/>
      <c r="BN33" s="383"/>
      <c r="BO33" s="383"/>
      <c r="BP33" s="383"/>
      <c r="BQ33" s="383"/>
      <c r="BR33" s="383"/>
      <c r="BS33" s="383"/>
      <c r="BT33" s="383"/>
      <c r="BU33" s="383"/>
      <c r="BV33" s="189"/>
      <c r="BW33" s="418" t="s">
        <v>188</v>
      </c>
      <c r="BX33" s="418"/>
      <c r="BY33" s="383" t="s">
        <v>190</v>
      </c>
      <c r="BZ33" s="383"/>
      <c r="CA33" s="383"/>
      <c r="CB33" s="383"/>
      <c r="CC33" s="383"/>
      <c r="CD33" s="383"/>
      <c r="CE33" s="383"/>
      <c r="CF33" s="383"/>
      <c r="CG33" s="383"/>
      <c r="CH33" s="383"/>
      <c r="CI33" s="383"/>
      <c r="CJ33" s="383"/>
      <c r="CK33" s="383"/>
      <c r="CL33" s="383"/>
      <c r="CM33" s="383"/>
      <c r="CN33" s="188"/>
      <c r="CO33" s="418" t="s">
        <v>186</v>
      </c>
      <c r="CP33" s="418"/>
      <c r="CQ33" s="383" t="s">
        <v>191</v>
      </c>
      <c r="CR33" s="383"/>
      <c r="CS33" s="383"/>
      <c r="CT33" s="383"/>
      <c r="CU33" s="383"/>
      <c r="CV33" s="383"/>
      <c r="CW33" s="383"/>
      <c r="CX33" s="383"/>
      <c r="CY33" s="383"/>
      <c r="CZ33" s="383"/>
      <c r="DA33" s="383"/>
      <c r="DB33" s="383"/>
      <c r="DC33" s="383"/>
      <c r="DD33" s="383"/>
      <c r="DE33" s="383"/>
      <c r="DF33" s="188"/>
      <c r="DG33" s="583" t="s">
        <v>192</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6</v>
      </c>
      <c r="BX34" s="584"/>
      <c r="BY34" s="585" t="str">
        <f>IF('各会計、関係団体の財政状況及び健全化判断比率'!B68="","",'各会計、関係団体の財政状況及び健全化判断比率'!B68)</f>
        <v>東京たま広域資源循環組合</v>
      </c>
      <c r="BZ34" s="585"/>
      <c r="CA34" s="585"/>
      <c r="CB34" s="585"/>
      <c r="CC34" s="585"/>
      <c r="CD34" s="585"/>
      <c r="CE34" s="585"/>
      <c r="CF34" s="585"/>
      <c r="CG34" s="585"/>
      <c r="CH34" s="585"/>
      <c r="CI34" s="585"/>
      <c r="CJ34" s="585"/>
      <c r="CK34" s="585"/>
      <c r="CL34" s="585"/>
      <c r="CM34" s="585"/>
      <c r="CN34" s="163"/>
      <c r="CO34" s="584">
        <f>IF(CQ34="","",MAX(C34:D43,U34:V43,AM34:AN43,BE34:BF43,BW34:BX43)+1)</f>
        <v>15</v>
      </c>
      <c r="CP34" s="584"/>
      <c r="CQ34" s="585" t="str">
        <f>IF('各会計、関係団体の財政状況及び健全化判断比率'!BS7="","",'各会計、関係団体の財政状況及び健全化判断比率'!BS7)</f>
        <v>東村山市土地開発公社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7</v>
      </c>
      <c r="BX35" s="584"/>
      <c r="BY35" s="585" t="str">
        <f>IF('各会計、関係団体の財政状況及び健全化判断比率'!B69="","",'各会計、関係団体の財政状況及び健全化判断比率'!B69)</f>
        <v>東京市町村総合事務組合（一般会計）</v>
      </c>
      <c r="BZ35" s="585"/>
      <c r="CA35" s="585"/>
      <c r="CB35" s="585"/>
      <c r="CC35" s="585"/>
      <c r="CD35" s="585"/>
      <c r="CE35" s="585"/>
      <c r="CF35" s="585"/>
      <c r="CG35" s="585"/>
      <c r="CH35" s="585"/>
      <c r="CI35" s="585"/>
      <c r="CJ35" s="585"/>
      <c r="CK35" s="585"/>
      <c r="CL35" s="585"/>
      <c r="CM35" s="585"/>
      <c r="CN35" s="163"/>
      <c r="CO35" s="584">
        <f t="shared" ref="CO35:CO43" si="3">IF(CQ35="","",CO34+1)</f>
        <v>16</v>
      </c>
      <c r="CP35" s="584"/>
      <c r="CQ35" s="585" t="str">
        <f>IF('各会計、関係団体の財政状況及び健全化判断比率'!BS8="","",'各会計、関係団体の財政状況及び健全化判断比率'!BS8)</f>
        <v>東村山市勤労者福祉サービスセンター</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8</v>
      </c>
      <c r="BX36" s="584"/>
      <c r="BY36" s="585" t="str">
        <f>IF('各会計、関係団体の財政状況及び健全化判断比率'!B70="","",'各会計、関係団体の財政状況及び健全化判断比率'!B70)</f>
        <v>東京市町村総合事務組合（交通災害共済事業特別会計）</v>
      </c>
      <c r="BZ36" s="585"/>
      <c r="CA36" s="585"/>
      <c r="CB36" s="585"/>
      <c r="CC36" s="585"/>
      <c r="CD36" s="585"/>
      <c r="CE36" s="585"/>
      <c r="CF36" s="585"/>
      <c r="CG36" s="585"/>
      <c r="CH36" s="585"/>
      <c r="CI36" s="585"/>
      <c r="CJ36" s="585"/>
      <c r="CK36" s="585"/>
      <c r="CL36" s="585"/>
      <c r="CM36" s="585"/>
      <c r="CN36" s="163"/>
      <c r="CO36" s="584">
        <f t="shared" si="3"/>
        <v>17</v>
      </c>
      <c r="CP36" s="584"/>
      <c r="CQ36" s="585" t="str">
        <f>IF('各会計、関係団体の財政状況及び健全化判断比率'!BS9="","",'各会計、関係団体の財政状況及び健全化判断比率'!BS9)</f>
        <v>東村山市スポーツ協会</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9</v>
      </c>
      <c r="BX37" s="584"/>
      <c r="BY37" s="585" t="str">
        <f>IF('各会計、関係団体の財政状況及び健全化判断比率'!B71="","",'各会計、関係団体の財政状況及び健全化判断比率'!B71)</f>
        <v>多摩六都科学館組合</v>
      </c>
      <c r="BZ37" s="585"/>
      <c r="CA37" s="585"/>
      <c r="CB37" s="585"/>
      <c r="CC37" s="585"/>
      <c r="CD37" s="585"/>
      <c r="CE37" s="585"/>
      <c r="CF37" s="585"/>
      <c r="CG37" s="585"/>
      <c r="CH37" s="585"/>
      <c r="CI37" s="585"/>
      <c r="CJ37" s="585"/>
      <c r="CK37" s="585"/>
      <c r="CL37" s="585"/>
      <c r="CM37" s="585"/>
      <c r="CN37" s="163"/>
      <c r="CO37" s="584">
        <f t="shared" si="3"/>
        <v>18</v>
      </c>
      <c r="CP37" s="584"/>
      <c r="CQ37" s="585" t="str">
        <f>IF('各会計、関係団体の財政状況及び健全化判断比率'!BS10="","",'各会計、関係団体の財政状況及び健全化判断比率'!BS10)</f>
        <v>東村山タウンマネジメント株式会社</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10</v>
      </c>
      <c r="BX38" s="584"/>
      <c r="BY38" s="585" t="str">
        <f>IF('各会計、関係団体の財政状況及び健全化判断比率'!B72="","",'各会計、関係団体の財政状況及び健全化判断比率'!B72)</f>
        <v>東京都十一市競輪事業組合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11</v>
      </c>
      <c r="BX39" s="584"/>
      <c r="BY39" s="585" t="str">
        <f>IF('各会計、関係団体の財政状況及び健全化判断比率'!B73="","",'各会計、関係団体の財政状況及び健全化判断比率'!B73)</f>
        <v>東京都四市競艇事業組合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12</v>
      </c>
      <c r="BX40" s="584"/>
      <c r="BY40" s="585" t="str">
        <f>IF('各会計、関係団体の財政状況及び健全化判断比率'!B74="","",'各会計、関係団体の財政状況及び健全化判断比率'!B74)</f>
        <v>昭和病院企業団</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13</v>
      </c>
      <c r="BX41" s="584"/>
      <c r="BY41" s="585" t="str">
        <f>IF('各会計、関係団体の財政状況及び健全化判断比率'!B75="","",'各会計、関係団体の財政状況及び健全化判断比率'!B75)</f>
        <v>東京都後期高齢者医療広域連合（一般会計）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14</v>
      </c>
      <c r="BX42" s="584"/>
      <c r="BY42" s="585" t="str">
        <f>IF('各会計、関係団体の財政状況及び健全化判断比率'!B76="","",'各会計、関係団体の財政状況及び健全化判断比率'!B76)</f>
        <v>東京都後期高齢者医療広域連合
（後期高齢者医療特別会計）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pCTY07yQvrqWdpaovfLz2vV/jq7CGhcmgZcQr4fW38erv4ege9gi3H6iywBsQyHWgLVt/zm5rJmw74uA6IYBGw==" saltValue="0fDHT4kXGkt/L+kw5ufHH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zoomScale="40" zoomScaleNormal="4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36" t="s">
        <v>531</v>
      </c>
      <c r="D34" s="1136"/>
      <c r="E34" s="1137"/>
      <c r="F34" s="32">
        <v>8.8800000000000008</v>
      </c>
      <c r="G34" s="33">
        <v>10.45</v>
      </c>
      <c r="H34" s="33">
        <v>8.41</v>
      </c>
      <c r="I34" s="33">
        <v>7.91</v>
      </c>
      <c r="J34" s="34">
        <v>9.2100000000000009</v>
      </c>
      <c r="K34" s="22"/>
      <c r="L34" s="22"/>
      <c r="M34" s="22"/>
      <c r="N34" s="22"/>
      <c r="O34" s="22"/>
      <c r="P34" s="22"/>
    </row>
    <row r="35" spans="1:16" ht="39" customHeight="1" x14ac:dyDescent="0.2">
      <c r="A35" s="22"/>
      <c r="B35" s="35"/>
      <c r="C35" s="1132" t="s">
        <v>532</v>
      </c>
      <c r="D35" s="1132"/>
      <c r="E35" s="1133"/>
      <c r="F35" s="36">
        <v>0.43</v>
      </c>
      <c r="G35" s="37">
        <v>0.89</v>
      </c>
      <c r="H35" s="37">
        <v>1.89</v>
      </c>
      <c r="I35" s="37">
        <v>2.2799999999999998</v>
      </c>
      <c r="J35" s="38">
        <v>2.59</v>
      </c>
      <c r="K35" s="22"/>
      <c r="L35" s="22"/>
      <c r="M35" s="22"/>
      <c r="N35" s="22"/>
      <c r="O35" s="22"/>
      <c r="P35" s="22"/>
    </row>
    <row r="36" spans="1:16" ht="39" customHeight="1" x14ac:dyDescent="0.2">
      <c r="A36" s="22"/>
      <c r="B36" s="35"/>
      <c r="C36" s="1132" t="s">
        <v>533</v>
      </c>
      <c r="D36" s="1132"/>
      <c r="E36" s="1133"/>
      <c r="F36" s="36">
        <v>1.82</v>
      </c>
      <c r="G36" s="37">
        <v>3.25</v>
      </c>
      <c r="H36" s="37">
        <v>3.34</v>
      </c>
      <c r="I36" s="37">
        <v>3.76</v>
      </c>
      <c r="J36" s="38">
        <v>2.34</v>
      </c>
      <c r="K36" s="22"/>
      <c r="L36" s="22"/>
      <c r="M36" s="22"/>
      <c r="N36" s="22"/>
      <c r="O36" s="22"/>
      <c r="P36" s="22"/>
    </row>
    <row r="37" spans="1:16" ht="39" customHeight="1" x14ac:dyDescent="0.2">
      <c r="A37" s="22"/>
      <c r="B37" s="35"/>
      <c r="C37" s="1132" t="s">
        <v>534</v>
      </c>
      <c r="D37" s="1132"/>
      <c r="E37" s="1133"/>
      <c r="F37" s="36">
        <v>1.29</v>
      </c>
      <c r="G37" s="37">
        <v>1</v>
      </c>
      <c r="H37" s="37">
        <v>0.79</v>
      </c>
      <c r="I37" s="37">
        <v>1.01</v>
      </c>
      <c r="J37" s="38">
        <v>0.79</v>
      </c>
      <c r="K37" s="22"/>
      <c r="L37" s="22"/>
      <c r="M37" s="22"/>
      <c r="N37" s="22"/>
      <c r="O37" s="22"/>
      <c r="P37" s="22"/>
    </row>
    <row r="38" spans="1:16" ht="39" customHeight="1" x14ac:dyDescent="0.2">
      <c r="A38" s="22"/>
      <c r="B38" s="35"/>
      <c r="C38" s="1132" t="s">
        <v>535</v>
      </c>
      <c r="D38" s="1132"/>
      <c r="E38" s="1133"/>
      <c r="F38" s="36">
        <v>0.14000000000000001</v>
      </c>
      <c r="G38" s="37">
        <v>0.28000000000000003</v>
      </c>
      <c r="H38" s="37">
        <v>0.11</v>
      </c>
      <c r="I38" s="37">
        <v>0.11</v>
      </c>
      <c r="J38" s="38">
        <v>0.13</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536</v>
      </c>
      <c r="D42" s="1132"/>
      <c r="E42" s="1133"/>
      <c r="F42" s="36" t="s">
        <v>485</v>
      </c>
      <c r="G42" s="37" t="s">
        <v>485</v>
      </c>
      <c r="H42" s="37" t="s">
        <v>485</v>
      </c>
      <c r="I42" s="37" t="s">
        <v>485</v>
      </c>
      <c r="J42" s="38" t="s">
        <v>485</v>
      </c>
      <c r="K42" s="22"/>
      <c r="L42" s="22"/>
      <c r="M42" s="22"/>
      <c r="N42" s="22"/>
      <c r="O42" s="22"/>
      <c r="P42" s="22"/>
    </row>
    <row r="43" spans="1:16" ht="39" customHeight="1" thickBot="1" x14ac:dyDescent="0.25">
      <c r="A43" s="22"/>
      <c r="B43" s="40"/>
      <c r="C43" s="1134" t="s">
        <v>537</v>
      </c>
      <c r="D43" s="1134"/>
      <c r="E43" s="1135"/>
      <c r="F43" s="41" t="s">
        <v>485</v>
      </c>
      <c r="G43" s="42" t="s">
        <v>485</v>
      </c>
      <c r="H43" s="42" t="s">
        <v>485</v>
      </c>
      <c r="I43" s="42" t="s">
        <v>485</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9JJhpfaLz5Xa9QLY+so+VdkA7w1U3GzjJy8IsMYHCjsCChQV4SA7Xmv5CU+tXxpVFuVCM6oRsySX+EYvR3pTrg==" saltValue="Kgg2M9t1cMNIoE08xG8fM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zoomScaleNormal="100"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4000</v>
      </c>
      <c r="L45" s="58">
        <v>3988</v>
      </c>
      <c r="M45" s="58">
        <v>3786</v>
      </c>
      <c r="N45" s="58">
        <v>3709</v>
      </c>
      <c r="O45" s="59">
        <v>3484</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485</v>
      </c>
      <c r="L46" s="62" t="s">
        <v>485</v>
      </c>
      <c r="M46" s="62" t="s">
        <v>485</v>
      </c>
      <c r="N46" s="62" t="s">
        <v>485</v>
      </c>
      <c r="O46" s="63" t="s">
        <v>485</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485</v>
      </c>
      <c r="L47" s="62" t="s">
        <v>485</v>
      </c>
      <c r="M47" s="62" t="s">
        <v>485</v>
      </c>
      <c r="N47" s="62" t="s">
        <v>485</v>
      </c>
      <c r="O47" s="63" t="s">
        <v>485</v>
      </c>
      <c r="P47" s="46"/>
      <c r="Q47" s="46"/>
      <c r="R47" s="46"/>
      <c r="S47" s="46"/>
      <c r="T47" s="46"/>
      <c r="U47" s="46"/>
    </row>
    <row r="48" spans="1:21" ht="30.75" customHeight="1" x14ac:dyDescent="0.2">
      <c r="A48" s="46"/>
      <c r="B48" s="1140"/>
      <c r="C48" s="1141"/>
      <c r="D48" s="60"/>
      <c r="E48" s="1146" t="s">
        <v>13</v>
      </c>
      <c r="F48" s="1146"/>
      <c r="G48" s="1146"/>
      <c r="H48" s="1146"/>
      <c r="I48" s="1146"/>
      <c r="J48" s="1147"/>
      <c r="K48" s="61">
        <v>1256</v>
      </c>
      <c r="L48" s="62">
        <v>1300</v>
      </c>
      <c r="M48" s="62">
        <v>1179</v>
      </c>
      <c r="N48" s="62">
        <v>939</v>
      </c>
      <c r="O48" s="63">
        <v>368</v>
      </c>
      <c r="P48" s="46"/>
      <c r="Q48" s="46"/>
      <c r="R48" s="46"/>
      <c r="S48" s="46"/>
      <c r="T48" s="46"/>
      <c r="U48" s="46"/>
    </row>
    <row r="49" spans="1:21" ht="30.75" customHeight="1" x14ac:dyDescent="0.2">
      <c r="A49" s="46"/>
      <c r="B49" s="1140"/>
      <c r="C49" s="1141"/>
      <c r="D49" s="60"/>
      <c r="E49" s="1146" t="s">
        <v>14</v>
      </c>
      <c r="F49" s="1146"/>
      <c r="G49" s="1146"/>
      <c r="H49" s="1146"/>
      <c r="I49" s="1146"/>
      <c r="J49" s="1147"/>
      <c r="K49" s="61">
        <v>23</v>
      </c>
      <c r="L49" s="62">
        <v>21</v>
      </c>
      <c r="M49" s="62">
        <v>21</v>
      </c>
      <c r="N49" s="62">
        <v>21</v>
      </c>
      <c r="O49" s="63">
        <v>21</v>
      </c>
      <c r="P49" s="46"/>
      <c r="Q49" s="46"/>
      <c r="R49" s="46"/>
      <c r="S49" s="46"/>
      <c r="T49" s="46"/>
      <c r="U49" s="46"/>
    </row>
    <row r="50" spans="1:21" ht="30.75" customHeight="1" x14ac:dyDescent="0.2">
      <c r="A50" s="46"/>
      <c r="B50" s="1140"/>
      <c r="C50" s="1141"/>
      <c r="D50" s="60"/>
      <c r="E50" s="1146" t="s">
        <v>15</v>
      </c>
      <c r="F50" s="1146"/>
      <c r="G50" s="1146"/>
      <c r="H50" s="1146"/>
      <c r="I50" s="1146"/>
      <c r="J50" s="1147"/>
      <c r="K50" s="61">
        <v>29</v>
      </c>
      <c r="L50" s="62">
        <v>399</v>
      </c>
      <c r="M50" s="62">
        <v>408</v>
      </c>
      <c r="N50" s="62">
        <v>4</v>
      </c>
      <c r="O50" s="63">
        <v>107</v>
      </c>
      <c r="P50" s="46"/>
      <c r="Q50" s="46"/>
      <c r="R50" s="46"/>
      <c r="S50" s="46"/>
      <c r="T50" s="46"/>
      <c r="U50" s="46"/>
    </row>
    <row r="51" spans="1:21" ht="30.75" customHeight="1" x14ac:dyDescent="0.2">
      <c r="A51" s="46"/>
      <c r="B51" s="1142"/>
      <c r="C51" s="1143"/>
      <c r="D51" s="64"/>
      <c r="E51" s="1146" t="s">
        <v>16</v>
      </c>
      <c r="F51" s="1146"/>
      <c r="G51" s="1146"/>
      <c r="H51" s="1146"/>
      <c r="I51" s="1146"/>
      <c r="J51" s="1147"/>
      <c r="K51" s="61">
        <v>0</v>
      </c>
      <c r="L51" s="62">
        <v>0</v>
      </c>
      <c r="M51" s="62" t="s">
        <v>485</v>
      </c>
      <c r="N51" s="62" t="s">
        <v>485</v>
      </c>
      <c r="O51" s="63" t="s">
        <v>485</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4774</v>
      </c>
      <c r="L52" s="62">
        <v>4799</v>
      </c>
      <c r="M52" s="62">
        <v>4602</v>
      </c>
      <c r="N52" s="62">
        <v>4488</v>
      </c>
      <c r="O52" s="63">
        <v>3979</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534</v>
      </c>
      <c r="L53" s="67">
        <v>909</v>
      </c>
      <c r="M53" s="67">
        <v>792</v>
      </c>
      <c r="N53" s="67">
        <v>185</v>
      </c>
      <c r="O53" s="68">
        <v>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j4LQ8kwl711M3VNyXoS6bVHUNOFSK1CS/gIOlzfTg2N0+QsUjkHQ4J5OhsgPX7RCbGGTPvlMqqRFEkuAJNdVhw==" saltValue="L6fW7dNRGxWyJ9ihpYXQA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zoomScaleNormal="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69" t="s">
        <v>30</v>
      </c>
      <c r="C41" s="1170"/>
      <c r="D41" s="103"/>
      <c r="E41" s="1175" t="s">
        <v>31</v>
      </c>
      <c r="F41" s="1175"/>
      <c r="G41" s="1175"/>
      <c r="H41" s="1176"/>
      <c r="I41" s="330">
        <v>40193</v>
      </c>
      <c r="J41" s="331">
        <v>39941</v>
      </c>
      <c r="K41" s="331">
        <v>39151</v>
      </c>
      <c r="L41" s="331">
        <v>37716</v>
      </c>
      <c r="M41" s="332">
        <v>36465</v>
      </c>
    </row>
    <row r="42" spans="2:13" ht="27.75" customHeight="1" x14ac:dyDescent="0.2">
      <c r="B42" s="1171"/>
      <c r="C42" s="1172"/>
      <c r="D42" s="104"/>
      <c r="E42" s="1177" t="s">
        <v>32</v>
      </c>
      <c r="F42" s="1177"/>
      <c r="G42" s="1177"/>
      <c r="H42" s="1178"/>
      <c r="I42" s="333">
        <v>2936</v>
      </c>
      <c r="J42" s="334">
        <v>2582</v>
      </c>
      <c r="K42" s="334">
        <v>1668</v>
      </c>
      <c r="L42" s="334">
        <v>2970</v>
      </c>
      <c r="M42" s="335">
        <v>3043</v>
      </c>
    </row>
    <row r="43" spans="2:13" ht="27.75" customHeight="1" x14ac:dyDescent="0.2">
      <c r="B43" s="1171"/>
      <c r="C43" s="1172"/>
      <c r="D43" s="104"/>
      <c r="E43" s="1177" t="s">
        <v>33</v>
      </c>
      <c r="F43" s="1177"/>
      <c r="G43" s="1177"/>
      <c r="H43" s="1178"/>
      <c r="I43" s="333">
        <v>7502</v>
      </c>
      <c r="J43" s="334">
        <v>7142</v>
      </c>
      <c r="K43" s="334">
        <v>6256</v>
      </c>
      <c r="L43" s="334">
        <v>5654</v>
      </c>
      <c r="M43" s="335">
        <v>4514</v>
      </c>
    </row>
    <row r="44" spans="2:13" ht="27.75" customHeight="1" x14ac:dyDescent="0.2">
      <c r="B44" s="1171"/>
      <c r="C44" s="1172"/>
      <c r="D44" s="104"/>
      <c r="E44" s="1177" t="s">
        <v>34</v>
      </c>
      <c r="F44" s="1177"/>
      <c r="G44" s="1177"/>
      <c r="H44" s="1178"/>
      <c r="I44" s="333">
        <v>277</v>
      </c>
      <c r="J44" s="334">
        <v>250</v>
      </c>
      <c r="K44" s="334">
        <v>231</v>
      </c>
      <c r="L44" s="334">
        <v>205</v>
      </c>
      <c r="M44" s="335">
        <v>186</v>
      </c>
    </row>
    <row r="45" spans="2:13" ht="27.75" customHeight="1" x14ac:dyDescent="0.2">
      <c r="B45" s="1171"/>
      <c r="C45" s="1172"/>
      <c r="D45" s="104"/>
      <c r="E45" s="1177" t="s">
        <v>35</v>
      </c>
      <c r="F45" s="1177"/>
      <c r="G45" s="1177"/>
      <c r="H45" s="1178"/>
      <c r="I45" s="333">
        <v>6447</v>
      </c>
      <c r="J45" s="334">
        <v>6388</v>
      </c>
      <c r="K45" s="334">
        <v>6260</v>
      </c>
      <c r="L45" s="334">
        <v>6546</v>
      </c>
      <c r="M45" s="335">
        <v>7017</v>
      </c>
    </row>
    <row r="46" spans="2:13" ht="27.75" customHeight="1" x14ac:dyDescent="0.2">
      <c r="B46" s="1171"/>
      <c r="C46" s="1172"/>
      <c r="D46" s="105"/>
      <c r="E46" s="1177" t="s">
        <v>36</v>
      </c>
      <c r="F46" s="1177"/>
      <c r="G46" s="1177"/>
      <c r="H46" s="1178"/>
      <c r="I46" s="333" t="s">
        <v>485</v>
      </c>
      <c r="J46" s="334" t="s">
        <v>485</v>
      </c>
      <c r="K46" s="334">
        <v>193</v>
      </c>
      <c r="L46" s="334" t="s">
        <v>485</v>
      </c>
      <c r="M46" s="335" t="s">
        <v>485</v>
      </c>
    </row>
    <row r="47" spans="2:13" ht="27.75" customHeight="1" x14ac:dyDescent="0.2">
      <c r="B47" s="1171"/>
      <c r="C47" s="1172"/>
      <c r="D47" s="106"/>
      <c r="E47" s="1179" t="s">
        <v>37</v>
      </c>
      <c r="F47" s="1180"/>
      <c r="G47" s="1180"/>
      <c r="H47" s="1181"/>
      <c r="I47" s="333" t="s">
        <v>485</v>
      </c>
      <c r="J47" s="334" t="s">
        <v>485</v>
      </c>
      <c r="K47" s="334" t="s">
        <v>485</v>
      </c>
      <c r="L47" s="334" t="s">
        <v>485</v>
      </c>
      <c r="M47" s="335" t="s">
        <v>485</v>
      </c>
    </row>
    <row r="48" spans="2:13" ht="27.75" customHeight="1" x14ac:dyDescent="0.2">
      <c r="B48" s="1171"/>
      <c r="C48" s="1172"/>
      <c r="D48" s="104"/>
      <c r="E48" s="1177" t="s">
        <v>38</v>
      </c>
      <c r="F48" s="1177"/>
      <c r="G48" s="1177"/>
      <c r="H48" s="1178"/>
      <c r="I48" s="333" t="s">
        <v>485</v>
      </c>
      <c r="J48" s="334" t="s">
        <v>485</v>
      </c>
      <c r="K48" s="334" t="s">
        <v>485</v>
      </c>
      <c r="L48" s="334" t="s">
        <v>485</v>
      </c>
      <c r="M48" s="335" t="s">
        <v>485</v>
      </c>
    </row>
    <row r="49" spans="2:13" ht="27.75" customHeight="1" x14ac:dyDescent="0.2">
      <c r="B49" s="1173"/>
      <c r="C49" s="1174"/>
      <c r="D49" s="104"/>
      <c r="E49" s="1177" t="s">
        <v>39</v>
      </c>
      <c r="F49" s="1177"/>
      <c r="G49" s="1177"/>
      <c r="H49" s="1178"/>
      <c r="I49" s="333" t="s">
        <v>485</v>
      </c>
      <c r="J49" s="334" t="s">
        <v>485</v>
      </c>
      <c r="K49" s="334" t="s">
        <v>485</v>
      </c>
      <c r="L49" s="334" t="s">
        <v>485</v>
      </c>
      <c r="M49" s="335" t="s">
        <v>485</v>
      </c>
    </row>
    <row r="50" spans="2:13" ht="27.75" customHeight="1" x14ac:dyDescent="0.2">
      <c r="B50" s="1182" t="s">
        <v>40</v>
      </c>
      <c r="C50" s="1183"/>
      <c r="D50" s="107"/>
      <c r="E50" s="1177" t="s">
        <v>41</v>
      </c>
      <c r="F50" s="1177"/>
      <c r="G50" s="1177"/>
      <c r="H50" s="1178"/>
      <c r="I50" s="333">
        <v>11867</v>
      </c>
      <c r="J50" s="334">
        <v>12408</v>
      </c>
      <c r="K50" s="334">
        <v>13503</v>
      </c>
      <c r="L50" s="334">
        <v>12518</v>
      </c>
      <c r="M50" s="335">
        <v>13233</v>
      </c>
    </row>
    <row r="51" spans="2:13" ht="27.75" customHeight="1" x14ac:dyDescent="0.2">
      <c r="B51" s="1171"/>
      <c r="C51" s="1172"/>
      <c r="D51" s="104"/>
      <c r="E51" s="1177" t="s">
        <v>42</v>
      </c>
      <c r="F51" s="1177"/>
      <c r="G51" s="1177"/>
      <c r="H51" s="1178"/>
      <c r="I51" s="333">
        <v>10378</v>
      </c>
      <c r="J51" s="334">
        <v>9637</v>
      </c>
      <c r="K51" s="334">
        <v>8291</v>
      </c>
      <c r="L51" s="334">
        <v>10002</v>
      </c>
      <c r="M51" s="335">
        <v>12720</v>
      </c>
    </row>
    <row r="52" spans="2:13" ht="27.75" customHeight="1" x14ac:dyDescent="0.2">
      <c r="B52" s="1173"/>
      <c r="C52" s="1174"/>
      <c r="D52" s="104"/>
      <c r="E52" s="1177" t="s">
        <v>43</v>
      </c>
      <c r="F52" s="1177"/>
      <c r="G52" s="1177"/>
      <c r="H52" s="1178"/>
      <c r="I52" s="333">
        <v>35577</v>
      </c>
      <c r="J52" s="334">
        <v>34978</v>
      </c>
      <c r="K52" s="334">
        <v>33365</v>
      </c>
      <c r="L52" s="334">
        <v>31480</v>
      </c>
      <c r="M52" s="335">
        <v>29118</v>
      </c>
    </row>
    <row r="53" spans="2:13" ht="27.75" customHeight="1" thickBot="1" x14ac:dyDescent="0.25">
      <c r="B53" s="1184" t="s">
        <v>19</v>
      </c>
      <c r="C53" s="1185"/>
      <c r="D53" s="108"/>
      <c r="E53" s="1186" t="s">
        <v>44</v>
      </c>
      <c r="F53" s="1186"/>
      <c r="G53" s="1186"/>
      <c r="H53" s="1187"/>
      <c r="I53" s="336">
        <v>-467</v>
      </c>
      <c r="J53" s="337">
        <v>-721</v>
      </c>
      <c r="K53" s="337">
        <v>-1401</v>
      </c>
      <c r="L53" s="337">
        <v>-908</v>
      </c>
      <c r="M53" s="338">
        <v>-3846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aSYiKU2b47jMQzpagb2LqnGJ0JKDyKfFzkkgEBov/JrODi6CYmVHsc3Q20lbvDQQHUzCPxSFRUcutZBtTooKeA==" saltValue="mKNgiGNKyG0N8XVFn2HCg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zoomScale="40" zoomScaleNormal="4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196" t="s">
        <v>46</v>
      </c>
      <c r="D55" s="1196"/>
      <c r="E55" s="1197"/>
      <c r="F55" s="339">
        <v>3770</v>
      </c>
      <c r="G55" s="339">
        <v>3644</v>
      </c>
      <c r="H55" s="340">
        <v>4641</v>
      </c>
    </row>
    <row r="56" spans="2:8" ht="52.5" customHeight="1" x14ac:dyDescent="0.2">
      <c r="B56" s="120"/>
      <c r="C56" s="1198" t="s">
        <v>47</v>
      </c>
      <c r="D56" s="1198"/>
      <c r="E56" s="1199"/>
      <c r="F56" s="341">
        <v>18</v>
      </c>
      <c r="G56" s="341" t="s">
        <v>485</v>
      </c>
      <c r="H56" s="342" t="s">
        <v>485</v>
      </c>
    </row>
    <row r="57" spans="2:8" ht="53.25" customHeight="1" x14ac:dyDescent="0.2">
      <c r="B57" s="120"/>
      <c r="C57" s="1200" t="s">
        <v>48</v>
      </c>
      <c r="D57" s="1200"/>
      <c r="E57" s="1201"/>
      <c r="F57" s="343">
        <v>7900</v>
      </c>
      <c r="G57" s="343">
        <v>7115</v>
      </c>
      <c r="H57" s="344">
        <v>6428</v>
      </c>
    </row>
    <row r="58" spans="2:8" ht="45.75" customHeight="1" x14ac:dyDescent="0.2">
      <c r="B58" s="121"/>
      <c r="C58" s="1188" t="s">
        <v>558</v>
      </c>
      <c r="D58" s="1189"/>
      <c r="E58" s="1190"/>
      <c r="F58" s="345">
        <v>1912</v>
      </c>
      <c r="G58" s="345">
        <v>1435</v>
      </c>
      <c r="H58" s="346">
        <v>1380</v>
      </c>
    </row>
    <row r="59" spans="2:8" ht="45.75" customHeight="1" x14ac:dyDescent="0.2">
      <c r="B59" s="121"/>
      <c r="C59" s="1188" t="s">
        <v>559</v>
      </c>
      <c r="D59" s="1189"/>
      <c r="E59" s="1190"/>
      <c r="F59" s="345">
        <v>1012</v>
      </c>
      <c r="G59" s="345">
        <v>1079</v>
      </c>
      <c r="H59" s="346">
        <v>1134</v>
      </c>
    </row>
    <row r="60" spans="2:8" ht="45.75" customHeight="1" x14ac:dyDescent="0.2">
      <c r="B60" s="121"/>
      <c r="C60" s="1188" t="s">
        <v>560</v>
      </c>
      <c r="D60" s="1189"/>
      <c r="E60" s="1190"/>
      <c r="F60" s="345">
        <v>1666</v>
      </c>
      <c r="G60" s="345">
        <v>1273</v>
      </c>
      <c r="H60" s="346">
        <v>1088</v>
      </c>
    </row>
    <row r="61" spans="2:8" ht="45.75" customHeight="1" x14ac:dyDescent="0.2">
      <c r="B61" s="121"/>
      <c r="C61" s="1188" t="s">
        <v>561</v>
      </c>
      <c r="D61" s="1189"/>
      <c r="E61" s="1190"/>
      <c r="F61" s="345">
        <v>1372</v>
      </c>
      <c r="G61" s="345">
        <v>931</v>
      </c>
      <c r="H61" s="346">
        <v>922</v>
      </c>
    </row>
    <row r="62" spans="2:8" ht="45.75" customHeight="1" thickBot="1" x14ac:dyDescent="0.25">
      <c r="B62" s="122"/>
      <c r="C62" s="1191" t="s">
        <v>562</v>
      </c>
      <c r="D62" s="1192"/>
      <c r="E62" s="1193"/>
      <c r="F62" s="347">
        <v>765</v>
      </c>
      <c r="G62" s="347">
        <v>766</v>
      </c>
      <c r="H62" s="348">
        <v>646</v>
      </c>
    </row>
    <row r="63" spans="2:8" ht="52.5" customHeight="1" thickBot="1" x14ac:dyDescent="0.25">
      <c r="B63" s="123"/>
      <c r="C63" s="1194" t="s">
        <v>49</v>
      </c>
      <c r="D63" s="1194"/>
      <c r="E63" s="1195"/>
      <c r="F63" s="349">
        <v>11688</v>
      </c>
      <c r="G63" s="349">
        <v>10759</v>
      </c>
      <c r="H63" s="350">
        <v>11069</v>
      </c>
    </row>
    <row r="64" spans="2:8" ht="13.2" x14ac:dyDescent="0.2"/>
  </sheetData>
  <sheetProtection algorithmName="SHA-512" hashValue="Sw6/vmMK31k2N9/9Gri90wkDlVzkt1O4YpU99gJz+e96ae1yEGCuS7RHSXtQJjh1XG3B9LFRx8qVSs3Wng1HFg==" saltValue="VSH25b0UPwX7J0SNiVB+r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522</v>
      </c>
      <c r="G2" s="137"/>
      <c r="H2" s="138"/>
    </row>
    <row r="3" spans="1:8" x14ac:dyDescent="0.2">
      <c r="A3" s="134" t="s">
        <v>515</v>
      </c>
      <c r="B3" s="139"/>
      <c r="C3" s="140"/>
      <c r="D3" s="141">
        <v>33200</v>
      </c>
      <c r="E3" s="142"/>
      <c r="F3" s="143">
        <v>39221</v>
      </c>
      <c r="G3" s="144"/>
      <c r="H3" s="145"/>
    </row>
    <row r="4" spans="1:8" x14ac:dyDescent="0.2">
      <c r="A4" s="146"/>
      <c r="B4" s="147"/>
      <c r="C4" s="148"/>
      <c r="D4" s="149">
        <v>19186</v>
      </c>
      <c r="E4" s="150"/>
      <c r="F4" s="151">
        <v>24821</v>
      </c>
      <c r="G4" s="152"/>
      <c r="H4" s="153"/>
    </row>
    <row r="5" spans="1:8" x14ac:dyDescent="0.2">
      <c r="A5" s="134" t="s">
        <v>517</v>
      </c>
      <c r="B5" s="139"/>
      <c r="C5" s="140"/>
      <c r="D5" s="141">
        <v>32683</v>
      </c>
      <c r="E5" s="142"/>
      <c r="F5" s="143">
        <v>38566</v>
      </c>
      <c r="G5" s="144"/>
      <c r="H5" s="145"/>
    </row>
    <row r="6" spans="1:8" x14ac:dyDescent="0.2">
      <c r="A6" s="146"/>
      <c r="B6" s="147"/>
      <c r="C6" s="148"/>
      <c r="D6" s="149">
        <v>17586</v>
      </c>
      <c r="E6" s="150"/>
      <c r="F6" s="151">
        <v>24059</v>
      </c>
      <c r="G6" s="152"/>
      <c r="H6" s="153"/>
    </row>
    <row r="7" spans="1:8" x14ac:dyDescent="0.2">
      <c r="A7" s="134" t="s">
        <v>518</v>
      </c>
      <c r="B7" s="139"/>
      <c r="C7" s="140"/>
      <c r="D7" s="141">
        <v>42195</v>
      </c>
      <c r="E7" s="142"/>
      <c r="F7" s="143">
        <v>35156</v>
      </c>
      <c r="G7" s="144"/>
      <c r="H7" s="145"/>
    </row>
    <row r="8" spans="1:8" x14ac:dyDescent="0.2">
      <c r="A8" s="146"/>
      <c r="B8" s="147"/>
      <c r="C8" s="148"/>
      <c r="D8" s="149">
        <v>19948</v>
      </c>
      <c r="E8" s="150"/>
      <c r="F8" s="151">
        <v>22430</v>
      </c>
      <c r="G8" s="152"/>
      <c r="H8" s="153"/>
    </row>
    <row r="9" spans="1:8" x14ac:dyDescent="0.2">
      <c r="A9" s="134" t="s">
        <v>519</v>
      </c>
      <c r="B9" s="139"/>
      <c r="C9" s="140"/>
      <c r="D9" s="141">
        <v>46297</v>
      </c>
      <c r="E9" s="142"/>
      <c r="F9" s="143">
        <v>37029</v>
      </c>
      <c r="G9" s="144"/>
      <c r="H9" s="145"/>
    </row>
    <row r="10" spans="1:8" x14ac:dyDescent="0.2">
      <c r="A10" s="146"/>
      <c r="B10" s="147"/>
      <c r="C10" s="148"/>
      <c r="D10" s="149">
        <v>25197</v>
      </c>
      <c r="E10" s="150"/>
      <c r="F10" s="151">
        <v>23232</v>
      </c>
      <c r="G10" s="152"/>
      <c r="H10" s="153"/>
    </row>
    <row r="11" spans="1:8" x14ac:dyDescent="0.2">
      <c r="A11" s="134" t="s">
        <v>520</v>
      </c>
      <c r="B11" s="139"/>
      <c r="C11" s="140"/>
      <c r="D11" s="141">
        <v>39484</v>
      </c>
      <c r="E11" s="142"/>
      <c r="F11" s="143">
        <v>44805</v>
      </c>
      <c r="G11" s="144"/>
      <c r="H11" s="145"/>
    </row>
    <row r="12" spans="1:8" x14ac:dyDescent="0.2">
      <c r="A12" s="146"/>
      <c r="B12" s="147"/>
      <c r="C12" s="154"/>
      <c r="D12" s="149">
        <v>25063</v>
      </c>
      <c r="E12" s="150"/>
      <c r="F12" s="151">
        <v>29857</v>
      </c>
      <c r="G12" s="152"/>
      <c r="H12" s="153"/>
    </row>
    <row r="13" spans="1:8" x14ac:dyDescent="0.2">
      <c r="A13" s="134"/>
      <c r="B13" s="139"/>
      <c r="C13" s="140"/>
      <c r="D13" s="141">
        <v>38772</v>
      </c>
      <c r="E13" s="142"/>
      <c r="F13" s="143">
        <v>38955</v>
      </c>
      <c r="G13" s="155"/>
      <c r="H13" s="145"/>
    </row>
    <row r="14" spans="1:8" x14ac:dyDescent="0.2">
      <c r="A14" s="146"/>
      <c r="B14" s="147"/>
      <c r="C14" s="148"/>
      <c r="D14" s="149">
        <v>21396</v>
      </c>
      <c r="E14" s="150"/>
      <c r="F14" s="151">
        <v>24880</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8.89</v>
      </c>
      <c r="C19" s="156">
        <f>ROUND(VALUE(SUBSTITUTE(実質収支比率等に係る経年分析!G$48,"▲","-")),2)</f>
        <v>10.45</v>
      </c>
      <c r="D19" s="156">
        <f>ROUND(VALUE(SUBSTITUTE(実質収支比率等に係る経年分析!H$48,"▲","-")),2)</f>
        <v>8.42</v>
      </c>
      <c r="E19" s="156">
        <f>ROUND(VALUE(SUBSTITUTE(実質収支比率等に係る経年分析!I$48,"▲","-")),2)</f>
        <v>7.91</v>
      </c>
      <c r="F19" s="156">
        <f>ROUND(VALUE(SUBSTITUTE(実質収支比率等に係る経年分析!J$48,"▲","-")),2)</f>
        <v>9.2100000000000009</v>
      </c>
    </row>
    <row r="20" spans="1:11" x14ac:dyDescent="0.2">
      <c r="A20" s="156" t="s">
        <v>53</v>
      </c>
      <c r="B20" s="156">
        <f>ROUND(VALUE(SUBSTITUTE(実質収支比率等に係る経年分析!F$47,"▲","-")),2)</f>
        <v>11.3</v>
      </c>
      <c r="C20" s="156">
        <f>ROUND(VALUE(SUBSTITUTE(実質収支比率等に係る経年分析!G$47,"▲","-")),2)</f>
        <v>11.66</v>
      </c>
      <c r="D20" s="156">
        <f>ROUND(VALUE(SUBSTITUTE(実質収支比率等に係る経年分析!H$47,"▲","-")),2)</f>
        <v>12.19</v>
      </c>
      <c r="E20" s="156">
        <f>ROUND(VALUE(SUBSTITUTE(実質収支比率等に係る経年分析!I$47,"▲","-")),2)</f>
        <v>11.62</v>
      </c>
      <c r="F20" s="156">
        <f>ROUND(VALUE(SUBSTITUTE(実質収支比率等に係る経年分析!J$47,"▲","-")),2)</f>
        <v>14.48</v>
      </c>
    </row>
    <row r="21" spans="1:11" x14ac:dyDescent="0.2">
      <c r="A21" s="156" t="s">
        <v>54</v>
      </c>
      <c r="B21" s="156">
        <f>IF(ISNUMBER(VALUE(SUBSTITUTE(実質収支比率等に係る経年分析!F$49,"▲","-"))),ROUND(VALUE(SUBSTITUTE(実質収支比率等に係る経年分析!F$49,"▲","-")),2),NA())</f>
        <v>-2.25</v>
      </c>
      <c r="C21" s="156">
        <f>IF(ISNUMBER(VALUE(SUBSTITUTE(実質収支比率等に係る経年分析!G$49,"▲","-"))),ROUND(VALUE(SUBSTITUTE(実質収支比率等に係る経年分析!G$49,"▲","-")),2),NA())</f>
        <v>1.07</v>
      </c>
      <c r="D21" s="156">
        <f>IF(ISNUMBER(VALUE(SUBSTITUTE(実質収支比率等に係る経年分析!H$49,"▲","-"))),ROUND(VALUE(SUBSTITUTE(実質収支比率等に係る経年分析!H$49,"▲","-")),2),NA())</f>
        <v>-2.02</v>
      </c>
      <c r="E21" s="156">
        <f>IF(ISNUMBER(VALUE(SUBSTITUTE(実質収支比率等に係る経年分析!I$49,"▲","-"))),ROUND(VALUE(SUBSTITUTE(実質収支比率等に係る経年分析!I$49,"▲","-")),2),NA())</f>
        <v>-0.73</v>
      </c>
      <c r="F21" s="156">
        <f>IF(ISNUMBER(VALUE(SUBSTITUTE(実質収支比率等に係る経年分析!J$49,"▲","-"))),ROUND(VALUE(SUBSTITUTE(実質収支比率等に係る経年分析!J$49,"▲","-")),2),NA())</f>
        <v>4.58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0.14000000000000001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0.28000000000000003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0.13</v>
      </c>
    </row>
    <row r="33" spans="1:16" x14ac:dyDescent="0.2">
      <c r="A33" s="157" t="str">
        <f>IF(連結実質赤字比率に係る赤字・黒字の構成分析!C$37="",NA(),連結実質赤字比率に係る赤字・黒字の構成分析!C$37)</f>
        <v>国民健康保険事業特別会計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1.29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0.79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1.01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0.79</v>
      </c>
    </row>
    <row r="34" spans="1:16" x14ac:dyDescent="0.2">
      <c r="A34" s="157" t="str">
        <f>IF(連結実質赤字比率に係る赤字・黒字の構成分析!C$36="",NA(),連結実質赤字比率に係る赤字・黒字の構成分析!C$36)</f>
        <v>介護保険事業特別会計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1.82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3.25</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3.34</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3.76</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2.34</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0.43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0.89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1.89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2.2799999999999998</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2.59</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8.8800000000000008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10.45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8.41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7.91</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9.2100000000000009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4774</v>
      </c>
      <c r="E42" s="158"/>
      <c r="F42" s="158"/>
      <c r="G42" s="158">
        <f>'実質公債費比率（分子）の構造'!L$52</f>
        <v>4799</v>
      </c>
      <c r="H42" s="158"/>
      <c r="I42" s="158"/>
      <c r="J42" s="158">
        <f>'実質公債費比率（分子）の構造'!M$52</f>
        <v>4602</v>
      </c>
      <c r="K42" s="158"/>
      <c r="L42" s="158"/>
      <c r="M42" s="158">
        <f>'実質公債費比率（分子）の構造'!N$52</f>
        <v>4488</v>
      </c>
      <c r="N42" s="158"/>
      <c r="O42" s="158"/>
      <c r="P42" s="158">
        <f>'実質公債費比率（分子）の構造'!O$52</f>
        <v>3979</v>
      </c>
    </row>
    <row r="43" spans="1:16" x14ac:dyDescent="0.2">
      <c r="A43" s="158" t="s">
        <v>16</v>
      </c>
      <c r="B43" s="158">
        <f>'実質公債費比率（分子）の構造'!K$51</f>
        <v>0</v>
      </c>
      <c r="C43" s="158"/>
      <c r="D43" s="158"/>
      <c r="E43" s="158">
        <f>'実質公債費比率（分子）の構造'!L$51</f>
        <v>0</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29</v>
      </c>
      <c r="C44" s="158"/>
      <c r="D44" s="158"/>
      <c r="E44" s="158">
        <f>'実質公債費比率（分子）の構造'!L$50</f>
        <v>399</v>
      </c>
      <c r="F44" s="158"/>
      <c r="G44" s="158"/>
      <c r="H44" s="158">
        <f>'実質公債費比率（分子）の構造'!M$50</f>
        <v>408</v>
      </c>
      <c r="I44" s="158"/>
      <c r="J44" s="158"/>
      <c r="K44" s="158">
        <f>'実質公債費比率（分子）の構造'!N$50</f>
        <v>4</v>
      </c>
      <c r="L44" s="158"/>
      <c r="M44" s="158"/>
      <c r="N44" s="158">
        <f>'実質公債費比率（分子）の構造'!O$50</f>
        <v>107</v>
      </c>
      <c r="O44" s="158"/>
      <c r="P44" s="158"/>
    </row>
    <row r="45" spans="1:16" x14ac:dyDescent="0.2">
      <c r="A45" s="158" t="s">
        <v>63</v>
      </c>
      <c r="B45" s="158">
        <f>'実質公債費比率（分子）の構造'!K$49</f>
        <v>23</v>
      </c>
      <c r="C45" s="158"/>
      <c r="D45" s="158"/>
      <c r="E45" s="158">
        <f>'実質公債費比率（分子）の構造'!L$49</f>
        <v>21</v>
      </c>
      <c r="F45" s="158"/>
      <c r="G45" s="158"/>
      <c r="H45" s="158">
        <f>'実質公債費比率（分子）の構造'!M$49</f>
        <v>21</v>
      </c>
      <c r="I45" s="158"/>
      <c r="J45" s="158"/>
      <c r="K45" s="158">
        <f>'実質公債費比率（分子）の構造'!N$49</f>
        <v>21</v>
      </c>
      <c r="L45" s="158"/>
      <c r="M45" s="158"/>
      <c r="N45" s="158">
        <f>'実質公債費比率（分子）の構造'!O$49</f>
        <v>21</v>
      </c>
      <c r="O45" s="158"/>
      <c r="P45" s="158"/>
    </row>
    <row r="46" spans="1:16" x14ac:dyDescent="0.2">
      <c r="A46" s="158" t="s">
        <v>64</v>
      </c>
      <c r="B46" s="158">
        <f>'実質公債費比率（分子）の構造'!K$48</f>
        <v>1256</v>
      </c>
      <c r="C46" s="158"/>
      <c r="D46" s="158"/>
      <c r="E46" s="158">
        <f>'実質公債費比率（分子）の構造'!L$48</f>
        <v>1300</v>
      </c>
      <c r="F46" s="158"/>
      <c r="G46" s="158"/>
      <c r="H46" s="158">
        <f>'実質公債費比率（分子）の構造'!M$48</f>
        <v>1179</v>
      </c>
      <c r="I46" s="158"/>
      <c r="J46" s="158"/>
      <c r="K46" s="158">
        <f>'実質公債費比率（分子）の構造'!N$48</f>
        <v>939</v>
      </c>
      <c r="L46" s="158"/>
      <c r="M46" s="158"/>
      <c r="N46" s="158">
        <f>'実質公債費比率（分子）の構造'!O$48</f>
        <v>368</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4000</v>
      </c>
      <c r="C49" s="158"/>
      <c r="D49" s="158"/>
      <c r="E49" s="158">
        <f>'実質公債費比率（分子）の構造'!L$45</f>
        <v>3988</v>
      </c>
      <c r="F49" s="158"/>
      <c r="G49" s="158"/>
      <c r="H49" s="158">
        <f>'実質公債費比率（分子）の構造'!M$45</f>
        <v>3786</v>
      </c>
      <c r="I49" s="158"/>
      <c r="J49" s="158"/>
      <c r="K49" s="158">
        <f>'実質公債費比率（分子）の構造'!N$45</f>
        <v>3709</v>
      </c>
      <c r="L49" s="158"/>
      <c r="M49" s="158"/>
      <c r="N49" s="158">
        <f>'実質公債費比率（分子）の構造'!O$45</f>
        <v>3484</v>
      </c>
      <c r="O49" s="158"/>
      <c r="P49" s="158"/>
    </row>
    <row r="50" spans="1:16" x14ac:dyDescent="0.2">
      <c r="A50" s="158" t="s">
        <v>67</v>
      </c>
      <c r="B50" s="158" t="e">
        <f>NA()</f>
        <v>#N/A</v>
      </c>
      <c r="C50" s="158">
        <f>IF(ISNUMBER('実質公債費比率（分子）の構造'!K$53),'実質公債費比率（分子）の構造'!K$53,NA())</f>
        <v>534</v>
      </c>
      <c r="D50" s="158" t="e">
        <f>NA()</f>
        <v>#N/A</v>
      </c>
      <c r="E50" s="158" t="e">
        <f>NA()</f>
        <v>#N/A</v>
      </c>
      <c r="F50" s="158">
        <f>IF(ISNUMBER('実質公債費比率（分子）の構造'!L$53),'実質公債費比率（分子）の構造'!L$53,NA())</f>
        <v>909</v>
      </c>
      <c r="G50" s="158" t="e">
        <f>NA()</f>
        <v>#N/A</v>
      </c>
      <c r="H50" s="158" t="e">
        <f>NA()</f>
        <v>#N/A</v>
      </c>
      <c r="I50" s="158">
        <f>IF(ISNUMBER('実質公債費比率（分子）の構造'!M$53),'実質公債費比率（分子）の構造'!M$53,NA())</f>
        <v>792</v>
      </c>
      <c r="J50" s="158" t="e">
        <f>NA()</f>
        <v>#N/A</v>
      </c>
      <c r="K50" s="158" t="e">
        <f>NA()</f>
        <v>#N/A</v>
      </c>
      <c r="L50" s="158">
        <f>IF(ISNUMBER('実質公債費比率（分子）の構造'!N$53),'実質公債費比率（分子）の構造'!N$53,NA())</f>
        <v>185</v>
      </c>
      <c r="M50" s="158" t="e">
        <f>NA()</f>
        <v>#N/A</v>
      </c>
      <c r="N50" s="158" t="e">
        <f>NA()</f>
        <v>#N/A</v>
      </c>
      <c r="O50" s="158">
        <f>IF(ISNUMBER('実質公債費比率（分子）の構造'!O$53),'実質公債費比率（分子）の構造'!O$53,NA())</f>
        <v>1</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35577</v>
      </c>
      <c r="E56" s="157"/>
      <c r="F56" s="157"/>
      <c r="G56" s="157">
        <f>'将来負担比率（分子）の構造'!J$52</f>
        <v>34978</v>
      </c>
      <c r="H56" s="157"/>
      <c r="I56" s="157"/>
      <c r="J56" s="157">
        <f>'将来負担比率（分子）の構造'!K$52</f>
        <v>33365</v>
      </c>
      <c r="K56" s="157"/>
      <c r="L56" s="157"/>
      <c r="M56" s="157">
        <f>'将来負担比率（分子）の構造'!L$52</f>
        <v>31480</v>
      </c>
      <c r="N56" s="157"/>
      <c r="O56" s="157"/>
      <c r="P56" s="157">
        <f>'将来負担比率（分子）の構造'!M$52</f>
        <v>29118</v>
      </c>
    </row>
    <row r="57" spans="1:16" x14ac:dyDescent="0.2">
      <c r="A57" s="157" t="s">
        <v>42</v>
      </c>
      <c r="B57" s="157"/>
      <c r="C57" s="157"/>
      <c r="D57" s="157">
        <f>'将来負担比率（分子）の構造'!I$51</f>
        <v>10378</v>
      </c>
      <c r="E57" s="157"/>
      <c r="F57" s="157"/>
      <c r="G57" s="157">
        <f>'将来負担比率（分子）の構造'!J$51</f>
        <v>9637</v>
      </c>
      <c r="H57" s="157"/>
      <c r="I57" s="157"/>
      <c r="J57" s="157">
        <f>'将来負担比率（分子）の構造'!K$51</f>
        <v>8291</v>
      </c>
      <c r="K57" s="157"/>
      <c r="L57" s="157"/>
      <c r="M57" s="157">
        <f>'将来負担比率（分子）の構造'!L$51</f>
        <v>10002</v>
      </c>
      <c r="N57" s="157"/>
      <c r="O57" s="157"/>
      <c r="P57" s="157">
        <f>'将来負担比率（分子）の構造'!M$51</f>
        <v>12720</v>
      </c>
    </row>
    <row r="58" spans="1:16" x14ac:dyDescent="0.2">
      <c r="A58" s="157" t="s">
        <v>41</v>
      </c>
      <c r="B58" s="157"/>
      <c r="C58" s="157"/>
      <c r="D58" s="157">
        <f>'将来負担比率（分子）の構造'!I$50</f>
        <v>11867</v>
      </c>
      <c r="E58" s="157"/>
      <c r="F58" s="157"/>
      <c r="G58" s="157">
        <f>'将来負担比率（分子）の構造'!J$50</f>
        <v>12408</v>
      </c>
      <c r="H58" s="157"/>
      <c r="I58" s="157"/>
      <c r="J58" s="157">
        <f>'将来負担比率（分子）の構造'!K$50</f>
        <v>13503</v>
      </c>
      <c r="K58" s="157"/>
      <c r="L58" s="157"/>
      <c r="M58" s="157">
        <f>'将来負担比率（分子）の構造'!L$50</f>
        <v>12518</v>
      </c>
      <c r="N58" s="157"/>
      <c r="O58" s="157"/>
      <c r="P58" s="157">
        <f>'将来負担比率（分子）の構造'!M$50</f>
        <v>13233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f>'将来負担比率（分子）の構造'!K$46</f>
        <v>193</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6447</v>
      </c>
      <c r="C62" s="157"/>
      <c r="D62" s="157"/>
      <c r="E62" s="157">
        <f>'将来負担比率（分子）の構造'!J$45</f>
        <v>6388</v>
      </c>
      <c r="F62" s="157"/>
      <c r="G62" s="157"/>
      <c r="H62" s="157">
        <f>'将来負担比率（分子）の構造'!K$45</f>
        <v>6260</v>
      </c>
      <c r="I62" s="157"/>
      <c r="J62" s="157"/>
      <c r="K62" s="157">
        <f>'将来負担比率（分子）の構造'!L$45</f>
        <v>6546</v>
      </c>
      <c r="L62" s="157"/>
      <c r="M62" s="157"/>
      <c r="N62" s="157">
        <f>'将来負担比率（分子）の構造'!M$45</f>
        <v>7017</v>
      </c>
      <c r="O62" s="157"/>
      <c r="P62" s="157"/>
    </row>
    <row r="63" spans="1:16" x14ac:dyDescent="0.2">
      <c r="A63" s="157" t="s">
        <v>34</v>
      </c>
      <c r="B63" s="157">
        <f>'将来負担比率（分子）の構造'!I$44</f>
        <v>277</v>
      </c>
      <c r="C63" s="157"/>
      <c r="D63" s="157"/>
      <c r="E63" s="157">
        <f>'将来負担比率（分子）の構造'!J$44</f>
        <v>250</v>
      </c>
      <c r="F63" s="157"/>
      <c r="G63" s="157"/>
      <c r="H63" s="157">
        <f>'将来負担比率（分子）の構造'!K$44</f>
        <v>231</v>
      </c>
      <c r="I63" s="157"/>
      <c r="J63" s="157"/>
      <c r="K63" s="157">
        <f>'将来負担比率（分子）の構造'!L$44</f>
        <v>205</v>
      </c>
      <c r="L63" s="157"/>
      <c r="M63" s="157"/>
      <c r="N63" s="157">
        <f>'将来負担比率（分子）の構造'!M$44</f>
        <v>186</v>
      </c>
      <c r="O63" s="157"/>
      <c r="P63" s="157"/>
    </row>
    <row r="64" spans="1:16" x14ac:dyDescent="0.2">
      <c r="A64" s="157" t="s">
        <v>33</v>
      </c>
      <c r="B64" s="157">
        <f>'将来負担比率（分子）の構造'!I$43</f>
        <v>7502</v>
      </c>
      <c r="C64" s="157"/>
      <c r="D64" s="157"/>
      <c r="E64" s="157">
        <f>'将来負担比率（分子）の構造'!J$43</f>
        <v>7142</v>
      </c>
      <c r="F64" s="157"/>
      <c r="G64" s="157"/>
      <c r="H64" s="157">
        <f>'将来負担比率（分子）の構造'!K$43</f>
        <v>6256</v>
      </c>
      <c r="I64" s="157"/>
      <c r="J64" s="157"/>
      <c r="K64" s="157">
        <f>'将来負担比率（分子）の構造'!L$43</f>
        <v>5654</v>
      </c>
      <c r="L64" s="157"/>
      <c r="M64" s="157"/>
      <c r="N64" s="157">
        <f>'将来負担比率（分子）の構造'!M$43</f>
        <v>4514</v>
      </c>
      <c r="O64" s="157"/>
      <c r="P64" s="157"/>
    </row>
    <row r="65" spans="1:16" x14ac:dyDescent="0.2">
      <c r="A65" s="157" t="s">
        <v>32</v>
      </c>
      <c r="B65" s="157">
        <f>'将来負担比率（分子）の構造'!I$42</f>
        <v>2936</v>
      </c>
      <c r="C65" s="157"/>
      <c r="D65" s="157"/>
      <c r="E65" s="157">
        <f>'将来負担比率（分子）の構造'!J$42</f>
        <v>2582</v>
      </c>
      <c r="F65" s="157"/>
      <c r="G65" s="157"/>
      <c r="H65" s="157">
        <f>'将来負担比率（分子）の構造'!K$42</f>
        <v>1668</v>
      </c>
      <c r="I65" s="157"/>
      <c r="J65" s="157"/>
      <c r="K65" s="157">
        <f>'将来負担比率（分子）の構造'!L$42</f>
        <v>2970</v>
      </c>
      <c r="L65" s="157"/>
      <c r="M65" s="157"/>
      <c r="N65" s="157">
        <f>'将来負担比率（分子）の構造'!M$42</f>
        <v>3043</v>
      </c>
      <c r="O65" s="157"/>
      <c r="P65" s="157"/>
    </row>
    <row r="66" spans="1:16" x14ac:dyDescent="0.2">
      <c r="A66" s="157" t="s">
        <v>31</v>
      </c>
      <c r="B66" s="157">
        <f>'将来負担比率（分子）の構造'!I$41</f>
        <v>40193</v>
      </c>
      <c r="C66" s="157"/>
      <c r="D66" s="157"/>
      <c r="E66" s="157">
        <f>'将来負担比率（分子）の構造'!J$41</f>
        <v>39941</v>
      </c>
      <c r="F66" s="157"/>
      <c r="G66" s="157"/>
      <c r="H66" s="157">
        <f>'将来負担比率（分子）の構造'!K$41</f>
        <v>39151</v>
      </c>
      <c r="I66" s="157"/>
      <c r="J66" s="157"/>
      <c r="K66" s="157">
        <f>'将来負担比率（分子）の構造'!L$41</f>
        <v>37716</v>
      </c>
      <c r="L66" s="157"/>
      <c r="M66" s="157"/>
      <c r="N66" s="157">
        <f>'将来負担比率（分子）の構造'!M$41</f>
        <v>36465</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3770</v>
      </c>
      <c r="C72" s="161">
        <f>基金残高に係る経年分析!G55</f>
        <v>3644</v>
      </c>
      <c r="D72" s="161">
        <f>基金残高に係る経年分析!H55</f>
        <v>4641</v>
      </c>
    </row>
    <row r="73" spans="1:16" x14ac:dyDescent="0.2">
      <c r="A73" s="160" t="s">
        <v>74</v>
      </c>
      <c r="B73" s="161">
        <f>基金残高に係る経年分析!F56</f>
        <v>18</v>
      </c>
      <c r="C73" s="161" t="str">
        <f>基金残高に係る経年分析!G56</f>
        <v>-</v>
      </c>
      <c r="D73" s="161" t="str">
        <f>基金残高に係る経年分析!H56</f>
        <v>-</v>
      </c>
    </row>
    <row r="74" spans="1:16" x14ac:dyDescent="0.2">
      <c r="A74" s="160" t="s">
        <v>75</v>
      </c>
      <c r="B74" s="161">
        <f>基金残高に係る経年分析!F57</f>
        <v>7900</v>
      </c>
      <c r="C74" s="161">
        <f>基金残高に係る経年分析!G57</f>
        <v>7115</v>
      </c>
      <c r="D74" s="161">
        <f>基金残高に係る経年分析!H57</f>
        <v>6428</v>
      </c>
    </row>
  </sheetData>
  <sheetProtection algorithmName="SHA-512" hashValue="79t58kTkwCBy9g28hyIQP+cda3FmwMSLLeEVQCpYPOcBS3rwn2eRdRebxD6Vf3H+62OfIrr0BndgF6XqxhSMcw==" saltValue="DzI2R+UBKSo8l6ahWtF/Z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M49"/>
  <sheetViews>
    <sheetView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21786408</v>
      </c>
      <c r="S5" s="600"/>
      <c r="T5" s="600"/>
      <c r="U5" s="600"/>
      <c r="V5" s="600"/>
      <c r="W5" s="600"/>
      <c r="X5" s="600"/>
      <c r="Y5" s="601"/>
      <c r="Z5" s="602">
        <v>30.3</v>
      </c>
      <c r="AA5" s="602"/>
      <c r="AB5" s="602"/>
      <c r="AC5" s="602"/>
      <c r="AD5" s="603">
        <v>19924916</v>
      </c>
      <c r="AE5" s="603"/>
      <c r="AF5" s="603"/>
      <c r="AG5" s="603"/>
      <c r="AH5" s="603"/>
      <c r="AI5" s="603"/>
      <c r="AJ5" s="603"/>
      <c r="AK5" s="603"/>
      <c r="AL5" s="604">
        <v>60.3</v>
      </c>
      <c r="AM5" s="605"/>
      <c r="AN5" s="605"/>
      <c r="AO5" s="606"/>
      <c r="AP5" s="596" t="s">
        <v>216</v>
      </c>
      <c r="AQ5" s="597"/>
      <c r="AR5" s="597"/>
      <c r="AS5" s="597"/>
      <c r="AT5" s="597"/>
      <c r="AU5" s="597"/>
      <c r="AV5" s="597"/>
      <c r="AW5" s="597"/>
      <c r="AX5" s="597"/>
      <c r="AY5" s="597"/>
      <c r="AZ5" s="597"/>
      <c r="BA5" s="597"/>
      <c r="BB5" s="597"/>
      <c r="BC5" s="597"/>
      <c r="BD5" s="597"/>
      <c r="BE5" s="597"/>
      <c r="BF5" s="598"/>
      <c r="BG5" s="610">
        <v>19924916</v>
      </c>
      <c r="BH5" s="611"/>
      <c r="BI5" s="611"/>
      <c r="BJ5" s="611"/>
      <c r="BK5" s="611"/>
      <c r="BL5" s="611"/>
      <c r="BM5" s="611"/>
      <c r="BN5" s="612"/>
      <c r="BO5" s="613">
        <v>91.5</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247514</v>
      </c>
      <c r="S6" s="611"/>
      <c r="T6" s="611"/>
      <c r="U6" s="611"/>
      <c r="V6" s="611"/>
      <c r="W6" s="611"/>
      <c r="X6" s="611"/>
      <c r="Y6" s="612"/>
      <c r="Z6" s="613">
        <v>0.3</v>
      </c>
      <c r="AA6" s="613"/>
      <c r="AB6" s="613"/>
      <c r="AC6" s="613"/>
      <c r="AD6" s="614">
        <v>247514</v>
      </c>
      <c r="AE6" s="614"/>
      <c r="AF6" s="614"/>
      <c r="AG6" s="614"/>
      <c r="AH6" s="614"/>
      <c r="AI6" s="614"/>
      <c r="AJ6" s="614"/>
      <c r="AK6" s="614"/>
      <c r="AL6" s="615">
        <v>0.7</v>
      </c>
      <c r="AM6" s="616"/>
      <c r="AN6" s="616"/>
      <c r="AO6" s="617"/>
      <c r="AP6" s="607" t="s">
        <v>221</v>
      </c>
      <c r="AQ6" s="608"/>
      <c r="AR6" s="608"/>
      <c r="AS6" s="608"/>
      <c r="AT6" s="608"/>
      <c r="AU6" s="608"/>
      <c r="AV6" s="608"/>
      <c r="AW6" s="608"/>
      <c r="AX6" s="608"/>
      <c r="AY6" s="608"/>
      <c r="AZ6" s="608"/>
      <c r="BA6" s="608"/>
      <c r="BB6" s="608"/>
      <c r="BC6" s="608"/>
      <c r="BD6" s="608"/>
      <c r="BE6" s="608"/>
      <c r="BF6" s="609"/>
      <c r="BG6" s="610">
        <v>19924916</v>
      </c>
      <c r="BH6" s="611"/>
      <c r="BI6" s="611"/>
      <c r="BJ6" s="611"/>
      <c r="BK6" s="611"/>
      <c r="BL6" s="611"/>
      <c r="BM6" s="611"/>
      <c r="BN6" s="612"/>
      <c r="BO6" s="613">
        <v>91.5</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355391</v>
      </c>
      <c r="CS6" s="611"/>
      <c r="CT6" s="611"/>
      <c r="CU6" s="611"/>
      <c r="CV6" s="611"/>
      <c r="CW6" s="611"/>
      <c r="CX6" s="611"/>
      <c r="CY6" s="612"/>
      <c r="CZ6" s="604">
        <v>0.5</v>
      </c>
      <c r="DA6" s="605"/>
      <c r="DB6" s="605"/>
      <c r="DC6" s="621"/>
      <c r="DD6" s="619" t="s">
        <v>122</v>
      </c>
      <c r="DE6" s="611"/>
      <c r="DF6" s="611"/>
      <c r="DG6" s="611"/>
      <c r="DH6" s="611"/>
      <c r="DI6" s="611"/>
      <c r="DJ6" s="611"/>
      <c r="DK6" s="611"/>
      <c r="DL6" s="611"/>
      <c r="DM6" s="611"/>
      <c r="DN6" s="611"/>
      <c r="DO6" s="611"/>
      <c r="DP6" s="612"/>
      <c r="DQ6" s="619">
        <v>355125</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56570</v>
      </c>
      <c r="S7" s="611"/>
      <c r="T7" s="611"/>
      <c r="U7" s="611"/>
      <c r="V7" s="611"/>
      <c r="W7" s="611"/>
      <c r="X7" s="611"/>
      <c r="Y7" s="612"/>
      <c r="Z7" s="613">
        <v>0.1</v>
      </c>
      <c r="AA7" s="613"/>
      <c r="AB7" s="613"/>
      <c r="AC7" s="613"/>
      <c r="AD7" s="614">
        <v>56570</v>
      </c>
      <c r="AE7" s="614"/>
      <c r="AF7" s="614"/>
      <c r="AG7" s="614"/>
      <c r="AH7" s="614"/>
      <c r="AI7" s="614"/>
      <c r="AJ7" s="614"/>
      <c r="AK7" s="614"/>
      <c r="AL7" s="615">
        <v>0.2</v>
      </c>
      <c r="AM7" s="616"/>
      <c r="AN7" s="616"/>
      <c r="AO7" s="617"/>
      <c r="AP7" s="607" t="s">
        <v>224</v>
      </c>
      <c r="AQ7" s="608"/>
      <c r="AR7" s="608"/>
      <c r="AS7" s="608"/>
      <c r="AT7" s="608"/>
      <c r="AU7" s="608"/>
      <c r="AV7" s="608"/>
      <c r="AW7" s="608"/>
      <c r="AX7" s="608"/>
      <c r="AY7" s="608"/>
      <c r="AZ7" s="608"/>
      <c r="BA7" s="608"/>
      <c r="BB7" s="608"/>
      <c r="BC7" s="608"/>
      <c r="BD7" s="608"/>
      <c r="BE7" s="608"/>
      <c r="BF7" s="609"/>
      <c r="BG7" s="610">
        <v>10665739</v>
      </c>
      <c r="BH7" s="611"/>
      <c r="BI7" s="611"/>
      <c r="BJ7" s="611"/>
      <c r="BK7" s="611"/>
      <c r="BL7" s="611"/>
      <c r="BM7" s="611"/>
      <c r="BN7" s="612"/>
      <c r="BO7" s="613">
        <v>49</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8448569</v>
      </c>
      <c r="CS7" s="611"/>
      <c r="CT7" s="611"/>
      <c r="CU7" s="611"/>
      <c r="CV7" s="611"/>
      <c r="CW7" s="611"/>
      <c r="CX7" s="611"/>
      <c r="CY7" s="612"/>
      <c r="CZ7" s="613">
        <v>12.3</v>
      </c>
      <c r="DA7" s="613"/>
      <c r="DB7" s="613"/>
      <c r="DC7" s="613"/>
      <c r="DD7" s="619">
        <v>342281</v>
      </c>
      <c r="DE7" s="611"/>
      <c r="DF7" s="611"/>
      <c r="DG7" s="611"/>
      <c r="DH7" s="611"/>
      <c r="DI7" s="611"/>
      <c r="DJ7" s="611"/>
      <c r="DK7" s="611"/>
      <c r="DL7" s="611"/>
      <c r="DM7" s="611"/>
      <c r="DN7" s="611"/>
      <c r="DO7" s="611"/>
      <c r="DP7" s="612"/>
      <c r="DQ7" s="619">
        <v>6792766</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291190</v>
      </c>
      <c r="S8" s="611"/>
      <c r="T8" s="611"/>
      <c r="U8" s="611"/>
      <c r="V8" s="611"/>
      <c r="W8" s="611"/>
      <c r="X8" s="611"/>
      <c r="Y8" s="612"/>
      <c r="Z8" s="613">
        <v>0.4</v>
      </c>
      <c r="AA8" s="613"/>
      <c r="AB8" s="613"/>
      <c r="AC8" s="613"/>
      <c r="AD8" s="614">
        <v>291190</v>
      </c>
      <c r="AE8" s="614"/>
      <c r="AF8" s="614"/>
      <c r="AG8" s="614"/>
      <c r="AH8" s="614"/>
      <c r="AI8" s="614"/>
      <c r="AJ8" s="614"/>
      <c r="AK8" s="614"/>
      <c r="AL8" s="615">
        <v>0.9</v>
      </c>
      <c r="AM8" s="616"/>
      <c r="AN8" s="616"/>
      <c r="AO8" s="617"/>
      <c r="AP8" s="607" t="s">
        <v>227</v>
      </c>
      <c r="AQ8" s="608"/>
      <c r="AR8" s="608"/>
      <c r="AS8" s="608"/>
      <c r="AT8" s="608"/>
      <c r="AU8" s="608"/>
      <c r="AV8" s="608"/>
      <c r="AW8" s="608"/>
      <c r="AX8" s="608"/>
      <c r="AY8" s="608"/>
      <c r="AZ8" s="608"/>
      <c r="BA8" s="608"/>
      <c r="BB8" s="608"/>
      <c r="BC8" s="608"/>
      <c r="BD8" s="608"/>
      <c r="BE8" s="608"/>
      <c r="BF8" s="609"/>
      <c r="BG8" s="610">
        <v>240806</v>
      </c>
      <c r="BH8" s="611"/>
      <c r="BI8" s="611"/>
      <c r="BJ8" s="611"/>
      <c r="BK8" s="611"/>
      <c r="BL8" s="611"/>
      <c r="BM8" s="611"/>
      <c r="BN8" s="612"/>
      <c r="BO8" s="613">
        <v>1.1000000000000001</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35364713</v>
      </c>
      <c r="CS8" s="611"/>
      <c r="CT8" s="611"/>
      <c r="CU8" s="611"/>
      <c r="CV8" s="611"/>
      <c r="CW8" s="611"/>
      <c r="CX8" s="611"/>
      <c r="CY8" s="612"/>
      <c r="CZ8" s="613">
        <v>51.5</v>
      </c>
      <c r="DA8" s="613"/>
      <c r="DB8" s="613"/>
      <c r="DC8" s="613"/>
      <c r="DD8" s="619">
        <v>164149</v>
      </c>
      <c r="DE8" s="611"/>
      <c r="DF8" s="611"/>
      <c r="DG8" s="611"/>
      <c r="DH8" s="611"/>
      <c r="DI8" s="611"/>
      <c r="DJ8" s="611"/>
      <c r="DK8" s="611"/>
      <c r="DL8" s="611"/>
      <c r="DM8" s="611"/>
      <c r="DN8" s="611"/>
      <c r="DO8" s="611"/>
      <c r="DP8" s="612"/>
      <c r="DQ8" s="619">
        <v>16822043</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424661</v>
      </c>
      <c r="S9" s="611"/>
      <c r="T9" s="611"/>
      <c r="U9" s="611"/>
      <c r="V9" s="611"/>
      <c r="W9" s="611"/>
      <c r="X9" s="611"/>
      <c r="Y9" s="612"/>
      <c r="Z9" s="613">
        <v>0.6</v>
      </c>
      <c r="AA9" s="613"/>
      <c r="AB9" s="613"/>
      <c r="AC9" s="613"/>
      <c r="AD9" s="614">
        <v>424661</v>
      </c>
      <c r="AE9" s="614"/>
      <c r="AF9" s="614"/>
      <c r="AG9" s="614"/>
      <c r="AH9" s="614"/>
      <c r="AI9" s="614"/>
      <c r="AJ9" s="614"/>
      <c r="AK9" s="614"/>
      <c r="AL9" s="615">
        <v>1.3</v>
      </c>
      <c r="AM9" s="616"/>
      <c r="AN9" s="616"/>
      <c r="AO9" s="617"/>
      <c r="AP9" s="607" t="s">
        <v>230</v>
      </c>
      <c r="AQ9" s="608"/>
      <c r="AR9" s="608"/>
      <c r="AS9" s="608"/>
      <c r="AT9" s="608"/>
      <c r="AU9" s="608"/>
      <c r="AV9" s="608"/>
      <c r="AW9" s="608"/>
      <c r="AX9" s="608"/>
      <c r="AY9" s="608"/>
      <c r="AZ9" s="608"/>
      <c r="BA9" s="608"/>
      <c r="BB9" s="608"/>
      <c r="BC9" s="608"/>
      <c r="BD9" s="608"/>
      <c r="BE9" s="608"/>
      <c r="BF9" s="609"/>
      <c r="BG9" s="610">
        <v>9330558</v>
      </c>
      <c r="BH9" s="611"/>
      <c r="BI9" s="611"/>
      <c r="BJ9" s="611"/>
      <c r="BK9" s="611"/>
      <c r="BL9" s="611"/>
      <c r="BM9" s="611"/>
      <c r="BN9" s="612"/>
      <c r="BO9" s="613">
        <v>42.8</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4536480</v>
      </c>
      <c r="CS9" s="611"/>
      <c r="CT9" s="611"/>
      <c r="CU9" s="611"/>
      <c r="CV9" s="611"/>
      <c r="CW9" s="611"/>
      <c r="CX9" s="611"/>
      <c r="CY9" s="612"/>
      <c r="CZ9" s="613">
        <v>6.6</v>
      </c>
      <c r="DA9" s="613"/>
      <c r="DB9" s="613"/>
      <c r="DC9" s="613"/>
      <c r="DD9" s="619">
        <v>272583</v>
      </c>
      <c r="DE9" s="611"/>
      <c r="DF9" s="611"/>
      <c r="DG9" s="611"/>
      <c r="DH9" s="611"/>
      <c r="DI9" s="611"/>
      <c r="DJ9" s="611"/>
      <c r="DK9" s="611"/>
      <c r="DL9" s="611"/>
      <c r="DM9" s="611"/>
      <c r="DN9" s="611"/>
      <c r="DO9" s="611"/>
      <c r="DP9" s="612"/>
      <c r="DQ9" s="619">
        <v>2761306</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311297</v>
      </c>
      <c r="BH10" s="611"/>
      <c r="BI10" s="611"/>
      <c r="BJ10" s="611"/>
      <c r="BK10" s="611"/>
      <c r="BL10" s="611"/>
      <c r="BM10" s="611"/>
      <c r="BN10" s="612"/>
      <c r="BO10" s="613">
        <v>1.4</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447438</v>
      </c>
      <c r="CS10" s="611"/>
      <c r="CT10" s="611"/>
      <c r="CU10" s="611"/>
      <c r="CV10" s="611"/>
      <c r="CW10" s="611"/>
      <c r="CX10" s="611"/>
      <c r="CY10" s="612"/>
      <c r="CZ10" s="613">
        <v>0.7</v>
      </c>
      <c r="DA10" s="613"/>
      <c r="DB10" s="613"/>
      <c r="DC10" s="613"/>
      <c r="DD10" s="619" t="s">
        <v>122</v>
      </c>
      <c r="DE10" s="611"/>
      <c r="DF10" s="611"/>
      <c r="DG10" s="611"/>
      <c r="DH10" s="611"/>
      <c r="DI10" s="611"/>
      <c r="DJ10" s="611"/>
      <c r="DK10" s="611"/>
      <c r="DL10" s="611"/>
      <c r="DM10" s="611"/>
      <c r="DN10" s="611"/>
      <c r="DO10" s="611"/>
      <c r="DP10" s="612"/>
      <c r="DQ10" s="619">
        <v>425623</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3618646</v>
      </c>
      <c r="S11" s="611"/>
      <c r="T11" s="611"/>
      <c r="U11" s="611"/>
      <c r="V11" s="611"/>
      <c r="W11" s="611"/>
      <c r="X11" s="611"/>
      <c r="Y11" s="612"/>
      <c r="Z11" s="615">
        <v>5</v>
      </c>
      <c r="AA11" s="616"/>
      <c r="AB11" s="616"/>
      <c r="AC11" s="622"/>
      <c r="AD11" s="619">
        <v>3618646</v>
      </c>
      <c r="AE11" s="611"/>
      <c r="AF11" s="611"/>
      <c r="AG11" s="611"/>
      <c r="AH11" s="611"/>
      <c r="AI11" s="611"/>
      <c r="AJ11" s="611"/>
      <c r="AK11" s="612"/>
      <c r="AL11" s="615">
        <v>10.9</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783078</v>
      </c>
      <c r="BH11" s="611"/>
      <c r="BI11" s="611"/>
      <c r="BJ11" s="611"/>
      <c r="BK11" s="611"/>
      <c r="BL11" s="611"/>
      <c r="BM11" s="611"/>
      <c r="BN11" s="612"/>
      <c r="BO11" s="613">
        <v>3.6</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110128</v>
      </c>
      <c r="CS11" s="611"/>
      <c r="CT11" s="611"/>
      <c r="CU11" s="611"/>
      <c r="CV11" s="611"/>
      <c r="CW11" s="611"/>
      <c r="CX11" s="611"/>
      <c r="CY11" s="612"/>
      <c r="CZ11" s="613">
        <v>0.2</v>
      </c>
      <c r="DA11" s="613"/>
      <c r="DB11" s="613"/>
      <c r="DC11" s="613"/>
      <c r="DD11" s="619">
        <v>32430</v>
      </c>
      <c r="DE11" s="611"/>
      <c r="DF11" s="611"/>
      <c r="DG11" s="611"/>
      <c r="DH11" s="611"/>
      <c r="DI11" s="611"/>
      <c r="DJ11" s="611"/>
      <c r="DK11" s="611"/>
      <c r="DL11" s="611"/>
      <c r="DM11" s="611"/>
      <c r="DN11" s="611"/>
      <c r="DO11" s="611"/>
      <c r="DP11" s="612"/>
      <c r="DQ11" s="619">
        <v>81345</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8344563</v>
      </c>
      <c r="BH12" s="611"/>
      <c r="BI12" s="611"/>
      <c r="BJ12" s="611"/>
      <c r="BK12" s="611"/>
      <c r="BL12" s="611"/>
      <c r="BM12" s="611"/>
      <c r="BN12" s="612"/>
      <c r="BO12" s="613">
        <v>38.299999999999997</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210081</v>
      </c>
      <c r="CS12" s="611"/>
      <c r="CT12" s="611"/>
      <c r="CU12" s="611"/>
      <c r="CV12" s="611"/>
      <c r="CW12" s="611"/>
      <c r="CX12" s="611"/>
      <c r="CY12" s="612"/>
      <c r="CZ12" s="613">
        <v>0.3</v>
      </c>
      <c r="DA12" s="613"/>
      <c r="DB12" s="613"/>
      <c r="DC12" s="613"/>
      <c r="DD12" s="619">
        <v>6493</v>
      </c>
      <c r="DE12" s="611"/>
      <c r="DF12" s="611"/>
      <c r="DG12" s="611"/>
      <c r="DH12" s="611"/>
      <c r="DI12" s="611"/>
      <c r="DJ12" s="611"/>
      <c r="DK12" s="611"/>
      <c r="DL12" s="611"/>
      <c r="DM12" s="611"/>
      <c r="DN12" s="611"/>
      <c r="DO12" s="611"/>
      <c r="DP12" s="612"/>
      <c r="DQ12" s="619">
        <v>112313</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852</v>
      </c>
      <c r="S13" s="611"/>
      <c r="T13" s="611"/>
      <c r="U13" s="611"/>
      <c r="V13" s="611"/>
      <c r="W13" s="611"/>
      <c r="X13" s="611"/>
      <c r="Y13" s="612"/>
      <c r="Z13" s="613">
        <v>0</v>
      </c>
      <c r="AA13" s="613"/>
      <c r="AB13" s="613"/>
      <c r="AC13" s="613"/>
      <c r="AD13" s="614">
        <v>852</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7691553</v>
      </c>
      <c r="BH13" s="611"/>
      <c r="BI13" s="611"/>
      <c r="BJ13" s="611"/>
      <c r="BK13" s="611"/>
      <c r="BL13" s="611"/>
      <c r="BM13" s="611"/>
      <c r="BN13" s="612"/>
      <c r="BO13" s="613">
        <v>35.299999999999997</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6159551</v>
      </c>
      <c r="CS13" s="611"/>
      <c r="CT13" s="611"/>
      <c r="CU13" s="611"/>
      <c r="CV13" s="611"/>
      <c r="CW13" s="611"/>
      <c r="CX13" s="611"/>
      <c r="CY13" s="612"/>
      <c r="CZ13" s="613">
        <v>9</v>
      </c>
      <c r="DA13" s="613"/>
      <c r="DB13" s="613"/>
      <c r="DC13" s="613"/>
      <c r="DD13" s="619">
        <v>3730322</v>
      </c>
      <c r="DE13" s="611"/>
      <c r="DF13" s="611"/>
      <c r="DG13" s="611"/>
      <c r="DH13" s="611"/>
      <c r="DI13" s="611"/>
      <c r="DJ13" s="611"/>
      <c r="DK13" s="611"/>
      <c r="DL13" s="611"/>
      <c r="DM13" s="611"/>
      <c r="DN13" s="611"/>
      <c r="DO13" s="611"/>
      <c r="DP13" s="612"/>
      <c r="DQ13" s="619">
        <v>2180754</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181667</v>
      </c>
      <c r="BH14" s="611"/>
      <c r="BI14" s="611"/>
      <c r="BJ14" s="611"/>
      <c r="BK14" s="611"/>
      <c r="BL14" s="611"/>
      <c r="BM14" s="611"/>
      <c r="BN14" s="612"/>
      <c r="BO14" s="613">
        <v>0.8</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1770954</v>
      </c>
      <c r="CS14" s="611"/>
      <c r="CT14" s="611"/>
      <c r="CU14" s="611"/>
      <c r="CV14" s="611"/>
      <c r="CW14" s="611"/>
      <c r="CX14" s="611"/>
      <c r="CY14" s="612"/>
      <c r="CZ14" s="613">
        <v>2.6</v>
      </c>
      <c r="DA14" s="613"/>
      <c r="DB14" s="613"/>
      <c r="DC14" s="613"/>
      <c r="DD14" s="619">
        <v>390</v>
      </c>
      <c r="DE14" s="611"/>
      <c r="DF14" s="611"/>
      <c r="DG14" s="611"/>
      <c r="DH14" s="611"/>
      <c r="DI14" s="611"/>
      <c r="DJ14" s="611"/>
      <c r="DK14" s="611"/>
      <c r="DL14" s="611"/>
      <c r="DM14" s="611"/>
      <c r="DN14" s="611"/>
      <c r="DO14" s="611"/>
      <c r="DP14" s="612"/>
      <c r="DQ14" s="619">
        <v>1290722</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91897</v>
      </c>
      <c r="S15" s="611"/>
      <c r="T15" s="611"/>
      <c r="U15" s="611"/>
      <c r="V15" s="611"/>
      <c r="W15" s="611"/>
      <c r="X15" s="611"/>
      <c r="Y15" s="612"/>
      <c r="Z15" s="613">
        <v>0.1</v>
      </c>
      <c r="AA15" s="613"/>
      <c r="AB15" s="613"/>
      <c r="AC15" s="613"/>
      <c r="AD15" s="614">
        <v>91897</v>
      </c>
      <c r="AE15" s="614"/>
      <c r="AF15" s="614"/>
      <c r="AG15" s="614"/>
      <c r="AH15" s="614"/>
      <c r="AI15" s="614"/>
      <c r="AJ15" s="614"/>
      <c r="AK15" s="614"/>
      <c r="AL15" s="615">
        <v>0.3</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732947</v>
      </c>
      <c r="BH15" s="611"/>
      <c r="BI15" s="611"/>
      <c r="BJ15" s="611"/>
      <c r="BK15" s="611"/>
      <c r="BL15" s="611"/>
      <c r="BM15" s="611"/>
      <c r="BN15" s="612"/>
      <c r="BO15" s="613">
        <v>3.4</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7847458</v>
      </c>
      <c r="CS15" s="611"/>
      <c r="CT15" s="611"/>
      <c r="CU15" s="611"/>
      <c r="CV15" s="611"/>
      <c r="CW15" s="611"/>
      <c r="CX15" s="611"/>
      <c r="CY15" s="612"/>
      <c r="CZ15" s="613">
        <v>11.4</v>
      </c>
      <c r="DA15" s="613"/>
      <c r="DB15" s="613"/>
      <c r="DC15" s="613"/>
      <c r="DD15" s="619">
        <v>1444803</v>
      </c>
      <c r="DE15" s="611"/>
      <c r="DF15" s="611"/>
      <c r="DG15" s="611"/>
      <c r="DH15" s="611"/>
      <c r="DI15" s="611"/>
      <c r="DJ15" s="611"/>
      <c r="DK15" s="611"/>
      <c r="DL15" s="611"/>
      <c r="DM15" s="611"/>
      <c r="DN15" s="611"/>
      <c r="DO15" s="611"/>
      <c r="DP15" s="612"/>
      <c r="DQ15" s="619">
        <v>5122427</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460583</v>
      </c>
      <c r="S16" s="611"/>
      <c r="T16" s="611"/>
      <c r="U16" s="611"/>
      <c r="V16" s="611"/>
      <c r="W16" s="611"/>
      <c r="X16" s="611"/>
      <c r="Y16" s="612"/>
      <c r="Z16" s="613">
        <v>0.6</v>
      </c>
      <c r="AA16" s="613"/>
      <c r="AB16" s="613"/>
      <c r="AC16" s="613"/>
      <c r="AD16" s="614">
        <v>460583</v>
      </c>
      <c r="AE16" s="614"/>
      <c r="AF16" s="614"/>
      <c r="AG16" s="614"/>
      <c r="AH16" s="614"/>
      <c r="AI16" s="614"/>
      <c r="AJ16" s="614"/>
      <c r="AK16" s="614"/>
      <c r="AL16" s="615">
        <v>1.4</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896095</v>
      </c>
      <c r="S17" s="611"/>
      <c r="T17" s="611"/>
      <c r="U17" s="611"/>
      <c r="V17" s="611"/>
      <c r="W17" s="611"/>
      <c r="X17" s="611"/>
      <c r="Y17" s="612"/>
      <c r="Z17" s="613">
        <v>1.2</v>
      </c>
      <c r="AA17" s="613"/>
      <c r="AB17" s="613"/>
      <c r="AC17" s="613"/>
      <c r="AD17" s="614">
        <v>896095</v>
      </c>
      <c r="AE17" s="614"/>
      <c r="AF17" s="614"/>
      <c r="AG17" s="614"/>
      <c r="AH17" s="614"/>
      <c r="AI17" s="614"/>
      <c r="AJ17" s="614"/>
      <c r="AK17" s="614"/>
      <c r="AL17" s="615">
        <v>2.7</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3483821</v>
      </c>
      <c r="CS17" s="611"/>
      <c r="CT17" s="611"/>
      <c r="CU17" s="611"/>
      <c r="CV17" s="611"/>
      <c r="CW17" s="611"/>
      <c r="CX17" s="611"/>
      <c r="CY17" s="612"/>
      <c r="CZ17" s="613">
        <v>5.0999999999999996</v>
      </c>
      <c r="DA17" s="613"/>
      <c r="DB17" s="613"/>
      <c r="DC17" s="613"/>
      <c r="DD17" s="619" t="s">
        <v>122</v>
      </c>
      <c r="DE17" s="611"/>
      <c r="DF17" s="611"/>
      <c r="DG17" s="611"/>
      <c r="DH17" s="611"/>
      <c r="DI17" s="611"/>
      <c r="DJ17" s="611"/>
      <c r="DK17" s="611"/>
      <c r="DL17" s="611"/>
      <c r="DM17" s="611"/>
      <c r="DN17" s="611"/>
      <c r="DO17" s="611"/>
      <c r="DP17" s="612"/>
      <c r="DQ17" s="619">
        <v>3483821</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193138</v>
      </c>
      <c r="S18" s="611"/>
      <c r="T18" s="611"/>
      <c r="U18" s="611"/>
      <c r="V18" s="611"/>
      <c r="W18" s="611"/>
      <c r="X18" s="611"/>
      <c r="Y18" s="612"/>
      <c r="Z18" s="613">
        <v>0.3</v>
      </c>
      <c r="AA18" s="613"/>
      <c r="AB18" s="613"/>
      <c r="AC18" s="613"/>
      <c r="AD18" s="614">
        <v>193138</v>
      </c>
      <c r="AE18" s="614"/>
      <c r="AF18" s="614"/>
      <c r="AG18" s="614"/>
      <c r="AH18" s="614"/>
      <c r="AI18" s="614"/>
      <c r="AJ18" s="614"/>
      <c r="AK18" s="614"/>
      <c r="AL18" s="615">
        <v>0.6</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697340</v>
      </c>
      <c r="S19" s="611"/>
      <c r="T19" s="611"/>
      <c r="U19" s="611"/>
      <c r="V19" s="611"/>
      <c r="W19" s="611"/>
      <c r="X19" s="611"/>
      <c r="Y19" s="612"/>
      <c r="Z19" s="613">
        <v>1</v>
      </c>
      <c r="AA19" s="613"/>
      <c r="AB19" s="613"/>
      <c r="AC19" s="613"/>
      <c r="AD19" s="614">
        <v>697340</v>
      </c>
      <c r="AE19" s="614"/>
      <c r="AF19" s="614"/>
      <c r="AG19" s="614"/>
      <c r="AH19" s="614"/>
      <c r="AI19" s="614"/>
      <c r="AJ19" s="614"/>
      <c r="AK19" s="614"/>
      <c r="AL19" s="615">
        <v>2.1</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1861492</v>
      </c>
      <c r="BH19" s="611"/>
      <c r="BI19" s="611"/>
      <c r="BJ19" s="611"/>
      <c r="BK19" s="611"/>
      <c r="BL19" s="611"/>
      <c r="BM19" s="611"/>
      <c r="BN19" s="612"/>
      <c r="BO19" s="613">
        <v>8.5</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5617</v>
      </c>
      <c r="S20" s="611"/>
      <c r="T20" s="611"/>
      <c r="U20" s="611"/>
      <c r="V20" s="611"/>
      <c r="W20" s="611"/>
      <c r="X20" s="611"/>
      <c r="Y20" s="612"/>
      <c r="Z20" s="613">
        <v>0</v>
      </c>
      <c r="AA20" s="613"/>
      <c r="AB20" s="613"/>
      <c r="AC20" s="613"/>
      <c r="AD20" s="614">
        <v>5617</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1861492</v>
      </c>
      <c r="BH20" s="611"/>
      <c r="BI20" s="611"/>
      <c r="BJ20" s="611"/>
      <c r="BK20" s="611"/>
      <c r="BL20" s="611"/>
      <c r="BM20" s="611"/>
      <c r="BN20" s="612"/>
      <c r="BO20" s="613">
        <v>8.5</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68734584</v>
      </c>
      <c r="CS20" s="611"/>
      <c r="CT20" s="611"/>
      <c r="CU20" s="611"/>
      <c r="CV20" s="611"/>
      <c r="CW20" s="611"/>
      <c r="CX20" s="611"/>
      <c r="CY20" s="612"/>
      <c r="CZ20" s="613">
        <v>100</v>
      </c>
      <c r="DA20" s="613"/>
      <c r="DB20" s="613"/>
      <c r="DC20" s="613"/>
      <c r="DD20" s="619">
        <v>5993451</v>
      </c>
      <c r="DE20" s="611"/>
      <c r="DF20" s="611"/>
      <c r="DG20" s="611"/>
      <c r="DH20" s="611"/>
      <c r="DI20" s="611"/>
      <c r="DJ20" s="611"/>
      <c r="DK20" s="611"/>
      <c r="DL20" s="611"/>
      <c r="DM20" s="611"/>
      <c r="DN20" s="611"/>
      <c r="DO20" s="611"/>
      <c r="DP20" s="612"/>
      <c r="DQ20" s="619">
        <v>39428245</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7088150</v>
      </c>
      <c r="S21" s="611"/>
      <c r="T21" s="611"/>
      <c r="U21" s="611"/>
      <c r="V21" s="611"/>
      <c r="W21" s="611"/>
      <c r="X21" s="611"/>
      <c r="Y21" s="612"/>
      <c r="Z21" s="613">
        <v>9.9</v>
      </c>
      <c r="AA21" s="613"/>
      <c r="AB21" s="613"/>
      <c r="AC21" s="613"/>
      <c r="AD21" s="614">
        <v>6909203</v>
      </c>
      <c r="AE21" s="614"/>
      <c r="AF21" s="614"/>
      <c r="AG21" s="614"/>
      <c r="AH21" s="614"/>
      <c r="AI21" s="614"/>
      <c r="AJ21" s="614"/>
      <c r="AK21" s="614"/>
      <c r="AL21" s="615">
        <v>20.9</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6909203</v>
      </c>
      <c r="S22" s="611"/>
      <c r="T22" s="611"/>
      <c r="U22" s="611"/>
      <c r="V22" s="611"/>
      <c r="W22" s="611"/>
      <c r="X22" s="611"/>
      <c r="Y22" s="612"/>
      <c r="Z22" s="613">
        <v>9.6</v>
      </c>
      <c r="AA22" s="613"/>
      <c r="AB22" s="613"/>
      <c r="AC22" s="613"/>
      <c r="AD22" s="614">
        <v>6909203</v>
      </c>
      <c r="AE22" s="614"/>
      <c r="AF22" s="614"/>
      <c r="AG22" s="614"/>
      <c r="AH22" s="614"/>
      <c r="AI22" s="614"/>
      <c r="AJ22" s="614"/>
      <c r="AK22" s="614"/>
      <c r="AL22" s="615">
        <v>20.9</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178947</v>
      </c>
      <c r="S23" s="611"/>
      <c r="T23" s="611"/>
      <c r="U23" s="611"/>
      <c r="V23" s="611"/>
      <c r="W23" s="611"/>
      <c r="X23" s="611"/>
      <c r="Y23" s="612"/>
      <c r="Z23" s="613">
        <v>0.2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1861492</v>
      </c>
      <c r="BH23" s="611"/>
      <c r="BI23" s="611"/>
      <c r="BJ23" s="611"/>
      <c r="BK23" s="611"/>
      <c r="BL23" s="611"/>
      <c r="BM23" s="611"/>
      <c r="BN23" s="612"/>
      <c r="BO23" s="613">
        <v>8.5</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35419825</v>
      </c>
      <c r="CS24" s="600"/>
      <c r="CT24" s="600"/>
      <c r="CU24" s="600"/>
      <c r="CV24" s="600"/>
      <c r="CW24" s="600"/>
      <c r="CX24" s="600"/>
      <c r="CY24" s="601"/>
      <c r="CZ24" s="604">
        <v>51.5</v>
      </c>
      <c r="DA24" s="605"/>
      <c r="DB24" s="605"/>
      <c r="DC24" s="621"/>
      <c r="DD24" s="645">
        <v>18432689</v>
      </c>
      <c r="DE24" s="600"/>
      <c r="DF24" s="600"/>
      <c r="DG24" s="600"/>
      <c r="DH24" s="600"/>
      <c r="DI24" s="600"/>
      <c r="DJ24" s="600"/>
      <c r="DK24" s="601"/>
      <c r="DL24" s="645">
        <v>16135587</v>
      </c>
      <c r="DM24" s="600"/>
      <c r="DN24" s="600"/>
      <c r="DO24" s="600"/>
      <c r="DP24" s="600"/>
      <c r="DQ24" s="600"/>
      <c r="DR24" s="600"/>
      <c r="DS24" s="600"/>
      <c r="DT24" s="600"/>
      <c r="DU24" s="600"/>
      <c r="DV24" s="601"/>
      <c r="DW24" s="604">
        <v>48.6</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34962566</v>
      </c>
      <c r="S25" s="611"/>
      <c r="T25" s="611"/>
      <c r="U25" s="611"/>
      <c r="V25" s="611"/>
      <c r="W25" s="611"/>
      <c r="X25" s="611"/>
      <c r="Y25" s="612"/>
      <c r="Z25" s="613">
        <v>48.6</v>
      </c>
      <c r="AA25" s="613"/>
      <c r="AB25" s="613"/>
      <c r="AC25" s="613"/>
      <c r="AD25" s="614">
        <v>32922127</v>
      </c>
      <c r="AE25" s="614"/>
      <c r="AF25" s="614"/>
      <c r="AG25" s="614"/>
      <c r="AH25" s="614"/>
      <c r="AI25" s="614"/>
      <c r="AJ25" s="614"/>
      <c r="AK25" s="614"/>
      <c r="AL25" s="615">
        <v>99.6</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9368346</v>
      </c>
      <c r="CS25" s="642"/>
      <c r="CT25" s="642"/>
      <c r="CU25" s="642"/>
      <c r="CV25" s="642"/>
      <c r="CW25" s="642"/>
      <c r="CX25" s="642"/>
      <c r="CY25" s="643"/>
      <c r="CZ25" s="615">
        <v>13.6</v>
      </c>
      <c r="DA25" s="640"/>
      <c r="DB25" s="640"/>
      <c r="DC25" s="644"/>
      <c r="DD25" s="619">
        <v>8022192</v>
      </c>
      <c r="DE25" s="642"/>
      <c r="DF25" s="642"/>
      <c r="DG25" s="642"/>
      <c r="DH25" s="642"/>
      <c r="DI25" s="642"/>
      <c r="DJ25" s="642"/>
      <c r="DK25" s="643"/>
      <c r="DL25" s="619">
        <v>7482039</v>
      </c>
      <c r="DM25" s="642"/>
      <c r="DN25" s="642"/>
      <c r="DO25" s="642"/>
      <c r="DP25" s="642"/>
      <c r="DQ25" s="642"/>
      <c r="DR25" s="642"/>
      <c r="DS25" s="642"/>
      <c r="DT25" s="642"/>
      <c r="DU25" s="642"/>
      <c r="DV25" s="643"/>
      <c r="DW25" s="615">
        <v>22.5</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13707</v>
      </c>
      <c r="S26" s="611"/>
      <c r="T26" s="611"/>
      <c r="U26" s="611"/>
      <c r="V26" s="611"/>
      <c r="W26" s="611"/>
      <c r="X26" s="611"/>
      <c r="Y26" s="612"/>
      <c r="Z26" s="613">
        <v>0</v>
      </c>
      <c r="AA26" s="613"/>
      <c r="AB26" s="613"/>
      <c r="AC26" s="613"/>
      <c r="AD26" s="614">
        <v>13707</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5208697</v>
      </c>
      <c r="CS26" s="611"/>
      <c r="CT26" s="611"/>
      <c r="CU26" s="611"/>
      <c r="CV26" s="611"/>
      <c r="CW26" s="611"/>
      <c r="CX26" s="611"/>
      <c r="CY26" s="612"/>
      <c r="CZ26" s="615">
        <v>7.6</v>
      </c>
      <c r="DA26" s="640"/>
      <c r="DB26" s="640"/>
      <c r="DC26" s="644"/>
      <c r="DD26" s="619">
        <v>4680519</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123328</v>
      </c>
      <c r="S27" s="611"/>
      <c r="T27" s="611"/>
      <c r="U27" s="611"/>
      <c r="V27" s="611"/>
      <c r="W27" s="611"/>
      <c r="X27" s="611"/>
      <c r="Y27" s="612"/>
      <c r="Z27" s="613">
        <v>0.2</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21786408</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22567658</v>
      </c>
      <c r="CS27" s="642"/>
      <c r="CT27" s="642"/>
      <c r="CU27" s="642"/>
      <c r="CV27" s="642"/>
      <c r="CW27" s="642"/>
      <c r="CX27" s="642"/>
      <c r="CY27" s="643"/>
      <c r="CZ27" s="615">
        <v>32.799999999999997</v>
      </c>
      <c r="DA27" s="640"/>
      <c r="DB27" s="640"/>
      <c r="DC27" s="644"/>
      <c r="DD27" s="619">
        <v>6926676</v>
      </c>
      <c r="DE27" s="642"/>
      <c r="DF27" s="642"/>
      <c r="DG27" s="642"/>
      <c r="DH27" s="642"/>
      <c r="DI27" s="642"/>
      <c r="DJ27" s="642"/>
      <c r="DK27" s="643"/>
      <c r="DL27" s="619">
        <v>5169727</v>
      </c>
      <c r="DM27" s="642"/>
      <c r="DN27" s="642"/>
      <c r="DO27" s="642"/>
      <c r="DP27" s="642"/>
      <c r="DQ27" s="642"/>
      <c r="DR27" s="642"/>
      <c r="DS27" s="642"/>
      <c r="DT27" s="642"/>
      <c r="DU27" s="642"/>
      <c r="DV27" s="643"/>
      <c r="DW27" s="615">
        <v>15.6</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348546</v>
      </c>
      <c r="S28" s="611"/>
      <c r="T28" s="611"/>
      <c r="U28" s="611"/>
      <c r="V28" s="611"/>
      <c r="W28" s="611"/>
      <c r="X28" s="611"/>
      <c r="Y28" s="612"/>
      <c r="Z28" s="613">
        <v>0.5</v>
      </c>
      <c r="AA28" s="613"/>
      <c r="AB28" s="613"/>
      <c r="AC28" s="613"/>
      <c r="AD28" s="614">
        <v>117915</v>
      </c>
      <c r="AE28" s="614"/>
      <c r="AF28" s="614"/>
      <c r="AG28" s="614"/>
      <c r="AH28" s="614"/>
      <c r="AI28" s="614"/>
      <c r="AJ28" s="614"/>
      <c r="AK28" s="614"/>
      <c r="AL28" s="615">
        <v>0.4</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3483821</v>
      </c>
      <c r="CS28" s="611"/>
      <c r="CT28" s="611"/>
      <c r="CU28" s="611"/>
      <c r="CV28" s="611"/>
      <c r="CW28" s="611"/>
      <c r="CX28" s="611"/>
      <c r="CY28" s="612"/>
      <c r="CZ28" s="615">
        <v>5.0999999999999996</v>
      </c>
      <c r="DA28" s="640"/>
      <c r="DB28" s="640"/>
      <c r="DC28" s="644"/>
      <c r="DD28" s="619">
        <v>3483821</v>
      </c>
      <c r="DE28" s="611"/>
      <c r="DF28" s="611"/>
      <c r="DG28" s="611"/>
      <c r="DH28" s="611"/>
      <c r="DI28" s="611"/>
      <c r="DJ28" s="611"/>
      <c r="DK28" s="612"/>
      <c r="DL28" s="619">
        <v>3483821</v>
      </c>
      <c r="DM28" s="611"/>
      <c r="DN28" s="611"/>
      <c r="DO28" s="611"/>
      <c r="DP28" s="611"/>
      <c r="DQ28" s="611"/>
      <c r="DR28" s="611"/>
      <c r="DS28" s="611"/>
      <c r="DT28" s="611"/>
      <c r="DU28" s="611"/>
      <c r="DV28" s="612"/>
      <c r="DW28" s="615">
        <v>10.5</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564423</v>
      </c>
      <c r="S29" s="611"/>
      <c r="T29" s="611"/>
      <c r="U29" s="611"/>
      <c r="V29" s="611"/>
      <c r="W29" s="611"/>
      <c r="X29" s="611"/>
      <c r="Y29" s="612"/>
      <c r="Z29" s="613">
        <v>0.8</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3483821</v>
      </c>
      <c r="CS29" s="642"/>
      <c r="CT29" s="642"/>
      <c r="CU29" s="642"/>
      <c r="CV29" s="642"/>
      <c r="CW29" s="642"/>
      <c r="CX29" s="642"/>
      <c r="CY29" s="643"/>
      <c r="CZ29" s="615">
        <v>5.0999999999999996</v>
      </c>
      <c r="DA29" s="640"/>
      <c r="DB29" s="640"/>
      <c r="DC29" s="644"/>
      <c r="DD29" s="619">
        <v>3483821</v>
      </c>
      <c r="DE29" s="642"/>
      <c r="DF29" s="642"/>
      <c r="DG29" s="642"/>
      <c r="DH29" s="642"/>
      <c r="DI29" s="642"/>
      <c r="DJ29" s="642"/>
      <c r="DK29" s="643"/>
      <c r="DL29" s="619">
        <v>3483821</v>
      </c>
      <c r="DM29" s="642"/>
      <c r="DN29" s="642"/>
      <c r="DO29" s="642"/>
      <c r="DP29" s="642"/>
      <c r="DQ29" s="642"/>
      <c r="DR29" s="642"/>
      <c r="DS29" s="642"/>
      <c r="DT29" s="642"/>
      <c r="DU29" s="642"/>
      <c r="DV29" s="643"/>
      <c r="DW29" s="615">
        <v>10.5</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14849277</v>
      </c>
      <c r="S30" s="611"/>
      <c r="T30" s="611"/>
      <c r="U30" s="611"/>
      <c r="V30" s="611"/>
      <c r="W30" s="611"/>
      <c r="X30" s="611"/>
      <c r="Y30" s="612"/>
      <c r="Z30" s="613">
        <v>20.6</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3369115</v>
      </c>
      <c r="CS30" s="611"/>
      <c r="CT30" s="611"/>
      <c r="CU30" s="611"/>
      <c r="CV30" s="611"/>
      <c r="CW30" s="611"/>
      <c r="CX30" s="611"/>
      <c r="CY30" s="612"/>
      <c r="CZ30" s="615">
        <v>4.9000000000000004</v>
      </c>
      <c r="DA30" s="640"/>
      <c r="DB30" s="640"/>
      <c r="DC30" s="644"/>
      <c r="DD30" s="619">
        <v>3369115</v>
      </c>
      <c r="DE30" s="611"/>
      <c r="DF30" s="611"/>
      <c r="DG30" s="611"/>
      <c r="DH30" s="611"/>
      <c r="DI30" s="611"/>
      <c r="DJ30" s="611"/>
      <c r="DK30" s="612"/>
      <c r="DL30" s="619">
        <v>3369115</v>
      </c>
      <c r="DM30" s="611"/>
      <c r="DN30" s="611"/>
      <c r="DO30" s="611"/>
      <c r="DP30" s="611"/>
      <c r="DQ30" s="611"/>
      <c r="DR30" s="611"/>
      <c r="DS30" s="611"/>
      <c r="DT30" s="611"/>
      <c r="DU30" s="611"/>
      <c r="DV30" s="612"/>
      <c r="DW30" s="615">
        <v>10.1</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99.3</v>
      </c>
      <c r="BH31" s="654"/>
      <c r="BI31" s="654"/>
      <c r="BJ31" s="654"/>
      <c r="BK31" s="654"/>
      <c r="BL31" s="654"/>
      <c r="BM31" s="605">
        <v>98.1</v>
      </c>
      <c r="BN31" s="654"/>
      <c r="BO31" s="654"/>
      <c r="BP31" s="654"/>
      <c r="BQ31" s="655"/>
      <c r="BR31" s="666">
        <v>99.3</v>
      </c>
      <c r="BS31" s="654"/>
      <c r="BT31" s="654"/>
      <c r="BU31" s="654"/>
      <c r="BV31" s="654"/>
      <c r="BW31" s="654"/>
      <c r="BX31" s="605">
        <v>98.4</v>
      </c>
      <c r="BY31" s="654"/>
      <c r="BZ31" s="654"/>
      <c r="CA31" s="654"/>
      <c r="CB31" s="655"/>
      <c r="CD31" s="648"/>
      <c r="CE31" s="649"/>
      <c r="CF31" s="607" t="s">
        <v>300</v>
      </c>
      <c r="CG31" s="608"/>
      <c r="CH31" s="608"/>
      <c r="CI31" s="608"/>
      <c r="CJ31" s="608"/>
      <c r="CK31" s="608"/>
      <c r="CL31" s="608"/>
      <c r="CM31" s="608"/>
      <c r="CN31" s="608"/>
      <c r="CO31" s="608"/>
      <c r="CP31" s="608"/>
      <c r="CQ31" s="609"/>
      <c r="CR31" s="610">
        <v>114706</v>
      </c>
      <c r="CS31" s="642"/>
      <c r="CT31" s="642"/>
      <c r="CU31" s="642"/>
      <c r="CV31" s="642"/>
      <c r="CW31" s="642"/>
      <c r="CX31" s="642"/>
      <c r="CY31" s="643"/>
      <c r="CZ31" s="615">
        <v>0.2</v>
      </c>
      <c r="DA31" s="640"/>
      <c r="DB31" s="640"/>
      <c r="DC31" s="644"/>
      <c r="DD31" s="619">
        <v>114706</v>
      </c>
      <c r="DE31" s="642"/>
      <c r="DF31" s="642"/>
      <c r="DG31" s="642"/>
      <c r="DH31" s="642"/>
      <c r="DI31" s="642"/>
      <c r="DJ31" s="642"/>
      <c r="DK31" s="643"/>
      <c r="DL31" s="619">
        <v>114706</v>
      </c>
      <c r="DM31" s="642"/>
      <c r="DN31" s="642"/>
      <c r="DO31" s="642"/>
      <c r="DP31" s="642"/>
      <c r="DQ31" s="642"/>
      <c r="DR31" s="642"/>
      <c r="DS31" s="642"/>
      <c r="DT31" s="642"/>
      <c r="DU31" s="642"/>
      <c r="DV31" s="643"/>
      <c r="DW31" s="615">
        <v>0.3</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11772759</v>
      </c>
      <c r="S32" s="611"/>
      <c r="T32" s="611"/>
      <c r="U32" s="611"/>
      <c r="V32" s="611"/>
      <c r="W32" s="611"/>
      <c r="X32" s="611"/>
      <c r="Y32" s="612"/>
      <c r="Z32" s="613">
        <v>16.399999999999999</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v>
      </c>
      <c r="BH32" s="642"/>
      <c r="BI32" s="642"/>
      <c r="BJ32" s="642"/>
      <c r="BK32" s="642"/>
      <c r="BL32" s="642"/>
      <c r="BM32" s="616">
        <v>97.6</v>
      </c>
      <c r="BN32" s="642"/>
      <c r="BO32" s="642"/>
      <c r="BP32" s="642"/>
      <c r="BQ32" s="665"/>
      <c r="BR32" s="667">
        <v>98.9</v>
      </c>
      <c r="BS32" s="642"/>
      <c r="BT32" s="642"/>
      <c r="BU32" s="642"/>
      <c r="BV32" s="642"/>
      <c r="BW32" s="642"/>
      <c r="BX32" s="616">
        <v>97.7</v>
      </c>
      <c r="BY32" s="642"/>
      <c r="BZ32" s="642"/>
      <c r="CA32" s="642"/>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219901</v>
      </c>
      <c r="S33" s="611"/>
      <c r="T33" s="611"/>
      <c r="U33" s="611"/>
      <c r="V33" s="611"/>
      <c r="W33" s="611"/>
      <c r="X33" s="611"/>
      <c r="Y33" s="612"/>
      <c r="Z33" s="613">
        <v>0.3</v>
      </c>
      <c r="AA33" s="613"/>
      <c r="AB33" s="613"/>
      <c r="AC33" s="613"/>
      <c r="AD33" s="614">
        <v>616</v>
      </c>
      <c r="AE33" s="614"/>
      <c r="AF33" s="614"/>
      <c r="AG33" s="614"/>
      <c r="AH33" s="614"/>
      <c r="AI33" s="614"/>
      <c r="AJ33" s="614"/>
      <c r="AK33" s="614"/>
      <c r="AL33" s="615">
        <v>0</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v>99.5</v>
      </c>
      <c r="BH33" s="669"/>
      <c r="BI33" s="669"/>
      <c r="BJ33" s="669"/>
      <c r="BK33" s="669"/>
      <c r="BL33" s="669"/>
      <c r="BM33" s="670">
        <v>98.5</v>
      </c>
      <c r="BN33" s="669"/>
      <c r="BO33" s="669"/>
      <c r="BP33" s="669"/>
      <c r="BQ33" s="671"/>
      <c r="BR33" s="668">
        <v>99.5</v>
      </c>
      <c r="BS33" s="669"/>
      <c r="BT33" s="669"/>
      <c r="BU33" s="669"/>
      <c r="BV33" s="669"/>
      <c r="BW33" s="669"/>
      <c r="BX33" s="670">
        <v>98.9</v>
      </c>
      <c r="BY33" s="669"/>
      <c r="BZ33" s="669"/>
      <c r="CA33" s="669"/>
      <c r="CB33" s="671"/>
      <c r="CD33" s="607" t="s">
        <v>307</v>
      </c>
      <c r="CE33" s="608"/>
      <c r="CF33" s="608"/>
      <c r="CG33" s="608"/>
      <c r="CH33" s="608"/>
      <c r="CI33" s="608"/>
      <c r="CJ33" s="608"/>
      <c r="CK33" s="608"/>
      <c r="CL33" s="608"/>
      <c r="CM33" s="608"/>
      <c r="CN33" s="608"/>
      <c r="CO33" s="608"/>
      <c r="CP33" s="608"/>
      <c r="CQ33" s="609"/>
      <c r="CR33" s="610">
        <v>27321308</v>
      </c>
      <c r="CS33" s="642"/>
      <c r="CT33" s="642"/>
      <c r="CU33" s="642"/>
      <c r="CV33" s="642"/>
      <c r="CW33" s="642"/>
      <c r="CX33" s="642"/>
      <c r="CY33" s="643"/>
      <c r="CZ33" s="615">
        <v>39.700000000000003</v>
      </c>
      <c r="DA33" s="640"/>
      <c r="DB33" s="640"/>
      <c r="DC33" s="644"/>
      <c r="DD33" s="619">
        <v>20636873</v>
      </c>
      <c r="DE33" s="642"/>
      <c r="DF33" s="642"/>
      <c r="DG33" s="642"/>
      <c r="DH33" s="642"/>
      <c r="DI33" s="642"/>
      <c r="DJ33" s="642"/>
      <c r="DK33" s="643"/>
      <c r="DL33" s="619">
        <v>14780168</v>
      </c>
      <c r="DM33" s="642"/>
      <c r="DN33" s="642"/>
      <c r="DO33" s="642"/>
      <c r="DP33" s="642"/>
      <c r="DQ33" s="642"/>
      <c r="DR33" s="642"/>
      <c r="DS33" s="642"/>
      <c r="DT33" s="642"/>
      <c r="DU33" s="642"/>
      <c r="DV33" s="643"/>
      <c r="DW33" s="615">
        <v>44.5</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107477</v>
      </c>
      <c r="S34" s="611"/>
      <c r="T34" s="611"/>
      <c r="U34" s="611"/>
      <c r="V34" s="611"/>
      <c r="W34" s="611"/>
      <c r="X34" s="611"/>
      <c r="Y34" s="612"/>
      <c r="Z34" s="613">
        <v>0.1</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309</v>
      </c>
      <c r="CE34" s="608"/>
      <c r="CF34" s="608"/>
      <c r="CG34" s="608"/>
      <c r="CH34" s="608"/>
      <c r="CI34" s="608"/>
      <c r="CJ34" s="608"/>
      <c r="CK34" s="608"/>
      <c r="CL34" s="608"/>
      <c r="CM34" s="608"/>
      <c r="CN34" s="608"/>
      <c r="CO34" s="608"/>
      <c r="CP34" s="608"/>
      <c r="CQ34" s="609"/>
      <c r="CR34" s="610">
        <v>10807737</v>
      </c>
      <c r="CS34" s="611"/>
      <c r="CT34" s="611"/>
      <c r="CU34" s="611"/>
      <c r="CV34" s="611"/>
      <c r="CW34" s="611"/>
      <c r="CX34" s="611"/>
      <c r="CY34" s="612"/>
      <c r="CZ34" s="615">
        <v>15.7</v>
      </c>
      <c r="DA34" s="640"/>
      <c r="DB34" s="640"/>
      <c r="DC34" s="644"/>
      <c r="DD34" s="619">
        <v>7533295</v>
      </c>
      <c r="DE34" s="611"/>
      <c r="DF34" s="611"/>
      <c r="DG34" s="611"/>
      <c r="DH34" s="611"/>
      <c r="DI34" s="611"/>
      <c r="DJ34" s="611"/>
      <c r="DK34" s="612"/>
      <c r="DL34" s="619">
        <v>6642263</v>
      </c>
      <c r="DM34" s="611"/>
      <c r="DN34" s="611"/>
      <c r="DO34" s="611"/>
      <c r="DP34" s="611"/>
      <c r="DQ34" s="611"/>
      <c r="DR34" s="611"/>
      <c r="DS34" s="611"/>
      <c r="DT34" s="611"/>
      <c r="DU34" s="611"/>
      <c r="DV34" s="612"/>
      <c r="DW34" s="615">
        <v>20</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2913552</v>
      </c>
      <c r="S35" s="611"/>
      <c r="T35" s="611"/>
      <c r="U35" s="611"/>
      <c r="V35" s="611"/>
      <c r="W35" s="611"/>
      <c r="X35" s="611"/>
      <c r="Y35" s="612"/>
      <c r="Z35" s="613">
        <v>4.0999999999999996</v>
      </c>
      <c r="AA35" s="613"/>
      <c r="AB35" s="613"/>
      <c r="AC35" s="613"/>
      <c r="AD35" s="614" t="s">
        <v>122</v>
      </c>
      <c r="AE35" s="614"/>
      <c r="AF35" s="614"/>
      <c r="AG35" s="614"/>
      <c r="AH35" s="614"/>
      <c r="AI35" s="614"/>
      <c r="AJ35" s="614"/>
      <c r="AK35" s="614"/>
      <c r="AL35" s="615" t="s">
        <v>122</v>
      </c>
      <c r="AM35" s="616"/>
      <c r="AN35" s="616"/>
      <c r="AO35" s="617"/>
      <c r="AP35" s="204"/>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170538</v>
      </c>
      <c r="CS35" s="642"/>
      <c r="CT35" s="642"/>
      <c r="CU35" s="642"/>
      <c r="CV35" s="642"/>
      <c r="CW35" s="642"/>
      <c r="CX35" s="642"/>
      <c r="CY35" s="643"/>
      <c r="CZ35" s="615">
        <v>0.2</v>
      </c>
      <c r="DA35" s="640"/>
      <c r="DB35" s="640"/>
      <c r="DC35" s="644"/>
      <c r="DD35" s="619">
        <v>167029</v>
      </c>
      <c r="DE35" s="642"/>
      <c r="DF35" s="642"/>
      <c r="DG35" s="642"/>
      <c r="DH35" s="642"/>
      <c r="DI35" s="642"/>
      <c r="DJ35" s="642"/>
      <c r="DK35" s="643"/>
      <c r="DL35" s="619">
        <v>167029</v>
      </c>
      <c r="DM35" s="642"/>
      <c r="DN35" s="642"/>
      <c r="DO35" s="642"/>
      <c r="DP35" s="642"/>
      <c r="DQ35" s="642"/>
      <c r="DR35" s="642"/>
      <c r="DS35" s="642"/>
      <c r="DT35" s="642"/>
      <c r="DU35" s="642"/>
      <c r="DV35" s="643"/>
      <c r="DW35" s="615">
        <v>0.5</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2920115</v>
      </c>
      <c r="S36" s="611"/>
      <c r="T36" s="611"/>
      <c r="U36" s="611"/>
      <c r="V36" s="611"/>
      <c r="W36" s="611"/>
      <c r="X36" s="611"/>
      <c r="Y36" s="612"/>
      <c r="Z36" s="613">
        <v>4.0999999999999996</v>
      </c>
      <c r="AA36" s="613"/>
      <c r="AB36" s="613"/>
      <c r="AC36" s="613"/>
      <c r="AD36" s="614" t="s">
        <v>122</v>
      </c>
      <c r="AE36" s="614"/>
      <c r="AF36" s="614"/>
      <c r="AG36" s="614"/>
      <c r="AH36" s="614"/>
      <c r="AI36" s="614"/>
      <c r="AJ36" s="614"/>
      <c r="AK36" s="614"/>
      <c r="AL36" s="615" t="s">
        <v>122</v>
      </c>
      <c r="AM36" s="616"/>
      <c r="AN36" s="616"/>
      <c r="AO36" s="617"/>
      <c r="AP36" s="204"/>
      <c r="AQ36" s="676" t="s">
        <v>315</v>
      </c>
      <c r="AR36" s="677"/>
      <c r="AS36" s="677"/>
      <c r="AT36" s="677"/>
      <c r="AU36" s="677"/>
      <c r="AV36" s="677"/>
      <c r="AW36" s="677"/>
      <c r="AX36" s="677"/>
      <c r="AY36" s="678"/>
      <c r="AZ36" s="599">
        <v>7369296</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254634</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6829651</v>
      </c>
      <c r="CS36" s="611"/>
      <c r="CT36" s="611"/>
      <c r="CU36" s="611"/>
      <c r="CV36" s="611"/>
      <c r="CW36" s="611"/>
      <c r="CX36" s="611"/>
      <c r="CY36" s="612"/>
      <c r="CZ36" s="615">
        <v>9.9</v>
      </c>
      <c r="DA36" s="640"/>
      <c r="DB36" s="640"/>
      <c r="DC36" s="644"/>
      <c r="DD36" s="619">
        <v>4457048</v>
      </c>
      <c r="DE36" s="611"/>
      <c r="DF36" s="611"/>
      <c r="DG36" s="611"/>
      <c r="DH36" s="611"/>
      <c r="DI36" s="611"/>
      <c r="DJ36" s="611"/>
      <c r="DK36" s="612"/>
      <c r="DL36" s="619">
        <v>3438259</v>
      </c>
      <c r="DM36" s="611"/>
      <c r="DN36" s="611"/>
      <c r="DO36" s="611"/>
      <c r="DP36" s="611"/>
      <c r="DQ36" s="611"/>
      <c r="DR36" s="611"/>
      <c r="DS36" s="611"/>
      <c r="DT36" s="611"/>
      <c r="DU36" s="611"/>
      <c r="DV36" s="612"/>
      <c r="DW36" s="615">
        <v>10.4</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1005554</v>
      </c>
      <c r="S37" s="611"/>
      <c r="T37" s="611"/>
      <c r="U37" s="611"/>
      <c r="V37" s="611"/>
      <c r="W37" s="611"/>
      <c r="X37" s="611"/>
      <c r="Y37" s="612"/>
      <c r="Z37" s="613">
        <v>1.4</v>
      </c>
      <c r="AA37" s="613"/>
      <c r="AB37" s="613"/>
      <c r="AC37" s="613"/>
      <c r="AD37" s="614">
        <v>4554</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499249</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-657051</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400366</v>
      </c>
      <c r="CS37" s="642"/>
      <c r="CT37" s="642"/>
      <c r="CU37" s="642"/>
      <c r="CV37" s="642"/>
      <c r="CW37" s="642"/>
      <c r="CX37" s="642"/>
      <c r="CY37" s="643"/>
      <c r="CZ37" s="615">
        <v>0.6</v>
      </c>
      <c r="DA37" s="640"/>
      <c r="DB37" s="640"/>
      <c r="DC37" s="644"/>
      <c r="DD37" s="619">
        <v>174266</v>
      </c>
      <c r="DE37" s="642"/>
      <c r="DF37" s="642"/>
      <c r="DG37" s="642"/>
      <c r="DH37" s="642"/>
      <c r="DI37" s="642"/>
      <c r="DJ37" s="642"/>
      <c r="DK37" s="643"/>
      <c r="DL37" s="619">
        <v>143135</v>
      </c>
      <c r="DM37" s="642"/>
      <c r="DN37" s="642"/>
      <c r="DO37" s="642"/>
      <c r="DP37" s="642"/>
      <c r="DQ37" s="642"/>
      <c r="DR37" s="642"/>
      <c r="DS37" s="642"/>
      <c r="DT37" s="642"/>
      <c r="DU37" s="642"/>
      <c r="DV37" s="643"/>
      <c r="DW37" s="615">
        <v>0.4</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2118797</v>
      </c>
      <c r="S38" s="611"/>
      <c r="T38" s="611"/>
      <c r="U38" s="611"/>
      <c r="V38" s="611"/>
      <c r="W38" s="611"/>
      <c r="X38" s="611"/>
      <c r="Y38" s="612"/>
      <c r="Z38" s="613">
        <v>2.9</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297145</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19900</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6525097</v>
      </c>
      <c r="CS38" s="611"/>
      <c r="CT38" s="611"/>
      <c r="CU38" s="611"/>
      <c r="CV38" s="611"/>
      <c r="CW38" s="611"/>
      <c r="CX38" s="611"/>
      <c r="CY38" s="612"/>
      <c r="CZ38" s="615">
        <v>9.5</v>
      </c>
      <c r="DA38" s="640"/>
      <c r="DB38" s="640"/>
      <c r="DC38" s="644"/>
      <c r="DD38" s="619">
        <v>5563276</v>
      </c>
      <c r="DE38" s="611"/>
      <c r="DF38" s="611"/>
      <c r="DG38" s="611"/>
      <c r="DH38" s="611"/>
      <c r="DI38" s="611"/>
      <c r="DJ38" s="611"/>
      <c r="DK38" s="612"/>
      <c r="DL38" s="619">
        <v>4532617</v>
      </c>
      <c r="DM38" s="611"/>
      <c r="DN38" s="611"/>
      <c r="DO38" s="611"/>
      <c r="DP38" s="611"/>
      <c r="DQ38" s="611"/>
      <c r="DR38" s="611"/>
      <c r="DS38" s="611"/>
      <c r="DT38" s="611"/>
      <c r="DU38" s="611"/>
      <c r="DV38" s="612"/>
      <c r="DW38" s="615">
        <v>13.7</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v>47805</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28078</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2973285</v>
      </c>
      <c r="CS39" s="642"/>
      <c r="CT39" s="642"/>
      <c r="CU39" s="642"/>
      <c r="CV39" s="642"/>
      <c r="CW39" s="642"/>
      <c r="CX39" s="642"/>
      <c r="CY39" s="643"/>
      <c r="CZ39" s="615">
        <v>4.3</v>
      </c>
      <c r="DA39" s="640"/>
      <c r="DB39" s="640"/>
      <c r="DC39" s="644"/>
      <c r="DD39" s="619">
        <v>2901225</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v>145397</v>
      </c>
      <c r="S40" s="611"/>
      <c r="T40" s="611"/>
      <c r="U40" s="611"/>
      <c r="V40" s="611"/>
      <c r="W40" s="611"/>
      <c r="X40" s="611"/>
      <c r="Y40" s="612"/>
      <c r="Z40" s="613">
        <v>0.2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5"/>
      <c r="BM40" s="608" t="s">
        <v>333</v>
      </c>
      <c r="BN40" s="608"/>
      <c r="BO40" s="608"/>
      <c r="BP40" s="608"/>
      <c r="BQ40" s="608"/>
      <c r="BR40" s="608"/>
      <c r="BS40" s="608"/>
      <c r="BT40" s="608"/>
      <c r="BU40" s="609"/>
      <c r="BV40" s="610">
        <v>115</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15000</v>
      </c>
      <c r="CS40" s="611"/>
      <c r="CT40" s="611"/>
      <c r="CU40" s="611"/>
      <c r="CV40" s="611"/>
      <c r="CW40" s="611"/>
      <c r="CX40" s="611"/>
      <c r="CY40" s="612"/>
      <c r="CZ40" s="615">
        <v>0</v>
      </c>
      <c r="DA40" s="640"/>
      <c r="DB40" s="640"/>
      <c r="DC40" s="644"/>
      <c r="DD40" s="619">
        <v>15000</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71920002</v>
      </c>
      <c r="S41" s="683"/>
      <c r="T41" s="683"/>
      <c r="U41" s="683"/>
      <c r="V41" s="683"/>
      <c r="W41" s="683"/>
      <c r="X41" s="683"/>
      <c r="Y41" s="687"/>
      <c r="Z41" s="688">
        <v>100</v>
      </c>
      <c r="AA41" s="688"/>
      <c r="AB41" s="688"/>
      <c r="AC41" s="688"/>
      <c r="AD41" s="689">
        <v>33058919</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1895506</v>
      </c>
      <c r="BA41" s="611"/>
      <c r="BB41" s="611"/>
      <c r="BC41" s="611"/>
      <c r="BD41" s="642"/>
      <c r="BE41" s="642"/>
      <c r="BF41" s="665"/>
      <c r="BG41" s="658"/>
      <c r="BH41" s="659"/>
      <c r="BI41" s="659"/>
      <c r="BJ41" s="659"/>
      <c r="BK41" s="659"/>
      <c r="BL41" s="205"/>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4629591</v>
      </c>
      <c r="BA42" s="683"/>
      <c r="BB42" s="683"/>
      <c r="BC42" s="683"/>
      <c r="BD42" s="669"/>
      <c r="BE42" s="669"/>
      <c r="BF42" s="671"/>
      <c r="BG42" s="660"/>
      <c r="BH42" s="661"/>
      <c r="BI42" s="661"/>
      <c r="BJ42" s="661"/>
      <c r="BK42" s="661"/>
      <c r="BL42" s="206"/>
      <c r="BM42" s="632" t="s">
        <v>340</v>
      </c>
      <c r="BN42" s="632"/>
      <c r="BO42" s="632"/>
      <c r="BP42" s="632"/>
      <c r="BQ42" s="632"/>
      <c r="BR42" s="632"/>
      <c r="BS42" s="632"/>
      <c r="BT42" s="632"/>
      <c r="BU42" s="633"/>
      <c r="BV42" s="682">
        <v>356</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5993451</v>
      </c>
      <c r="CS42" s="642"/>
      <c r="CT42" s="642"/>
      <c r="CU42" s="642"/>
      <c r="CV42" s="642"/>
      <c r="CW42" s="642"/>
      <c r="CX42" s="642"/>
      <c r="CY42" s="643"/>
      <c r="CZ42" s="615">
        <v>8.6999999999999993</v>
      </c>
      <c r="DA42" s="640"/>
      <c r="DB42" s="640"/>
      <c r="DC42" s="644"/>
      <c r="DD42" s="619">
        <v>358683</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111724</v>
      </c>
      <c r="CS43" s="642"/>
      <c r="CT43" s="642"/>
      <c r="CU43" s="642"/>
      <c r="CV43" s="642"/>
      <c r="CW43" s="642"/>
      <c r="CX43" s="642"/>
      <c r="CY43" s="643"/>
      <c r="CZ43" s="615">
        <v>0.2</v>
      </c>
      <c r="DA43" s="640"/>
      <c r="DB43" s="640"/>
      <c r="DC43" s="644"/>
      <c r="DD43" s="619">
        <v>88933</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5993451</v>
      </c>
      <c r="CS44" s="611"/>
      <c r="CT44" s="611"/>
      <c r="CU44" s="611"/>
      <c r="CV44" s="611"/>
      <c r="CW44" s="611"/>
      <c r="CX44" s="611"/>
      <c r="CY44" s="612"/>
      <c r="CZ44" s="615">
        <v>8.6999999999999993</v>
      </c>
      <c r="DA44" s="616"/>
      <c r="DB44" s="616"/>
      <c r="DC44" s="622"/>
      <c r="DD44" s="619">
        <v>358683</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922840</v>
      </c>
      <c r="CS45" s="642"/>
      <c r="CT45" s="642"/>
      <c r="CU45" s="642"/>
      <c r="CV45" s="642"/>
      <c r="CW45" s="642"/>
      <c r="CX45" s="642"/>
      <c r="CY45" s="643"/>
      <c r="CZ45" s="615">
        <v>1.3</v>
      </c>
      <c r="DA45" s="640"/>
      <c r="DB45" s="640"/>
      <c r="DC45" s="644"/>
      <c r="DD45" s="619">
        <v>4842</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3804461</v>
      </c>
      <c r="CS46" s="611"/>
      <c r="CT46" s="611"/>
      <c r="CU46" s="611"/>
      <c r="CV46" s="611"/>
      <c r="CW46" s="611"/>
      <c r="CX46" s="611"/>
      <c r="CY46" s="612"/>
      <c r="CZ46" s="615">
        <v>5.5</v>
      </c>
      <c r="DA46" s="616"/>
      <c r="DB46" s="616"/>
      <c r="DC46" s="622"/>
      <c r="DD46" s="619">
        <v>353841</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68734584</v>
      </c>
      <c r="CS49" s="669"/>
      <c r="CT49" s="669"/>
      <c r="CU49" s="669"/>
      <c r="CV49" s="669"/>
      <c r="CW49" s="669"/>
      <c r="CX49" s="669"/>
      <c r="CY49" s="698"/>
      <c r="CZ49" s="690">
        <v>100</v>
      </c>
      <c r="DA49" s="699"/>
      <c r="DB49" s="699"/>
      <c r="DC49" s="700"/>
      <c r="DD49" s="701">
        <v>39428245</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yFwo3CJFvGeeclnfibdeMtX57US+1tM+6Y4eN8F3zhh7XWVjuB3q27C/FmUfg/cAsXY7i731D5dNfHQcBQjsmQ==" saltValue="VYc0PcA/wqnOuBiYL/n73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zoomScale="55" zoomScaleNormal="55"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374</v>
      </c>
      <c r="C7" s="737"/>
      <c r="D7" s="737"/>
      <c r="E7" s="737"/>
      <c r="F7" s="737"/>
      <c r="G7" s="737"/>
      <c r="H7" s="737"/>
      <c r="I7" s="737"/>
      <c r="J7" s="737"/>
      <c r="K7" s="737"/>
      <c r="L7" s="737"/>
      <c r="M7" s="737"/>
      <c r="N7" s="737"/>
      <c r="O7" s="737"/>
      <c r="P7" s="738"/>
      <c r="Q7" s="739">
        <v>71920</v>
      </c>
      <c r="R7" s="740"/>
      <c r="S7" s="740"/>
      <c r="T7" s="740"/>
      <c r="U7" s="740"/>
      <c r="V7" s="740">
        <v>68735</v>
      </c>
      <c r="W7" s="740"/>
      <c r="X7" s="740"/>
      <c r="Y7" s="740"/>
      <c r="Z7" s="740"/>
      <c r="AA7" s="740">
        <v>3185</v>
      </c>
      <c r="AB7" s="740"/>
      <c r="AC7" s="740"/>
      <c r="AD7" s="740"/>
      <c r="AE7" s="741"/>
      <c r="AF7" s="742">
        <v>2952</v>
      </c>
      <c r="AG7" s="743"/>
      <c r="AH7" s="743"/>
      <c r="AI7" s="743"/>
      <c r="AJ7" s="744"/>
      <c r="AK7" s="745">
        <v>2914</v>
      </c>
      <c r="AL7" s="746"/>
      <c r="AM7" s="746"/>
      <c r="AN7" s="746"/>
      <c r="AO7" s="746"/>
      <c r="AP7" s="746">
        <v>36465</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t="s">
        <v>552</v>
      </c>
      <c r="BS7" s="733" t="s">
        <v>553</v>
      </c>
      <c r="BT7" s="734"/>
      <c r="BU7" s="734"/>
      <c r="BV7" s="734"/>
      <c r="BW7" s="734"/>
      <c r="BX7" s="734"/>
      <c r="BY7" s="734"/>
      <c r="BZ7" s="734"/>
      <c r="CA7" s="734"/>
      <c r="CB7" s="734"/>
      <c r="CC7" s="734"/>
      <c r="CD7" s="734"/>
      <c r="CE7" s="734"/>
      <c r="CF7" s="734"/>
      <c r="CG7" s="749"/>
      <c r="CH7" s="730" t="s">
        <v>563</v>
      </c>
      <c r="CI7" s="731"/>
      <c r="CJ7" s="731"/>
      <c r="CK7" s="731"/>
      <c r="CL7" s="732"/>
      <c r="CM7" s="730">
        <v>10</v>
      </c>
      <c r="CN7" s="731"/>
      <c r="CO7" s="731"/>
      <c r="CP7" s="731"/>
      <c r="CQ7" s="732"/>
      <c r="CR7" s="730">
        <v>5</v>
      </c>
      <c r="CS7" s="731"/>
      <c r="CT7" s="731"/>
      <c r="CU7" s="731"/>
      <c r="CV7" s="732"/>
      <c r="CW7" s="730">
        <v>31</v>
      </c>
      <c r="CX7" s="731"/>
      <c r="CY7" s="731"/>
      <c r="CZ7" s="731"/>
      <c r="DA7" s="732"/>
      <c r="DB7" s="730" t="s">
        <v>563</v>
      </c>
      <c r="DC7" s="731"/>
      <c r="DD7" s="731"/>
      <c r="DE7" s="731"/>
      <c r="DF7" s="732"/>
      <c r="DG7" s="730">
        <v>3043</v>
      </c>
      <c r="DH7" s="731"/>
      <c r="DI7" s="731"/>
      <c r="DJ7" s="731"/>
      <c r="DK7" s="732"/>
      <c r="DL7" s="730" t="s">
        <v>563</v>
      </c>
      <c r="DM7" s="731"/>
      <c r="DN7" s="731"/>
      <c r="DO7" s="731"/>
      <c r="DP7" s="732"/>
      <c r="DQ7" s="730" t="s">
        <v>563</v>
      </c>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t="s">
        <v>554</v>
      </c>
      <c r="BT8" s="761"/>
      <c r="BU8" s="761"/>
      <c r="BV8" s="761"/>
      <c r="BW8" s="761"/>
      <c r="BX8" s="761"/>
      <c r="BY8" s="761"/>
      <c r="BZ8" s="761"/>
      <c r="CA8" s="761"/>
      <c r="CB8" s="761"/>
      <c r="CC8" s="761"/>
      <c r="CD8" s="761"/>
      <c r="CE8" s="761"/>
      <c r="CF8" s="761"/>
      <c r="CG8" s="762"/>
      <c r="CH8" s="763">
        <v>0</v>
      </c>
      <c r="CI8" s="764"/>
      <c r="CJ8" s="764"/>
      <c r="CK8" s="764"/>
      <c r="CL8" s="765"/>
      <c r="CM8" s="763">
        <v>531</v>
      </c>
      <c r="CN8" s="764"/>
      <c r="CO8" s="764"/>
      <c r="CP8" s="764"/>
      <c r="CQ8" s="765"/>
      <c r="CR8" s="763">
        <v>500</v>
      </c>
      <c r="CS8" s="764"/>
      <c r="CT8" s="764"/>
      <c r="CU8" s="764"/>
      <c r="CV8" s="765"/>
      <c r="CW8" s="763">
        <v>23</v>
      </c>
      <c r="CX8" s="764"/>
      <c r="CY8" s="764"/>
      <c r="CZ8" s="764"/>
      <c r="DA8" s="765"/>
      <c r="DB8" s="763" t="s">
        <v>563</v>
      </c>
      <c r="DC8" s="764"/>
      <c r="DD8" s="764"/>
      <c r="DE8" s="764"/>
      <c r="DF8" s="765"/>
      <c r="DG8" s="763" t="s">
        <v>563</v>
      </c>
      <c r="DH8" s="764"/>
      <c r="DI8" s="764"/>
      <c r="DJ8" s="764"/>
      <c r="DK8" s="765"/>
      <c r="DL8" s="763" t="s">
        <v>563</v>
      </c>
      <c r="DM8" s="764"/>
      <c r="DN8" s="764"/>
      <c r="DO8" s="764"/>
      <c r="DP8" s="765"/>
      <c r="DQ8" s="763" t="s">
        <v>563</v>
      </c>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t="s">
        <v>564</v>
      </c>
      <c r="BT9" s="761"/>
      <c r="BU9" s="761"/>
      <c r="BV9" s="761"/>
      <c r="BW9" s="761"/>
      <c r="BX9" s="761"/>
      <c r="BY9" s="761"/>
      <c r="BZ9" s="761"/>
      <c r="CA9" s="761"/>
      <c r="CB9" s="761"/>
      <c r="CC9" s="761"/>
      <c r="CD9" s="761"/>
      <c r="CE9" s="761"/>
      <c r="CF9" s="761"/>
      <c r="CG9" s="762"/>
      <c r="CH9" s="763">
        <v>-3</v>
      </c>
      <c r="CI9" s="764"/>
      <c r="CJ9" s="764"/>
      <c r="CK9" s="764"/>
      <c r="CL9" s="765"/>
      <c r="CM9" s="763">
        <v>52</v>
      </c>
      <c r="CN9" s="764"/>
      <c r="CO9" s="764"/>
      <c r="CP9" s="764"/>
      <c r="CQ9" s="765"/>
      <c r="CR9" s="763">
        <v>30</v>
      </c>
      <c r="CS9" s="764"/>
      <c r="CT9" s="764"/>
      <c r="CU9" s="764"/>
      <c r="CV9" s="765"/>
      <c r="CW9" s="763">
        <v>35</v>
      </c>
      <c r="CX9" s="764"/>
      <c r="CY9" s="764"/>
      <c r="CZ9" s="764"/>
      <c r="DA9" s="765"/>
      <c r="DB9" s="763" t="s">
        <v>563</v>
      </c>
      <c r="DC9" s="764"/>
      <c r="DD9" s="764"/>
      <c r="DE9" s="764"/>
      <c r="DF9" s="765"/>
      <c r="DG9" s="763" t="s">
        <v>563</v>
      </c>
      <c r="DH9" s="764"/>
      <c r="DI9" s="764"/>
      <c r="DJ9" s="764"/>
      <c r="DK9" s="765"/>
      <c r="DL9" s="763" t="s">
        <v>563</v>
      </c>
      <c r="DM9" s="764"/>
      <c r="DN9" s="764"/>
      <c r="DO9" s="764"/>
      <c r="DP9" s="765"/>
      <c r="DQ9" s="763" t="s">
        <v>563</v>
      </c>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t="s">
        <v>565</v>
      </c>
      <c r="BT10" s="761"/>
      <c r="BU10" s="761"/>
      <c r="BV10" s="761"/>
      <c r="BW10" s="761"/>
      <c r="BX10" s="761"/>
      <c r="BY10" s="761"/>
      <c r="BZ10" s="761"/>
      <c r="CA10" s="761"/>
      <c r="CB10" s="761"/>
      <c r="CC10" s="761"/>
      <c r="CD10" s="761"/>
      <c r="CE10" s="761"/>
      <c r="CF10" s="761"/>
      <c r="CG10" s="762"/>
      <c r="CH10" s="763">
        <v>6</v>
      </c>
      <c r="CI10" s="764"/>
      <c r="CJ10" s="764"/>
      <c r="CK10" s="764"/>
      <c r="CL10" s="765"/>
      <c r="CM10" s="763">
        <v>29</v>
      </c>
      <c r="CN10" s="764"/>
      <c r="CO10" s="764"/>
      <c r="CP10" s="764"/>
      <c r="CQ10" s="765"/>
      <c r="CR10" s="763">
        <v>0</v>
      </c>
      <c r="CS10" s="764"/>
      <c r="CT10" s="764"/>
      <c r="CU10" s="764"/>
      <c r="CV10" s="765"/>
      <c r="CW10" s="763" t="s">
        <v>566</v>
      </c>
      <c r="CX10" s="764"/>
      <c r="CY10" s="764"/>
      <c r="CZ10" s="764"/>
      <c r="DA10" s="765"/>
      <c r="DB10" s="763" t="s">
        <v>566</v>
      </c>
      <c r="DC10" s="764"/>
      <c r="DD10" s="764"/>
      <c r="DE10" s="764"/>
      <c r="DF10" s="765"/>
      <c r="DG10" s="763" t="s">
        <v>566</v>
      </c>
      <c r="DH10" s="764"/>
      <c r="DI10" s="764"/>
      <c r="DJ10" s="764"/>
      <c r="DK10" s="765"/>
      <c r="DL10" s="763" t="s">
        <v>566</v>
      </c>
      <c r="DM10" s="764"/>
      <c r="DN10" s="764"/>
      <c r="DO10" s="764"/>
      <c r="DP10" s="765"/>
      <c r="DQ10" s="763" t="s">
        <v>566</v>
      </c>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376</v>
      </c>
      <c r="B23" s="776" t="s">
        <v>377</v>
      </c>
      <c r="C23" s="777"/>
      <c r="D23" s="777"/>
      <c r="E23" s="777"/>
      <c r="F23" s="777"/>
      <c r="G23" s="777"/>
      <c r="H23" s="777"/>
      <c r="I23" s="777"/>
      <c r="J23" s="777"/>
      <c r="K23" s="777"/>
      <c r="L23" s="777"/>
      <c r="M23" s="777"/>
      <c r="N23" s="777"/>
      <c r="O23" s="777"/>
      <c r="P23" s="778"/>
      <c r="Q23" s="779">
        <v>71920</v>
      </c>
      <c r="R23" s="780"/>
      <c r="S23" s="780"/>
      <c r="T23" s="780"/>
      <c r="U23" s="780"/>
      <c r="V23" s="780">
        <v>68735</v>
      </c>
      <c r="W23" s="780"/>
      <c r="X23" s="780"/>
      <c r="Y23" s="780"/>
      <c r="Z23" s="780"/>
      <c r="AA23" s="780">
        <v>3185</v>
      </c>
      <c r="AB23" s="780"/>
      <c r="AC23" s="780"/>
      <c r="AD23" s="780"/>
      <c r="AE23" s="781"/>
      <c r="AF23" s="782">
        <v>2952</v>
      </c>
      <c r="AG23" s="780"/>
      <c r="AH23" s="780"/>
      <c r="AI23" s="780"/>
      <c r="AJ23" s="783"/>
      <c r="AK23" s="784"/>
      <c r="AL23" s="785"/>
      <c r="AM23" s="785"/>
      <c r="AN23" s="785"/>
      <c r="AO23" s="785"/>
      <c r="AP23" s="780">
        <v>36465</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388</v>
      </c>
      <c r="C28" s="737"/>
      <c r="D28" s="737"/>
      <c r="E28" s="737"/>
      <c r="F28" s="737"/>
      <c r="G28" s="737"/>
      <c r="H28" s="737"/>
      <c r="I28" s="737"/>
      <c r="J28" s="737"/>
      <c r="K28" s="737"/>
      <c r="L28" s="737"/>
      <c r="M28" s="737"/>
      <c r="N28" s="737"/>
      <c r="O28" s="737"/>
      <c r="P28" s="738"/>
      <c r="Q28" s="809">
        <v>16047</v>
      </c>
      <c r="R28" s="810"/>
      <c r="S28" s="810"/>
      <c r="T28" s="810"/>
      <c r="U28" s="810"/>
      <c r="V28" s="810">
        <v>15793</v>
      </c>
      <c r="W28" s="810"/>
      <c r="X28" s="810"/>
      <c r="Y28" s="810"/>
      <c r="Z28" s="810"/>
      <c r="AA28" s="810">
        <v>255</v>
      </c>
      <c r="AB28" s="810"/>
      <c r="AC28" s="810"/>
      <c r="AD28" s="810"/>
      <c r="AE28" s="811"/>
      <c r="AF28" s="812">
        <v>255</v>
      </c>
      <c r="AG28" s="810"/>
      <c r="AH28" s="810"/>
      <c r="AI28" s="810"/>
      <c r="AJ28" s="813"/>
      <c r="AK28" s="814">
        <v>2137</v>
      </c>
      <c r="AL28" s="815"/>
      <c r="AM28" s="815"/>
      <c r="AN28" s="815"/>
      <c r="AO28" s="815"/>
      <c r="AP28" s="815" t="s">
        <v>555</v>
      </c>
      <c r="AQ28" s="815"/>
      <c r="AR28" s="815"/>
      <c r="AS28" s="815"/>
      <c r="AT28" s="815"/>
      <c r="AU28" s="815" t="s">
        <v>555</v>
      </c>
      <c r="AV28" s="815"/>
      <c r="AW28" s="815"/>
      <c r="AX28" s="815"/>
      <c r="AY28" s="815"/>
      <c r="AZ28" s="816" t="s">
        <v>555</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389</v>
      </c>
      <c r="C29" s="768"/>
      <c r="D29" s="768"/>
      <c r="E29" s="768"/>
      <c r="F29" s="768"/>
      <c r="G29" s="768"/>
      <c r="H29" s="768"/>
      <c r="I29" s="768"/>
      <c r="J29" s="768"/>
      <c r="K29" s="768"/>
      <c r="L29" s="768"/>
      <c r="M29" s="768"/>
      <c r="N29" s="768"/>
      <c r="O29" s="768"/>
      <c r="P29" s="769"/>
      <c r="Q29" s="770">
        <v>15654</v>
      </c>
      <c r="R29" s="771"/>
      <c r="S29" s="771"/>
      <c r="T29" s="771"/>
      <c r="U29" s="771"/>
      <c r="V29" s="771">
        <v>14903</v>
      </c>
      <c r="W29" s="771"/>
      <c r="X29" s="771"/>
      <c r="Y29" s="771"/>
      <c r="Z29" s="771"/>
      <c r="AA29" s="771">
        <v>751</v>
      </c>
      <c r="AB29" s="771"/>
      <c r="AC29" s="771"/>
      <c r="AD29" s="771"/>
      <c r="AE29" s="772"/>
      <c r="AF29" s="773">
        <v>751</v>
      </c>
      <c r="AG29" s="774"/>
      <c r="AH29" s="774"/>
      <c r="AI29" s="774"/>
      <c r="AJ29" s="775"/>
      <c r="AK29" s="821">
        <v>2454</v>
      </c>
      <c r="AL29" s="817"/>
      <c r="AM29" s="817"/>
      <c r="AN29" s="817"/>
      <c r="AO29" s="817"/>
      <c r="AP29" s="817" t="s">
        <v>555</v>
      </c>
      <c r="AQ29" s="817"/>
      <c r="AR29" s="817"/>
      <c r="AS29" s="817"/>
      <c r="AT29" s="817"/>
      <c r="AU29" s="817" t="s">
        <v>555</v>
      </c>
      <c r="AV29" s="817"/>
      <c r="AW29" s="817"/>
      <c r="AX29" s="817"/>
      <c r="AY29" s="817"/>
      <c r="AZ29" s="818" t="s">
        <v>555</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390</v>
      </c>
      <c r="C30" s="768"/>
      <c r="D30" s="768"/>
      <c r="E30" s="768"/>
      <c r="F30" s="768"/>
      <c r="G30" s="768"/>
      <c r="H30" s="768"/>
      <c r="I30" s="768"/>
      <c r="J30" s="768"/>
      <c r="K30" s="768"/>
      <c r="L30" s="768"/>
      <c r="M30" s="768"/>
      <c r="N30" s="768"/>
      <c r="O30" s="768"/>
      <c r="P30" s="769"/>
      <c r="Q30" s="770">
        <v>4623</v>
      </c>
      <c r="R30" s="771"/>
      <c r="S30" s="771"/>
      <c r="T30" s="771"/>
      <c r="U30" s="771"/>
      <c r="V30" s="771">
        <v>4579</v>
      </c>
      <c r="W30" s="771"/>
      <c r="X30" s="771"/>
      <c r="Y30" s="771"/>
      <c r="Z30" s="771"/>
      <c r="AA30" s="771">
        <v>44</v>
      </c>
      <c r="AB30" s="771"/>
      <c r="AC30" s="771"/>
      <c r="AD30" s="771"/>
      <c r="AE30" s="772"/>
      <c r="AF30" s="773">
        <v>44</v>
      </c>
      <c r="AG30" s="774"/>
      <c r="AH30" s="774"/>
      <c r="AI30" s="774"/>
      <c r="AJ30" s="775"/>
      <c r="AK30" s="821">
        <v>2315</v>
      </c>
      <c r="AL30" s="817"/>
      <c r="AM30" s="817"/>
      <c r="AN30" s="817"/>
      <c r="AO30" s="817"/>
      <c r="AP30" s="817" t="s">
        <v>555</v>
      </c>
      <c r="AQ30" s="817"/>
      <c r="AR30" s="817"/>
      <c r="AS30" s="817"/>
      <c r="AT30" s="817"/>
      <c r="AU30" s="817" t="s">
        <v>555</v>
      </c>
      <c r="AV30" s="817"/>
      <c r="AW30" s="817"/>
      <c r="AX30" s="817"/>
      <c r="AY30" s="817"/>
      <c r="AZ30" s="818" t="s">
        <v>555</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t="s">
        <v>391</v>
      </c>
      <c r="C31" s="768"/>
      <c r="D31" s="768"/>
      <c r="E31" s="768"/>
      <c r="F31" s="768"/>
      <c r="G31" s="768"/>
      <c r="H31" s="768"/>
      <c r="I31" s="768"/>
      <c r="J31" s="768"/>
      <c r="K31" s="768"/>
      <c r="L31" s="768"/>
      <c r="M31" s="768"/>
      <c r="N31" s="768"/>
      <c r="O31" s="768"/>
      <c r="P31" s="769"/>
      <c r="Q31" s="770">
        <v>2673</v>
      </c>
      <c r="R31" s="771"/>
      <c r="S31" s="771"/>
      <c r="T31" s="771"/>
      <c r="U31" s="771"/>
      <c r="V31" s="771">
        <v>2497</v>
      </c>
      <c r="W31" s="771"/>
      <c r="X31" s="771"/>
      <c r="Y31" s="771"/>
      <c r="Z31" s="771"/>
      <c r="AA31" s="771">
        <v>177</v>
      </c>
      <c r="AB31" s="771"/>
      <c r="AC31" s="771"/>
      <c r="AD31" s="771"/>
      <c r="AE31" s="772"/>
      <c r="AF31" s="773">
        <v>831</v>
      </c>
      <c r="AG31" s="774"/>
      <c r="AH31" s="774"/>
      <c r="AI31" s="774"/>
      <c r="AJ31" s="775"/>
      <c r="AK31" s="821">
        <v>499</v>
      </c>
      <c r="AL31" s="817"/>
      <c r="AM31" s="817"/>
      <c r="AN31" s="817"/>
      <c r="AO31" s="817"/>
      <c r="AP31" s="817">
        <v>8192</v>
      </c>
      <c r="AQ31" s="817"/>
      <c r="AR31" s="817"/>
      <c r="AS31" s="817"/>
      <c r="AT31" s="817"/>
      <c r="AU31" s="817">
        <v>4514</v>
      </c>
      <c r="AV31" s="817"/>
      <c r="AW31" s="817"/>
      <c r="AX31" s="817"/>
      <c r="AY31" s="817"/>
      <c r="AZ31" s="818" t="s">
        <v>556</v>
      </c>
      <c r="BA31" s="818"/>
      <c r="BB31" s="818"/>
      <c r="BC31" s="818"/>
      <c r="BD31" s="818"/>
      <c r="BE31" s="819" t="s">
        <v>392</v>
      </c>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393</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376</v>
      </c>
      <c r="B63" s="776" t="s">
        <v>394</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1881</v>
      </c>
      <c r="AG63" s="831"/>
      <c r="AH63" s="831"/>
      <c r="AI63" s="831"/>
      <c r="AJ63" s="832"/>
      <c r="AK63" s="833"/>
      <c r="AL63" s="828"/>
      <c r="AM63" s="828"/>
      <c r="AN63" s="828"/>
      <c r="AO63" s="828"/>
      <c r="AP63" s="831">
        <v>8192</v>
      </c>
      <c r="AQ63" s="831"/>
      <c r="AR63" s="831"/>
      <c r="AS63" s="831"/>
      <c r="AT63" s="831"/>
      <c r="AU63" s="831">
        <v>4514</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395</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396</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397</v>
      </c>
      <c r="AV66" s="721"/>
      <c r="AW66" s="721"/>
      <c r="AX66" s="721"/>
      <c r="AY66" s="722"/>
      <c r="AZ66" s="720" t="s">
        <v>364</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543</v>
      </c>
      <c r="C68" s="857"/>
      <c r="D68" s="857"/>
      <c r="E68" s="857"/>
      <c r="F68" s="857"/>
      <c r="G68" s="857"/>
      <c r="H68" s="857"/>
      <c r="I68" s="857"/>
      <c r="J68" s="857"/>
      <c r="K68" s="857"/>
      <c r="L68" s="857"/>
      <c r="M68" s="857"/>
      <c r="N68" s="857"/>
      <c r="O68" s="857"/>
      <c r="P68" s="858"/>
      <c r="Q68" s="859">
        <v>9388</v>
      </c>
      <c r="R68" s="853"/>
      <c r="S68" s="853"/>
      <c r="T68" s="853"/>
      <c r="U68" s="853"/>
      <c r="V68" s="853">
        <v>9047</v>
      </c>
      <c r="W68" s="853"/>
      <c r="X68" s="853"/>
      <c r="Y68" s="853"/>
      <c r="Z68" s="853"/>
      <c r="AA68" s="853">
        <v>291</v>
      </c>
      <c r="AB68" s="853"/>
      <c r="AC68" s="853"/>
      <c r="AD68" s="853"/>
      <c r="AE68" s="853"/>
      <c r="AF68" s="853">
        <v>291</v>
      </c>
      <c r="AG68" s="853"/>
      <c r="AH68" s="853"/>
      <c r="AI68" s="853"/>
      <c r="AJ68" s="853"/>
      <c r="AK68" s="853" t="s">
        <v>555</v>
      </c>
      <c r="AL68" s="853"/>
      <c r="AM68" s="853"/>
      <c r="AN68" s="853"/>
      <c r="AO68" s="853"/>
      <c r="AP68" s="853">
        <v>125</v>
      </c>
      <c r="AQ68" s="853"/>
      <c r="AR68" s="853"/>
      <c r="AS68" s="853"/>
      <c r="AT68" s="853"/>
      <c r="AU68" s="853">
        <v>5</v>
      </c>
      <c r="AV68" s="853"/>
      <c r="AW68" s="853"/>
      <c r="AX68" s="853"/>
      <c r="AY68" s="853"/>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544</v>
      </c>
      <c r="C69" s="861"/>
      <c r="D69" s="861"/>
      <c r="E69" s="861"/>
      <c r="F69" s="861"/>
      <c r="G69" s="861"/>
      <c r="H69" s="861"/>
      <c r="I69" s="861"/>
      <c r="J69" s="861"/>
      <c r="K69" s="861"/>
      <c r="L69" s="861"/>
      <c r="M69" s="861"/>
      <c r="N69" s="861"/>
      <c r="O69" s="861"/>
      <c r="P69" s="862"/>
      <c r="Q69" s="863">
        <v>1238</v>
      </c>
      <c r="R69" s="817"/>
      <c r="S69" s="817"/>
      <c r="T69" s="817"/>
      <c r="U69" s="817"/>
      <c r="V69" s="817">
        <v>1209</v>
      </c>
      <c r="W69" s="817"/>
      <c r="X69" s="817"/>
      <c r="Y69" s="817"/>
      <c r="Z69" s="817"/>
      <c r="AA69" s="817">
        <v>31</v>
      </c>
      <c r="AB69" s="817"/>
      <c r="AC69" s="817"/>
      <c r="AD69" s="817"/>
      <c r="AE69" s="817"/>
      <c r="AF69" s="817">
        <v>31</v>
      </c>
      <c r="AG69" s="817"/>
      <c r="AH69" s="817"/>
      <c r="AI69" s="817"/>
      <c r="AJ69" s="817"/>
      <c r="AK69" s="817">
        <v>76</v>
      </c>
      <c r="AL69" s="817"/>
      <c r="AM69" s="817"/>
      <c r="AN69" s="817"/>
      <c r="AO69" s="817"/>
      <c r="AP69" s="817" t="s">
        <v>557</v>
      </c>
      <c r="AQ69" s="817"/>
      <c r="AR69" s="817"/>
      <c r="AS69" s="817"/>
      <c r="AT69" s="817"/>
      <c r="AU69" s="817" t="s">
        <v>557</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545</v>
      </c>
      <c r="C70" s="861"/>
      <c r="D70" s="861"/>
      <c r="E70" s="861"/>
      <c r="F70" s="861"/>
      <c r="G70" s="861"/>
      <c r="H70" s="861"/>
      <c r="I70" s="861"/>
      <c r="J70" s="861"/>
      <c r="K70" s="861"/>
      <c r="L70" s="861"/>
      <c r="M70" s="861"/>
      <c r="N70" s="861"/>
      <c r="O70" s="861"/>
      <c r="P70" s="862"/>
      <c r="Q70" s="863">
        <v>271</v>
      </c>
      <c r="R70" s="817"/>
      <c r="S70" s="817"/>
      <c r="T70" s="817"/>
      <c r="U70" s="817"/>
      <c r="V70" s="817">
        <v>194</v>
      </c>
      <c r="W70" s="817"/>
      <c r="X70" s="817"/>
      <c r="Y70" s="817"/>
      <c r="Z70" s="817"/>
      <c r="AA70" s="817">
        <v>76</v>
      </c>
      <c r="AB70" s="817"/>
      <c r="AC70" s="817"/>
      <c r="AD70" s="817"/>
      <c r="AE70" s="817"/>
      <c r="AF70" s="817">
        <v>76</v>
      </c>
      <c r="AG70" s="817"/>
      <c r="AH70" s="817"/>
      <c r="AI70" s="817"/>
      <c r="AJ70" s="817"/>
      <c r="AK70" s="817">
        <v>70</v>
      </c>
      <c r="AL70" s="817"/>
      <c r="AM70" s="817"/>
      <c r="AN70" s="817"/>
      <c r="AO70" s="817"/>
      <c r="AP70" s="817" t="s">
        <v>557</v>
      </c>
      <c r="AQ70" s="817"/>
      <c r="AR70" s="817"/>
      <c r="AS70" s="817"/>
      <c r="AT70" s="817"/>
      <c r="AU70" s="817" t="s">
        <v>557</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546</v>
      </c>
      <c r="C71" s="861"/>
      <c r="D71" s="861"/>
      <c r="E71" s="861"/>
      <c r="F71" s="861"/>
      <c r="G71" s="861"/>
      <c r="H71" s="861"/>
      <c r="I71" s="861"/>
      <c r="J71" s="861"/>
      <c r="K71" s="861"/>
      <c r="L71" s="861"/>
      <c r="M71" s="861"/>
      <c r="N71" s="861"/>
      <c r="O71" s="861"/>
      <c r="P71" s="862"/>
      <c r="Q71" s="863">
        <v>488</v>
      </c>
      <c r="R71" s="817"/>
      <c r="S71" s="817"/>
      <c r="T71" s="817"/>
      <c r="U71" s="817"/>
      <c r="V71" s="817">
        <v>480</v>
      </c>
      <c r="W71" s="817"/>
      <c r="X71" s="817"/>
      <c r="Y71" s="817"/>
      <c r="Z71" s="817"/>
      <c r="AA71" s="817">
        <v>8</v>
      </c>
      <c r="AB71" s="817"/>
      <c r="AC71" s="817"/>
      <c r="AD71" s="817"/>
      <c r="AE71" s="817"/>
      <c r="AF71" s="817">
        <v>8</v>
      </c>
      <c r="AG71" s="817"/>
      <c r="AH71" s="817"/>
      <c r="AI71" s="817"/>
      <c r="AJ71" s="817"/>
      <c r="AK71" s="817">
        <v>46</v>
      </c>
      <c r="AL71" s="817"/>
      <c r="AM71" s="817"/>
      <c r="AN71" s="817"/>
      <c r="AO71" s="817"/>
      <c r="AP71" s="817">
        <v>276</v>
      </c>
      <c r="AQ71" s="817"/>
      <c r="AR71" s="817"/>
      <c r="AS71" s="817"/>
      <c r="AT71" s="817"/>
      <c r="AU71" s="817">
        <v>50</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547</v>
      </c>
      <c r="C72" s="861"/>
      <c r="D72" s="861"/>
      <c r="E72" s="861"/>
      <c r="F72" s="861"/>
      <c r="G72" s="861"/>
      <c r="H72" s="861"/>
      <c r="I72" s="861"/>
      <c r="J72" s="861"/>
      <c r="K72" s="861"/>
      <c r="L72" s="861"/>
      <c r="M72" s="861"/>
      <c r="N72" s="861"/>
      <c r="O72" s="861"/>
      <c r="P72" s="862"/>
      <c r="Q72" s="863">
        <v>34078</v>
      </c>
      <c r="R72" s="817"/>
      <c r="S72" s="817"/>
      <c r="T72" s="817"/>
      <c r="U72" s="817"/>
      <c r="V72" s="817">
        <v>33928</v>
      </c>
      <c r="W72" s="817"/>
      <c r="X72" s="817"/>
      <c r="Y72" s="817"/>
      <c r="Z72" s="817"/>
      <c r="AA72" s="817">
        <v>150</v>
      </c>
      <c r="AB72" s="817"/>
      <c r="AC72" s="817"/>
      <c r="AD72" s="817"/>
      <c r="AE72" s="817"/>
      <c r="AF72" s="817">
        <v>150</v>
      </c>
      <c r="AG72" s="817"/>
      <c r="AH72" s="817"/>
      <c r="AI72" s="817"/>
      <c r="AJ72" s="817"/>
      <c r="AK72" s="817">
        <v>330</v>
      </c>
      <c r="AL72" s="817"/>
      <c r="AM72" s="817"/>
      <c r="AN72" s="817"/>
      <c r="AO72" s="817"/>
      <c r="AP72" s="817" t="s">
        <v>557</v>
      </c>
      <c r="AQ72" s="817"/>
      <c r="AR72" s="817"/>
      <c r="AS72" s="817"/>
      <c r="AT72" s="817"/>
      <c r="AU72" s="817" t="s">
        <v>557</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548</v>
      </c>
      <c r="C73" s="861"/>
      <c r="D73" s="861"/>
      <c r="E73" s="861"/>
      <c r="F73" s="861"/>
      <c r="G73" s="861"/>
      <c r="H73" s="861"/>
      <c r="I73" s="861"/>
      <c r="J73" s="861"/>
      <c r="K73" s="861"/>
      <c r="L73" s="861"/>
      <c r="M73" s="861"/>
      <c r="N73" s="861"/>
      <c r="O73" s="861"/>
      <c r="P73" s="862"/>
      <c r="Q73" s="863">
        <v>10437</v>
      </c>
      <c r="R73" s="817"/>
      <c r="S73" s="817"/>
      <c r="T73" s="817"/>
      <c r="U73" s="817"/>
      <c r="V73" s="817">
        <v>10370</v>
      </c>
      <c r="W73" s="817"/>
      <c r="X73" s="817"/>
      <c r="Y73" s="817"/>
      <c r="Z73" s="817"/>
      <c r="AA73" s="817">
        <v>66</v>
      </c>
      <c r="AB73" s="817"/>
      <c r="AC73" s="817"/>
      <c r="AD73" s="817"/>
      <c r="AE73" s="817"/>
      <c r="AF73" s="817">
        <v>2520</v>
      </c>
      <c r="AG73" s="817"/>
      <c r="AH73" s="817"/>
      <c r="AI73" s="817"/>
      <c r="AJ73" s="817"/>
      <c r="AK73" s="817" t="s">
        <v>557</v>
      </c>
      <c r="AL73" s="817"/>
      <c r="AM73" s="817"/>
      <c r="AN73" s="817"/>
      <c r="AO73" s="817"/>
      <c r="AP73" s="817" t="s">
        <v>557</v>
      </c>
      <c r="AQ73" s="817"/>
      <c r="AR73" s="817"/>
      <c r="AS73" s="817"/>
      <c r="AT73" s="817"/>
      <c r="AU73" s="817" t="s">
        <v>557</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t="s">
        <v>549</v>
      </c>
      <c r="C74" s="861"/>
      <c r="D74" s="861"/>
      <c r="E74" s="861"/>
      <c r="F74" s="861"/>
      <c r="G74" s="861"/>
      <c r="H74" s="861"/>
      <c r="I74" s="861"/>
      <c r="J74" s="861"/>
      <c r="K74" s="861"/>
      <c r="L74" s="861"/>
      <c r="M74" s="861"/>
      <c r="N74" s="861"/>
      <c r="O74" s="861"/>
      <c r="P74" s="862"/>
      <c r="Q74" s="863">
        <v>20804</v>
      </c>
      <c r="R74" s="817"/>
      <c r="S74" s="817"/>
      <c r="T74" s="817"/>
      <c r="U74" s="817"/>
      <c r="V74" s="817">
        <v>22285</v>
      </c>
      <c r="W74" s="817"/>
      <c r="X74" s="817"/>
      <c r="Y74" s="817"/>
      <c r="Z74" s="817"/>
      <c r="AA74" s="817">
        <v>-1481</v>
      </c>
      <c r="AB74" s="817"/>
      <c r="AC74" s="817"/>
      <c r="AD74" s="817"/>
      <c r="AE74" s="817"/>
      <c r="AF74" s="817">
        <v>8230</v>
      </c>
      <c r="AG74" s="817"/>
      <c r="AH74" s="817"/>
      <c r="AI74" s="817"/>
      <c r="AJ74" s="817"/>
      <c r="AK74" s="817">
        <v>1533</v>
      </c>
      <c r="AL74" s="817"/>
      <c r="AM74" s="817"/>
      <c r="AN74" s="817"/>
      <c r="AO74" s="817"/>
      <c r="AP74" s="817">
        <v>5444</v>
      </c>
      <c r="AQ74" s="817"/>
      <c r="AR74" s="817"/>
      <c r="AS74" s="817"/>
      <c r="AT74" s="817"/>
      <c r="AU74" s="817">
        <v>131</v>
      </c>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t="s">
        <v>550</v>
      </c>
      <c r="C75" s="861"/>
      <c r="D75" s="861"/>
      <c r="E75" s="861"/>
      <c r="F75" s="861"/>
      <c r="G75" s="861"/>
      <c r="H75" s="861"/>
      <c r="I75" s="861"/>
      <c r="J75" s="861"/>
      <c r="K75" s="861"/>
      <c r="L75" s="861"/>
      <c r="M75" s="861"/>
      <c r="N75" s="861"/>
      <c r="O75" s="861"/>
      <c r="P75" s="862"/>
      <c r="Q75" s="864">
        <v>11048</v>
      </c>
      <c r="R75" s="865"/>
      <c r="S75" s="865"/>
      <c r="T75" s="865"/>
      <c r="U75" s="821"/>
      <c r="V75" s="866">
        <v>10962</v>
      </c>
      <c r="W75" s="865"/>
      <c r="X75" s="865"/>
      <c r="Y75" s="865"/>
      <c r="Z75" s="821"/>
      <c r="AA75" s="866">
        <v>86</v>
      </c>
      <c r="AB75" s="865"/>
      <c r="AC75" s="865"/>
      <c r="AD75" s="865"/>
      <c r="AE75" s="821"/>
      <c r="AF75" s="866">
        <v>86</v>
      </c>
      <c r="AG75" s="865"/>
      <c r="AH75" s="865"/>
      <c r="AI75" s="865"/>
      <c r="AJ75" s="821"/>
      <c r="AK75" s="866">
        <v>4624</v>
      </c>
      <c r="AL75" s="865"/>
      <c r="AM75" s="865"/>
      <c r="AN75" s="865"/>
      <c r="AO75" s="821"/>
      <c r="AP75" s="866" t="s">
        <v>557</v>
      </c>
      <c r="AQ75" s="865"/>
      <c r="AR75" s="865"/>
      <c r="AS75" s="865"/>
      <c r="AT75" s="821"/>
      <c r="AU75" s="866" t="s">
        <v>557</v>
      </c>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t="s">
        <v>551</v>
      </c>
      <c r="C76" s="861"/>
      <c r="D76" s="861"/>
      <c r="E76" s="861"/>
      <c r="F76" s="861"/>
      <c r="G76" s="861"/>
      <c r="H76" s="861"/>
      <c r="I76" s="861"/>
      <c r="J76" s="861"/>
      <c r="K76" s="861"/>
      <c r="L76" s="861"/>
      <c r="M76" s="861"/>
      <c r="N76" s="861"/>
      <c r="O76" s="861"/>
      <c r="P76" s="862"/>
      <c r="Q76" s="864">
        <v>1656633</v>
      </c>
      <c r="R76" s="865"/>
      <c r="S76" s="865"/>
      <c r="T76" s="865"/>
      <c r="U76" s="821"/>
      <c r="V76" s="866">
        <v>1631442</v>
      </c>
      <c r="W76" s="865"/>
      <c r="X76" s="865"/>
      <c r="Y76" s="865"/>
      <c r="Z76" s="821"/>
      <c r="AA76" s="866">
        <v>25191</v>
      </c>
      <c r="AB76" s="865"/>
      <c r="AC76" s="865"/>
      <c r="AD76" s="865"/>
      <c r="AE76" s="821"/>
      <c r="AF76" s="866">
        <v>25191</v>
      </c>
      <c r="AG76" s="865"/>
      <c r="AH76" s="865"/>
      <c r="AI76" s="865"/>
      <c r="AJ76" s="821"/>
      <c r="AK76" s="866">
        <v>23240</v>
      </c>
      <c r="AL76" s="865"/>
      <c r="AM76" s="865"/>
      <c r="AN76" s="865"/>
      <c r="AO76" s="821"/>
      <c r="AP76" s="866" t="s">
        <v>557</v>
      </c>
      <c r="AQ76" s="865"/>
      <c r="AR76" s="865"/>
      <c r="AS76" s="865"/>
      <c r="AT76" s="821"/>
      <c r="AU76" s="866" t="s">
        <v>557</v>
      </c>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376</v>
      </c>
      <c r="B88" s="776" t="s">
        <v>398</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36583</v>
      </c>
      <c r="AG88" s="831"/>
      <c r="AH88" s="831"/>
      <c r="AI88" s="831"/>
      <c r="AJ88" s="831"/>
      <c r="AK88" s="828"/>
      <c r="AL88" s="828"/>
      <c r="AM88" s="828"/>
      <c r="AN88" s="828"/>
      <c r="AO88" s="828"/>
      <c r="AP88" s="831">
        <v>5845</v>
      </c>
      <c r="AQ88" s="831"/>
      <c r="AR88" s="831"/>
      <c r="AS88" s="831"/>
      <c r="AT88" s="831"/>
      <c r="AU88" s="831">
        <v>186</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776" t="s">
        <v>399</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535</v>
      </c>
      <c r="CS102" s="839"/>
      <c r="CT102" s="839"/>
      <c r="CU102" s="839"/>
      <c r="CV102" s="878"/>
      <c r="CW102" s="877">
        <v>89</v>
      </c>
      <c r="CX102" s="839"/>
      <c r="CY102" s="839"/>
      <c r="CZ102" s="839"/>
      <c r="DA102" s="878"/>
      <c r="DB102" s="877"/>
      <c r="DC102" s="839"/>
      <c r="DD102" s="839"/>
      <c r="DE102" s="839"/>
      <c r="DF102" s="878"/>
      <c r="DG102" s="877">
        <v>3043</v>
      </c>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400</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401</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404</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405</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406</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407</v>
      </c>
      <c r="AB109" s="880"/>
      <c r="AC109" s="880"/>
      <c r="AD109" s="880"/>
      <c r="AE109" s="881"/>
      <c r="AF109" s="879" t="s">
        <v>408</v>
      </c>
      <c r="AG109" s="880"/>
      <c r="AH109" s="880"/>
      <c r="AI109" s="880"/>
      <c r="AJ109" s="881"/>
      <c r="AK109" s="879" t="s">
        <v>294</v>
      </c>
      <c r="AL109" s="880"/>
      <c r="AM109" s="880"/>
      <c r="AN109" s="880"/>
      <c r="AO109" s="881"/>
      <c r="AP109" s="879" t="s">
        <v>409</v>
      </c>
      <c r="AQ109" s="880"/>
      <c r="AR109" s="880"/>
      <c r="AS109" s="880"/>
      <c r="AT109" s="882"/>
      <c r="AU109" s="899" t="s">
        <v>406</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407</v>
      </c>
      <c r="BR109" s="880"/>
      <c r="BS109" s="880"/>
      <c r="BT109" s="880"/>
      <c r="BU109" s="881"/>
      <c r="BV109" s="879" t="s">
        <v>408</v>
      </c>
      <c r="BW109" s="880"/>
      <c r="BX109" s="880"/>
      <c r="BY109" s="880"/>
      <c r="BZ109" s="881"/>
      <c r="CA109" s="879" t="s">
        <v>294</v>
      </c>
      <c r="CB109" s="880"/>
      <c r="CC109" s="880"/>
      <c r="CD109" s="880"/>
      <c r="CE109" s="881"/>
      <c r="CF109" s="900" t="s">
        <v>409</v>
      </c>
      <c r="CG109" s="900"/>
      <c r="CH109" s="900"/>
      <c r="CI109" s="900"/>
      <c r="CJ109" s="900"/>
      <c r="CK109" s="879" t="s">
        <v>410</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407</v>
      </c>
      <c r="DH109" s="880"/>
      <c r="DI109" s="880"/>
      <c r="DJ109" s="880"/>
      <c r="DK109" s="881"/>
      <c r="DL109" s="879" t="s">
        <v>408</v>
      </c>
      <c r="DM109" s="880"/>
      <c r="DN109" s="880"/>
      <c r="DO109" s="880"/>
      <c r="DP109" s="881"/>
      <c r="DQ109" s="879" t="s">
        <v>294</v>
      </c>
      <c r="DR109" s="880"/>
      <c r="DS109" s="880"/>
      <c r="DT109" s="880"/>
      <c r="DU109" s="881"/>
      <c r="DV109" s="879" t="s">
        <v>409</v>
      </c>
      <c r="DW109" s="880"/>
      <c r="DX109" s="880"/>
      <c r="DY109" s="880"/>
      <c r="DZ109" s="882"/>
    </row>
    <row r="110" spans="1:131" s="212" customFormat="1" ht="26.25" customHeight="1" x14ac:dyDescent="0.2">
      <c r="A110" s="883" t="s">
        <v>411</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3785782</v>
      </c>
      <c r="AB110" s="887"/>
      <c r="AC110" s="887"/>
      <c r="AD110" s="887"/>
      <c r="AE110" s="888"/>
      <c r="AF110" s="889">
        <v>3708829</v>
      </c>
      <c r="AG110" s="887"/>
      <c r="AH110" s="887"/>
      <c r="AI110" s="887"/>
      <c r="AJ110" s="888"/>
      <c r="AK110" s="889">
        <v>3483821</v>
      </c>
      <c r="AL110" s="887"/>
      <c r="AM110" s="887"/>
      <c r="AN110" s="887"/>
      <c r="AO110" s="888"/>
      <c r="AP110" s="890">
        <v>11.9</v>
      </c>
      <c r="AQ110" s="891"/>
      <c r="AR110" s="891"/>
      <c r="AS110" s="891"/>
      <c r="AT110" s="892"/>
      <c r="AU110" s="893" t="s">
        <v>69</v>
      </c>
      <c r="AV110" s="894"/>
      <c r="AW110" s="894"/>
      <c r="AX110" s="894"/>
      <c r="AY110" s="894"/>
      <c r="AZ110" s="916" t="s">
        <v>412</v>
      </c>
      <c r="BA110" s="884"/>
      <c r="BB110" s="884"/>
      <c r="BC110" s="884"/>
      <c r="BD110" s="884"/>
      <c r="BE110" s="884"/>
      <c r="BF110" s="884"/>
      <c r="BG110" s="884"/>
      <c r="BH110" s="884"/>
      <c r="BI110" s="884"/>
      <c r="BJ110" s="884"/>
      <c r="BK110" s="884"/>
      <c r="BL110" s="884"/>
      <c r="BM110" s="884"/>
      <c r="BN110" s="884"/>
      <c r="BO110" s="884"/>
      <c r="BP110" s="885"/>
      <c r="BQ110" s="917">
        <v>39151047</v>
      </c>
      <c r="BR110" s="918"/>
      <c r="BS110" s="918"/>
      <c r="BT110" s="918"/>
      <c r="BU110" s="918"/>
      <c r="BV110" s="918">
        <v>37715596</v>
      </c>
      <c r="BW110" s="918"/>
      <c r="BX110" s="918"/>
      <c r="BY110" s="918"/>
      <c r="BZ110" s="918"/>
      <c r="CA110" s="918">
        <v>36465278</v>
      </c>
      <c r="CB110" s="918"/>
      <c r="CC110" s="918"/>
      <c r="CD110" s="918"/>
      <c r="CE110" s="918"/>
      <c r="CF110" s="931">
        <v>124.5</v>
      </c>
      <c r="CG110" s="932"/>
      <c r="CH110" s="932"/>
      <c r="CI110" s="932"/>
      <c r="CJ110" s="932"/>
      <c r="CK110" s="933" t="s">
        <v>413</v>
      </c>
      <c r="CL110" s="934"/>
      <c r="CM110" s="916" t="s">
        <v>414</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415</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416</v>
      </c>
      <c r="BA111" s="910"/>
      <c r="BB111" s="910"/>
      <c r="BC111" s="910"/>
      <c r="BD111" s="910"/>
      <c r="BE111" s="910"/>
      <c r="BF111" s="910"/>
      <c r="BG111" s="910"/>
      <c r="BH111" s="910"/>
      <c r="BI111" s="910"/>
      <c r="BJ111" s="910"/>
      <c r="BK111" s="910"/>
      <c r="BL111" s="910"/>
      <c r="BM111" s="910"/>
      <c r="BN111" s="910"/>
      <c r="BO111" s="910"/>
      <c r="BP111" s="911"/>
      <c r="BQ111" s="912">
        <v>1667912</v>
      </c>
      <c r="BR111" s="913"/>
      <c r="BS111" s="913"/>
      <c r="BT111" s="913"/>
      <c r="BU111" s="913"/>
      <c r="BV111" s="913">
        <v>2970426</v>
      </c>
      <c r="BW111" s="913"/>
      <c r="BX111" s="913"/>
      <c r="BY111" s="913"/>
      <c r="BZ111" s="913"/>
      <c r="CA111" s="913">
        <v>3042799</v>
      </c>
      <c r="CB111" s="913"/>
      <c r="CC111" s="913"/>
      <c r="CD111" s="913"/>
      <c r="CE111" s="913"/>
      <c r="CF111" s="907">
        <v>10.4</v>
      </c>
      <c r="CG111" s="908"/>
      <c r="CH111" s="908"/>
      <c r="CI111" s="908"/>
      <c r="CJ111" s="908"/>
      <c r="CK111" s="935"/>
      <c r="CL111" s="936"/>
      <c r="CM111" s="909" t="s">
        <v>417</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418</v>
      </c>
      <c r="B112" s="940"/>
      <c r="C112" s="910" t="s">
        <v>419</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420</v>
      </c>
      <c r="BA112" s="910"/>
      <c r="BB112" s="910"/>
      <c r="BC112" s="910"/>
      <c r="BD112" s="910"/>
      <c r="BE112" s="910"/>
      <c r="BF112" s="910"/>
      <c r="BG112" s="910"/>
      <c r="BH112" s="910"/>
      <c r="BI112" s="910"/>
      <c r="BJ112" s="910"/>
      <c r="BK112" s="910"/>
      <c r="BL112" s="910"/>
      <c r="BM112" s="910"/>
      <c r="BN112" s="910"/>
      <c r="BO112" s="910"/>
      <c r="BP112" s="911"/>
      <c r="BQ112" s="912">
        <v>6256069</v>
      </c>
      <c r="BR112" s="913"/>
      <c r="BS112" s="913"/>
      <c r="BT112" s="913"/>
      <c r="BU112" s="913"/>
      <c r="BV112" s="913">
        <v>5653835</v>
      </c>
      <c r="BW112" s="913"/>
      <c r="BX112" s="913"/>
      <c r="BY112" s="913"/>
      <c r="BZ112" s="913"/>
      <c r="CA112" s="913">
        <v>4513888</v>
      </c>
      <c r="CB112" s="913"/>
      <c r="CC112" s="913"/>
      <c r="CD112" s="913"/>
      <c r="CE112" s="913"/>
      <c r="CF112" s="907">
        <v>15.4</v>
      </c>
      <c r="CG112" s="908"/>
      <c r="CH112" s="908"/>
      <c r="CI112" s="908"/>
      <c r="CJ112" s="908"/>
      <c r="CK112" s="935"/>
      <c r="CL112" s="936"/>
      <c r="CM112" s="909" t="s">
        <v>421</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422</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1179455</v>
      </c>
      <c r="AB113" s="925"/>
      <c r="AC113" s="925"/>
      <c r="AD113" s="925"/>
      <c r="AE113" s="926"/>
      <c r="AF113" s="927">
        <v>939069</v>
      </c>
      <c r="AG113" s="925"/>
      <c r="AH113" s="925"/>
      <c r="AI113" s="925"/>
      <c r="AJ113" s="926"/>
      <c r="AK113" s="927">
        <v>368183</v>
      </c>
      <c r="AL113" s="925"/>
      <c r="AM113" s="925"/>
      <c r="AN113" s="925"/>
      <c r="AO113" s="926"/>
      <c r="AP113" s="928">
        <v>1.3</v>
      </c>
      <c r="AQ113" s="929"/>
      <c r="AR113" s="929"/>
      <c r="AS113" s="929"/>
      <c r="AT113" s="930"/>
      <c r="AU113" s="895"/>
      <c r="AV113" s="896"/>
      <c r="AW113" s="896"/>
      <c r="AX113" s="896"/>
      <c r="AY113" s="896"/>
      <c r="AZ113" s="909" t="s">
        <v>423</v>
      </c>
      <c r="BA113" s="910"/>
      <c r="BB113" s="910"/>
      <c r="BC113" s="910"/>
      <c r="BD113" s="910"/>
      <c r="BE113" s="910"/>
      <c r="BF113" s="910"/>
      <c r="BG113" s="910"/>
      <c r="BH113" s="910"/>
      <c r="BI113" s="910"/>
      <c r="BJ113" s="910"/>
      <c r="BK113" s="910"/>
      <c r="BL113" s="910"/>
      <c r="BM113" s="910"/>
      <c r="BN113" s="910"/>
      <c r="BO113" s="910"/>
      <c r="BP113" s="911"/>
      <c r="BQ113" s="912">
        <v>230804</v>
      </c>
      <c r="BR113" s="913"/>
      <c r="BS113" s="913"/>
      <c r="BT113" s="913"/>
      <c r="BU113" s="913"/>
      <c r="BV113" s="913">
        <v>205307</v>
      </c>
      <c r="BW113" s="913"/>
      <c r="BX113" s="913"/>
      <c r="BY113" s="913"/>
      <c r="BZ113" s="913"/>
      <c r="CA113" s="913">
        <v>185856</v>
      </c>
      <c r="CB113" s="913"/>
      <c r="CC113" s="913"/>
      <c r="CD113" s="913"/>
      <c r="CE113" s="913"/>
      <c r="CF113" s="907">
        <v>0.6</v>
      </c>
      <c r="CG113" s="908"/>
      <c r="CH113" s="908"/>
      <c r="CI113" s="908"/>
      <c r="CJ113" s="908"/>
      <c r="CK113" s="935"/>
      <c r="CL113" s="936"/>
      <c r="CM113" s="909" t="s">
        <v>424</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425</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20550</v>
      </c>
      <c r="AB114" s="946"/>
      <c r="AC114" s="946"/>
      <c r="AD114" s="946"/>
      <c r="AE114" s="947"/>
      <c r="AF114" s="948">
        <v>20995</v>
      </c>
      <c r="AG114" s="946"/>
      <c r="AH114" s="946"/>
      <c r="AI114" s="946"/>
      <c r="AJ114" s="947"/>
      <c r="AK114" s="948">
        <v>20769</v>
      </c>
      <c r="AL114" s="946"/>
      <c r="AM114" s="946"/>
      <c r="AN114" s="946"/>
      <c r="AO114" s="947"/>
      <c r="AP114" s="949">
        <v>0.1</v>
      </c>
      <c r="AQ114" s="950"/>
      <c r="AR114" s="950"/>
      <c r="AS114" s="950"/>
      <c r="AT114" s="951"/>
      <c r="AU114" s="895"/>
      <c r="AV114" s="896"/>
      <c r="AW114" s="896"/>
      <c r="AX114" s="896"/>
      <c r="AY114" s="896"/>
      <c r="AZ114" s="909" t="s">
        <v>426</v>
      </c>
      <c r="BA114" s="910"/>
      <c r="BB114" s="910"/>
      <c r="BC114" s="910"/>
      <c r="BD114" s="910"/>
      <c r="BE114" s="910"/>
      <c r="BF114" s="910"/>
      <c r="BG114" s="910"/>
      <c r="BH114" s="910"/>
      <c r="BI114" s="910"/>
      <c r="BJ114" s="910"/>
      <c r="BK114" s="910"/>
      <c r="BL114" s="910"/>
      <c r="BM114" s="910"/>
      <c r="BN114" s="910"/>
      <c r="BO114" s="910"/>
      <c r="BP114" s="911"/>
      <c r="BQ114" s="912">
        <v>6259722</v>
      </c>
      <c r="BR114" s="913"/>
      <c r="BS114" s="913"/>
      <c r="BT114" s="913"/>
      <c r="BU114" s="913"/>
      <c r="BV114" s="913">
        <v>6545678</v>
      </c>
      <c r="BW114" s="913"/>
      <c r="BX114" s="913"/>
      <c r="BY114" s="913"/>
      <c r="BZ114" s="913"/>
      <c r="CA114" s="913">
        <v>7017446</v>
      </c>
      <c r="CB114" s="913"/>
      <c r="CC114" s="913"/>
      <c r="CD114" s="913"/>
      <c r="CE114" s="913"/>
      <c r="CF114" s="907">
        <v>24</v>
      </c>
      <c r="CG114" s="908"/>
      <c r="CH114" s="908"/>
      <c r="CI114" s="908"/>
      <c r="CJ114" s="908"/>
      <c r="CK114" s="935"/>
      <c r="CL114" s="936"/>
      <c r="CM114" s="909" t="s">
        <v>427</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428</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407676</v>
      </c>
      <c r="AB115" s="925"/>
      <c r="AC115" s="925"/>
      <c r="AD115" s="925"/>
      <c r="AE115" s="926"/>
      <c r="AF115" s="927">
        <v>3645</v>
      </c>
      <c r="AG115" s="925"/>
      <c r="AH115" s="925"/>
      <c r="AI115" s="925"/>
      <c r="AJ115" s="926"/>
      <c r="AK115" s="927">
        <v>107325</v>
      </c>
      <c r="AL115" s="925"/>
      <c r="AM115" s="925"/>
      <c r="AN115" s="925"/>
      <c r="AO115" s="926"/>
      <c r="AP115" s="928">
        <v>0.4</v>
      </c>
      <c r="AQ115" s="929"/>
      <c r="AR115" s="929"/>
      <c r="AS115" s="929"/>
      <c r="AT115" s="930"/>
      <c r="AU115" s="895"/>
      <c r="AV115" s="896"/>
      <c r="AW115" s="896"/>
      <c r="AX115" s="896"/>
      <c r="AY115" s="896"/>
      <c r="AZ115" s="909" t="s">
        <v>429</v>
      </c>
      <c r="BA115" s="910"/>
      <c r="BB115" s="910"/>
      <c r="BC115" s="910"/>
      <c r="BD115" s="910"/>
      <c r="BE115" s="910"/>
      <c r="BF115" s="910"/>
      <c r="BG115" s="910"/>
      <c r="BH115" s="910"/>
      <c r="BI115" s="910"/>
      <c r="BJ115" s="910"/>
      <c r="BK115" s="910"/>
      <c r="BL115" s="910"/>
      <c r="BM115" s="910"/>
      <c r="BN115" s="910"/>
      <c r="BO115" s="910"/>
      <c r="BP115" s="911"/>
      <c r="BQ115" s="912">
        <v>192909</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430</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1667912</v>
      </c>
      <c r="DH115" s="946"/>
      <c r="DI115" s="946"/>
      <c r="DJ115" s="946"/>
      <c r="DK115" s="947"/>
      <c r="DL115" s="948">
        <v>2970426</v>
      </c>
      <c r="DM115" s="946"/>
      <c r="DN115" s="946"/>
      <c r="DO115" s="946"/>
      <c r="DP115" s="947"/>
      <c r="DQ115" s="948">
        <v>3042799</v>
      </c>
      <c r="DR115" s="946"/>
      <c r="DS115" s="946"/>
      <c r="DT115" s="946"/>
      <c r="DU115" s="947"/>
      <c r="DV115" s="949">
        <v>10.4</v>
      </c>
      <c r="DW115" s="950"/>
      <c r="DX115" s="950"/>
      <c r="DY115" s="950"/>
      <c r="DZ115" s="951"/>
    </row>
    <row r="116" spans="1:130" s="212" customFormat="1" ht="26.25" customHeight="1" x14ac:dyDescent="0.2">
      <c r="A116" s="943"/>
      <c r="B116" s="944"/>
      <c r="C116" s="952" t="s">
        <v>431</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432</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433</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434</v>
      </c>
      <c r="Z117" s="881"/>
      <c r="AA117" s="965">
        <v>5393463</v>
      </c>
      <c r="AB117" s="966"/>
      <c r="AC117" s="966"/>
      <c r="AD117" s="966"/>
      <c r="AE117" s="967"/>
      <c r="AF117" s="968">
        <v>4672538</v>
      </c>
      <c r="AG117" s="966"/>
      <c r="AH117" s="966"/>
      <c r="AI117" s="966"/>
      <c r="AJ117" s="967"/>
      <c r="AK117" s="968">
        <v>3980098</v>
      </c>
      <c r="AL117" s="966"/>
      <c r="AM117" s="966"/>
      <c r="AN117" s="966"/>
      <c r="AO117" s="967"/>
      <c r="AP117" s="969"/>
      <c r="AQ117" s="970"/>
      <c r="AR117" s="970"/>
      <c r="AS117" s="970"/>
      <c r="AT117" s="971"/>
      <c r="AU117" s="895"/>
      <c r="AV117" s="896"/>
      <c r="AW117" s="896"/>
      <c r="AX117" s="896"/>
      <c r="AY117" s="896"/>
      <c r="AZ117" s="961" t="s">
        <v>435</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436</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410</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407</v>
      </c>
      <c r="AB118" s="880"/>
      <c r="AC118" s="880"/>
      <c r="AD118" s="880"/>
      <c r="AE118" s="881"/>
      <c r="AF118" s="879" t="s">
        <v>408</v>
      </c>
      <c r="AG118" s="880"/>
      <c r="AH118" s="880"/>
      <c r="AI118" s="880"/>
      <c r="AJ118" s="881"/>
      <c r="AK118" s="879" t="s">
        <v>294</v>
      </c>
      <c r="AL118" s="880"/>
      <c r="AM118" s="880"/>
      <c r="AN118" s="880"/>
      <c r="AO118" s="881"/>
      <c r="AP118" s="957" t="s">
        <v>409</v>
      </c>
      <c r="AQ118" s="958"/>
      <c r="AR118" s="958"/>
      <c r="AS118" s="958"/>
      <c r="AT118" s="959"/>
      <c r="AU118" s="895"/>
      <c r="AV118" s="896"/>
      <c r="AW118" s="896"/>
      <c r="AX118" s="896"/>
      <c r="AY118" s="896"/>
      <c r="AZ118" s="960" t="s">
        <v>437</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438</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413</v>
      </c>
      <c r="B119" s="934"/>
      <c r="C119" s="916" t="s">
        <v>414</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177</v>
      </c>
      <c r="BA119" s="233"/>
      <c r="BB119" s="233"/>
      <c r="BC119" s="233"/>
      <c r="BD119" s="233"/>
      <c r="BE119" s="233"/>
      <c r="BF119" s="233"/>
      <c r="BG119" s="233"/>
      <c r="BH119" s="233"/>
      <c r="BI119" s="233"/>
      <c r="BJ119" s="233"/>
      <c r="BK119" s="233"/>
      <c r="BL119" s="233"/>
      <c r="BM119" s="233"/>
      <c r="BN119" s="233"/>
      <c r="BO119" s="964" t="s">
        <v>439</v>
      </c>
      <c r="BP119" s="992"/>
      <c r="BQ119" s="986">
        <v>53758463</v>
      </c>
      <c r="BR119" s="987"/>
      <c r="BS119" s="987"/>
      <c r="BT119" s="987"/>
      <c r="BU119" s="987"/>
      <c r="BV119" s="987">
        <v>53090842</v>
      </c>
      <c r="BW119" s="987"/>
      <c r="BX119" s="987"/>
      <c r="BY119" s="987"/>
      <c r="BZ119" s="987"/>
      <c r="CA119" s="987">
        <v>51225267</v>
      </c>
      <c r="CB119" s="987"/>
      <c r="CC119" s="987"/>
      <c r="CD119" s="987"/>
      <c r="CE119" s="987"/>
      <c r="CF119" s="988"/>
      <c r="CG119" s="989"/>
      <c r="CH119" s="989"/>
      <c r="CI119" s="989"/>
      <c r="CJ119" s="990"/>
      <c r="CK119" s="937"/>
      <c r="CL119" s="938"/>
      <c r="CM119" s="960" t="s">
        <v>440</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417</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441</v>
      </c>
      <c r="AV120" s="979"/>
      <c r="AW120" s="979"/>
      <c r="AX120" s="979"/>
      <c r="AY120" s="980"/>
      <c r="AZ120" s="916" t="s">
        <v>442</v>
      </c>
      <c r="BA120" s="884"/>
      <c r="BB120" s="884"/>
      <c r="BC120" s="884"/>
      <c r="BD120" s="884"/>
      <c r="BE120" s="884"/>
      <c r="BF120" s="884"/>
      <c r="BG120" s="884"/>
      <c r="BH120" s="884"/>
      <c r="BI120" s="884"/>
      <c r="BJ120" s="884"/>
      <c r="BK120" s="884"/>
      <c r="BL120" s="884"/>
      <c r="BM120" s="884"/>
      <c r="BN120" s="884"/>
      <c r="BO120" s="884"/>
      <c r="BP120" s="885"/>
      <c r="BQ120" s="917">
        <v>13503378</v>
      </c>
      <c r="BR120" s="918"/>
      <c r="BS120" s="918"/>
      <c r="BT120" s="918"/>
      <c r="BU120" s="918"/>
      <c r="BV120" s="918">
        <v>12517688</v>
      </c>
      <c r="BW120" s="918"/>
      <c r="BX120" s="918"/>
      <c r="BY120" s="918"/>
      <c r="BZ120" s="918"/>
      <c r="CA120" s="918">
        <v>13232885</v>
      </c>
      <c r="CB120" s="918"/>
      <c r="CC120" s="918"/>
      <c r="CD120" s="918"/>
      <c r="CE120" s="918"/>
      <c r="CF120" s="931">
        <v>45.2</v>
      </c>
      <c r="CG120" s="932"/>
      <c r="CH120" s="932"/>
      <c r="CI120" s="932"/>
      <c r="CJ120" s="932"/>
      <c r="CK120" s="993" t="s">
        <v>443</v>
      </c>
      <c r="CL120" s="994"/>
      <c r="CM120" s="994"/>
      <c r="CN120" s="994"/>
      <c r="CO120" s="995"/>
      <c r="CP120" s="1001" t="s">
        <v>391</v>
      </c>
      <c r="CQ120" s="1002"/>
      <c r="CR120" s="1002"/>
      <c r="CS120" s="1002"/>
      <c r="CT120" s="1002"/>
      <c r="CU120" s="1002"/>
      <c r="CV120" s="1002"/>
      <c r="CW120" s="1002"/>
      <c r="CX120" s="1002"/>
      <c r="CY120" s="1002"/>
      <c r="CZ120" s="1002"/>
      <c r="DA120" s="1002"/>
      <c r="DB120" s="1002"/>
      <c r="DC120" s="1002"/>
      <c r="DD120" s="1002"/>
      <c r="DE120" s="1002"/>
      <c r="DF120" s="1003"/>
      <c r="DG120" s="917">
        <v>6256069</v>
      </c>
      <c r="DH120" s="918"/>
      <c r="DI120" s="918"/>
      <c r="DJ120" s="918"/>
      <c r="DK120" s="918"/>
      <c r="DL120" s="918">
        <v>5653835</v>
      </c>
      <c r="DM120" s="918"/>
      <c r="DN120" s="918"/>
      <c r="DO120" s="918"/>
      <c r="DP120" s="918"/>
      <c r="DQ120" s="918">
        <v>4513888</v>
      </c>
      <c r="DR120" s="918"/>
      <c r="DS120" s="918"/>
      <c r="DT120" s="918"/>
      <c r="DU120" s="918"/>
      <c r="DV120" s="919">
        <v>15.4</v>
      </c>
      <c r="DW120" s="919"/>
      <c r="DX120" s="919"/>
      <c r="DY120" s="919"/>
      <c r="DZ120" s="920"/>
    </row>
    <row r="121" spans="1:130" s="212" customFormat="1" ht="26.25" customHeight="1" x14ac:dyDescent="0.2">
      <c r="A121" s="1044"/>
      <c r="B121" s="936"/>
      <c r="C121" s="961" t="s">
        <v>444</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445</v>
      </c>
      <c r="BA121" s="910"/>
      <c r="BB121" s="910"/>
      <c r="BC121" s="910"/>
      <c r="BD121" s="910"/>
      <c r="BE121" s="910"/>
      <c r="BF121" s="910"/>
      <c r="BG121" s="910"/>
      <c r="BH121" s="910"/>
      <c r="BI121" s="910"/>
      <c r="BJ121" s="910"/>
      <c r="BK121" s="910"/>
      <c r="BL121" s="910"/>
      <c r="BM121" s="910"/>
      <c r="BN121" s="910"/>
      <c r="BO121" s="910"/>
      <c r="BP121" s="911"/>
      <c r="BQ121" s="912">
        <v>8290710</v>
      </c>
      <c r="BR121" s="913"/>
      <c r="BS121" s="913"/>
      <c r="BT121" s="913"/>
      <c r="BU121" s="913"/>
      <c r="BV121" s="913">
        <v>10001556</v>
      </c>
      <c r="BW121" s="913"/>
      <c r="BX121" s="913"/>
      <c r="BY121" s="913"/>
      <c r="BZ121" s="913"/>
      <c r="CA121" s="913">
        <v>12719999</v>
      </c>
      <c r="CB121" s="913"/>
      <c r="CC121" s="913"/>
      <c r="CD121" s="913"/>
      <c r="CE121" s="913"/>
      <c r="CF121" s="907">
        <v>43.4</v>
      </c>
      <c r="CG121" s="908"/>
      <c r="CH121" s="908"/>
      <c r="CI121" s="908"/>
      <c r="CJ121" s="908"/>
      <c r="CK121" s="996"/>
      <c r="CL121" s="997"/>
      <c r="CM121" s="997"/>
      <c r="CN121" s="997"/>
      <c r="CO121" s="998"/>
      <c r="CP121" s="1006" t="s">
        <v>389</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427</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446</v>
      </c>
      <c r="BA122" s="952"/>
      <c r="BB122" s="952"/>
      <c r="BC122" s="952"/>
      <c r="BD122" s="952"/>
      <c r="BE122" s="952"/>
      <c r="BF122" s="952"/>
      <c r="BG122" s="952"/>
      <c r="BH122" s="952"/>
      <c r="BI122" s="952"/>
      <c r="BJ122" s="952"/>
      <c r="BK122" s="952"/>
      <c r="BL122" s="952"/>
      <c r="BM122" s="952"/>
      <c r="BN122" s="952"/>
      <c r="BO122" s="952"/>
      <c r="BP122" s="953"/>
      <c r="BQ122" s="986">
        <v>33365444</v>
      </c>
      <c r="BR122" s="987"/>
      <c r="BS122" s="987"/>
      <c r="BT122" s="987"/>
      <c r="BU122" s="987"/>
      <c r="BV122" s="987">
        <v>31479869</v>
      </c>
      <c r="BW122" s="987"/>
      <c r="BX122" s="987"/>
      <c r="BY122" s="987"/>
      <c r="BZ122" s="987"/>
      <c r="CA122" s="987">
        <v>29117941</v>
      </c>
      <c r="CB122" s="987"/>
      <c r="CC122" s="987"/>
      <c r="CD122" s="987"/>
      <c r="CE122" s="987"/>
      <c r="CF122" s="1004">
        <v>99.4</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433</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3" t="s">
        <v>177</v>
      </c>
      <c r="BA123" s="233"/>
      <c r="BB123" s="233"/>
      <c r="BC123" s="233"/>
      <c r="BD123" s="233"/>
      <c r="BE123" s="233"/>
      <c r="BF123" s="233"/>
      <c r="BG123" s="233"/>
      <c r="BH123" s="233"/>
      <c r="BI123" s="233"/>
      <c r="BJ123" s="233"/>
      <c r="BK123" s="233"/>
      <c r="BL123" s="233"/>
      <c r="BM123" s="233"/>
      <c r="BN123" s="233"/>
      <c r="BO123" s="964" t="s">
        <v>447</v>
      </c>
      <c r="BP123" s="992"/>
      <c r="BQ123" s="1050">
        <v>55159532</v>
      </c>
      <c r="BR123" s="1051"/>
      <c r="BS123" s="1051"/>
      <c r="BT123" s="1051"/>
      <c r="BU123" s="1051"/>
      <c r="BV123" s="1051">
        <v>53999113</v>
      </c>
      <c r="BW123" s="1051"/>
      <c r="BX123" s="1051"/>
      <c r="BY123" s="1051"/>
      <c r="BZ123" s="1051"/>
      <c r="CA123" s="1051">
        <v>55070825</v>
      </c>
      <c r="CB123" s="1051"/>
      <c r="CC123" s="1051"/>
      <c r="CD123" s="1051"/>
      <c r="CE123" s="1051"/>
      <c r="CF123" s="988"/>
      <c r="CG123" s="989"/>
      <c r="CH123" s="989"/>
      <c r="CI123" s="989"/>
      <c r="CJ123" s="990"/>
      <c r="CK123" s="996"/>
      <c r="CL123" s="997"/>
      <c r="CM123" s="997"/>
      <c r="CN123" s="997"/>
      <c r="CO123" s="998"/>
      <c r="CP123" s="1006" t="s">
        <v>388</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436</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448</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449</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438</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450</v>
      </c>
      <c r="CL125" s="994"/>
      <c r="CM125" s="994"/>
      <c r="CN125" s="994"/>
      <c r="CO125" s="995"/>
      <c r="CP125" s="916" t="s">
        <v>451</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440</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407676</v>
      </c>
      <c r="AB126" s="946"/>
      <c r="AC126" s="946"/>
      <c r="AD126" s="946"/>
      <c r="AE126" s="947"/>
      <c r="AF126" s="948">
        <v>3645</v>
      </c>
      <c r="AG126" s="946"/>
      <c r="AH126" s="946"/>
      <c r="AI126" s="946"/>
      <c r="AJ126" s="947"/>
      <c r="AK126" s="948">
        <v>107325</v>
      </c>
      <c r="AL126" s="946"/>
      <c r="AM126" s="946"/>
      <c r="AN126" s="946"/>
      <c r="AO126" s="947"/>
      <c r="AP126" s="949">
        <v>0.4</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452</v>
      </c>
      <c r="CQ126" s="910"/>
      <c r="CR126" s="910"/>
      <c r="CS126" s="910"/>
      <c r="CT126" s="910"/>
      <c r="CU126" s="910"/>
      <c r="CV126" s="910"/>
      <c r="CW126" s="910"/>
      <c r="CX126" s="910"/>
      <c r="CY126" s="910"/>
      <c r="CZ126" s="910"/>
      <c r="DA126" s="910"/>
      <c r="DB126" s="910"/>
      <c r="DC126" s="910"/>
      <c r="DD126" s="910"/>
      <c r="DE126" s="910"/>
      <c r="DF126" s="911"/>
      <c r="DG126" s="912">
        <v>192909</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453</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454</v>
      </c>
      <c r="AY127" s="1019"/>
      <c r="AZ127" s="1019"/>
      <c r="BA127" s="1019"/>
      <c r="BB127" s="1019"/>
      <c r="BC127" s="1019"/>
      <c r="BD127" s="1019"/>
      <c r="BE127" s="1020"/>
      <c r="BF127" s="1021" t="s">
        <v>455</v>
      </c>
      <c r="BG127" s="1019"/>
      <c r="BH127" s="1019"/>
      <c r="BI127" s="1019"/>
      <c r="BJ127" s="1019"/>
      <c r="BK127" s="1019"/>
      <c r="BL127" s="1020"/>
      <c r="BM127" s="1021" t="s">
        <v>456</v>
      </c>
      <c r="BN127" s="1019"/>
      <c r="BO127" s="1019"/>
      <c r="BP127" s="1019"/>
      <c r="BQ127" s="1019"/>
      <c r="BR127" s="1019"/>
      <c r="BS127" s="1020"/>
      <c r="BT127" s="1021" t="s">
        <v>457</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458</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459</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460</v>
      </c>
      <c r="X128" s="1030"/>
      <c r="Y128" s="1030"/>
      <c r="Z128" s="1031"/>
      <c r="AA128" s="1032">
        <v>1383570</v>
      </c>
      <c r="AB128" s="1033"/>
      <c r="AC128" s="1033"/>
      <c r="AD128" s="1033"/>
      <c r="AE128" s="1034"/>
      <c r="AF128" s="1035">
        <v>1416918</v>
      </c>
      <c r="AG128" s="1033"/>
      <c r="AH128" s="1033"/>
      <c r="AI128" s="1033"/>
      <c r="AJ128" s="1034"/>
      <c r="AK128" s="1035">
        <v>1213832</v>
      </c>
      <c r="AL128" s="1033"/>
      <c r="AM128" s="1033"/>
      <c r="AN128" s="1033"/>
      <c r="AO128" s="1034"/>
      <c r="AP128" s="1036"/>
      <c r="AQ128" s="1037"/>
      <c r="AR128" s="1037"/>
      <c r="AS128" s="1037"/>
      <c r="AT128" s="1038"/>
      <c r="AU128" s="214"/>
      <c r="AV128" s="214"/>
      <c r="AW128" s="214"/>
      <c r="AX128" s="883" t="s">
        <v>461</v>
      </c>
      <c r="AY128" s="884"/>
      <c r="AZ128" s="884"/>
      <c r="BA128" s="884"/>
      <c r="BB128" s="884"/>
      <c r="BC128" s="884"/>
      <c r="BD128" s="884"/>
      <c r="BE128" s="885"/>
      <c r="BF128" s="1039" t="s">
        <v>122</v>
      </c>
      <c r="BG128" s="1040"/>
      <c r="BH128" s="1040"/>
      <c r="BI128" s="1040"/>
      <c r="BJ128" s="1040"/>
      <c r="BK128" s="1040"/>
      <c r="BL128" s="1041"/>
      <c r="BM128" s="1039">
        <v>11.72</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462</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463</v>
      </c>
      <c r="X129" s="1058"/>
      <c r="Y129" s="1058"/>
      <c r="Z129" s="1059"/>
      <c r="AA129" s="945">
        <v>30916278</v>
      </c>
      <c r="AB129" s="946"/>
      <c r="AC129" s="946"/>
      <c r="AD129" s="946"/>
      <c r="AE129" s="947"/>
      <c r="AF129" s="948">
        <v>31349247</v>
      </c>
      <c r="AG129" s="946"/>
      <c r="AH129" s="946"/>
      <c r="AI129" s="946"/>
      <c r="AJ129" s="947"/>
      <c r="AK129" s="948">
        <v>32053413</v>
      </c>
      <c r="AL129" s="946"/>
      <c r="AM129" s="946"/>
      <c r="AN129" s="946"/>
      <c r="AO129" s="947"/>
      <c r="AP129" s="1060"/>
      <c r="AQ129" s="1061"/>
      <c r="AR129" s="1061"/>
      <c r="AS129" s="1061"/>
      <c r="AT129" s="1062"/>
      <c r="AU129" s="215"/>
      <c r="AV129" s="215"/>
      <c r="AW129" s="215"/>
      <c r="AX129" s="1052" t="s">
        <v>464</v>
      </c>
      <c r="AY129" s="910"/>
      <c r="AZ129" s="910"/>
      <c r="BA129" s="910"/>
      <c r="BB129" s="910"/>
      <c r="BC129" s="910"/>
      <c r="BD129" s="910"/>
      <c r="BE129" s="911"/>
      <c r="BF129" s="1053" t="s">
        <v>122</v>
      </c>
      <c r="BG129" s="1054"/>
      <c r="BH129" s="1054"/>
      <c r="BI129" s="1054"/>
      <c r="BJ129" s="1054"/>
      <c r="BK129" s="1054"/>
      <c r="BL129" s="1055"/>
      <c r="BM129" s="1053">
        <v>16.72</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465</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466</v>
      </c>
      <c r="X130" s="1058"/>
      <c r="Y130" s="1058"/>
      <c r="Z130" s="1059"/>
      <c r="AA130" s="945">
        <v>3218031</v>
      </c>
      <c r="AB130" s="946"/>
      <c r="AC130" s="946"/>
      <c r="AD130" s="946"/>
      <c r="AE130" s="947"/>
      <c r="AF130" s="948">
        <v>3070635</v>
      </c>
      <c r="AG130" s="946"/>
      <c r="AH130" s="946"/>
      <c r="AI130" s="946"/>
      <c r="AJ130" s="947"/>
      <c r="AK130" s="948">
        <v>2764077</v>
      </c>
      <c r="AL130" s="946"/>
      <c r="AM130" s="946"/>
      <c r="AN130" s="946"/>
      <c r="AO130" s="947"/>
      <c r="AP130" s="1060"/>
      <c r="AQ130" s="1061"/>
      <c r="AR130" s="1061"/>
      <c r="AS130" s="1061"/>
      <c r="AT130" s="1062"/>
      <c r="AU130" s="215"/>
      <c r="AV130" s="215"/>
      <c r="AW130" s="215"/>
      <c r="AX130" s="1052" t="s">
        <v>467</v>
      </c>
      <c r="AY130" s="910"/>
      <c r="AZ130" s="910"/>
      <c r="BA130" s="910"/>
      <c r="BB130" s="910"/>
      <c r="BC130" s="910"/>
      <c r="BD130" s="910"/>
      <c r="BE130" s="911"/>
      <c r="BF130" s="1088">
        <v>1.1000000000000001</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468</v>
      </c>
      <c r="X131" s="1095"/>
      <c r="Y131" s="1095"/>
      <c r="Z131" s="1096"/>
      <c r="AA131" s="991">
        <v>27698247</v>
      </c>
      <c r="AB131" s="973"/>
      <c r="AC131" s="973"/>
      <c r="AD131" s="973"/>
      <c r="AE131" s="974"/>
      <c r="AF131" s="972">
        <v>28278612</v>
      </c>
      <c r="AG131" s="973"/>
      <c r="AH131" s="973"/>
      <c r="AI131" s="973"/>
      <c r="AJ131" s="974"/>
      <c r="AK131" s="972">
        <v>29289336</v>
      </c>
      <c r="AL131" s="973"/>
      <c r="AM131" s="973"/>
      <c r="AN131" s="973"/>
      <c r="AO131" s="974"/>
      <c r="AP131" s="1097"/>
      <c r="AQ131" s="1098"/>
      <c r="AR131" s="1098"/>
      <c r="AS131" s="1098"/>
      <c r="AT131" s="1099"/>
      <c r="AU131" s="215"/>
      <c r="AV131" s="215"/>
      <c r="AW131" s="215"/>
      <c r="AX131" s="1070" t="s">
        <v>469</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470</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471</v>
      </c>
      <c r="W132" s="1081"/>
      <c r="X132" s="1081"/>
      <c r="Y132" s="1081"/>
      <c r="Z132" s="1082"/>
      <c r="AA132" s="1083">
        <v>2.85888768</v>
      </c>
      <c r="AB132" s="1084"/>
      <c r="AC132" s="1084"/>
      <c r="AD132" s="1084"/>
      <c r="AE132" s="1085"/>
      <c r="AF132" s="1086">
        <v>0.65415162500000001</v>
      </c>
      <c r="AG132" s="1084"/>
      <c r="AH132" s="1084"/>
      <c r="AI132" s="1084"/>
      <c r="AJ132" s="1085"/>
      <c r="AK132" s="1086">
        <v>7.4737099999999997E-3</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472</v>
      </c>
      <c r="W133" s="1064"/>
      <c r="X133" s="1064"/>
      <c r="Y133" s="1064"/>
      <c r="Z133" s="1065"/>
      <c r="AA133" s="1066">
        <v>2.6</v>
      </c>
      <c r="AB133" s="1067"/>
      <c r="AC133" s="1067"/>
      <c r="AD133" s="1067"/>
      <c r="AE133" s="1068"/>
      <c r="AF133" s="1066">
        <v>2.2000000000000002</v>
      </c>
      <c r="AG133" s="1067"/>
      <c r="AH133" s="1067"/>
      <c r="AI133" s="1067"/>
      <c r="AJ133" s="1068"/>
      <c r="AK133" s="1066">
        <v>1.1000000000000001</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AuKBPrq74Ck95SnTwkvBudQ7CbE+RQ50I5g7VP+HQCaHiet9lYfyPGVol+ei9vKP7xNWdXlYOyRVO67fPU7UVQ==" saltValue="bQvgQ+Eq4JXUzN/IL++bn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zoomScaleNormal="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473</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L5iWSR6LwWdvW0KXotTrVbJRkWT219KgvXp6YOIUlzmdEP1x8VETKlL7sYf5dSWdj9hKYEL7nI5O1fKz42Y2NQ==" saltValue="6lKmb03e3aGN8j2+ZjyGF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zoomScale="55" zoomScaleNormal="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Mse7/hiPYHyKTstO5tMK88mjypFlz/HregSrpQlsDTHoAs8+X7/0AyX+2rm5clbuMrNk3JkvxGs1Nf4YmFGrg==" saltValue="M8fcAjeeVmIgzpuWiwUFF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zoomScaleNormal="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474</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475</v>
      </c>
      <c r="AL6" s="248"/>
      <c r="AM6" s="248"/>
      <c r="AN6" s="248"/>
    </row>
    <row r="7" spans="1:46" ht="13.5" customHeight="1" x14ac:dyDescent="0.2">
      <c r="A7" s="247"/>
      <c r="AK7" s="250"/>
      <c r="AL7" s="251"/>
      <c r="AM7" s="251"/>
      <c r="AN7" s="252"/>
      <c r="AO7" s="1101" t="s">
        <v>476</v>
      </c>
      <c r="AP7" s="253"/>
      <c r="AQ7" s="254" t="s">
        <v>477</v>
      </c>
      <c r="AR7" s="255"/>
    </row>
    <row r="8" spans="1:46" ht="13.2" x14ac:dyDescent="0.2">
      <c r="A8" s="247"/>
      <c r="AK8" s="256"/>
      <c r="AL8" s="257"/>
      <c r="AM8" s="257"/>
      <c r="AN8" s="258"/>
      <c r="AO8" s="1102"/>
      <c r="AP8" s="259" t="s">
        <v>478</v>
      </c>
      <c r="AQ8" s="260" t="s">
        <v>479</v>
      </c>
      <c r="AR8" s="261" t="s">
        <v>480</v>
      </c>
    </row>
    <row r="9" spans="1:46" ht="13.2" x14ac:dyDescent="0.2">
      <c r="A9" s="247"/>
      <c r="AK9" s="1103" t="s">
        <v>481</v>
      </c>
      <c r="AL9" s="1104"/>
      <c r="AM9" s="1104"/>
      <c r="AN9" s="1105"/>
      <c r="AO9" s="262">
        <v>9368346</v>
      </c>
      <c r="AP9" s="262">
        <v>61717</v>
      </c>
      <c r="AQ9" s="263">
        <v>66742</v>
      </c>
      <c r="AR9" s="264">
        <v>-7.5</v>
      </c>
    </row>
    <row r="10" spans="1:46" ht="13.5" customHeight="1" x14ac:dyDescent="0.2">
      <c r="A10" s="247"/>
      <c r="AK10" s="1103" t="s">
        <v>482</v>
      </c>
      <c r="AL10" s="1104"/>
      <c r="AM10" s="1104"/>
      <c r="AN10" s="1105"/>
      <c r="AO10" s="265">
        <v>29384</v>
      </c>
      <c r="AP10" s="265">
        <v>194</v>
      </c>
      <c r="AQ10" s="266">
        <v>1287</v>
      </c>
      <c r="AR10" s="267">
        <v>-84.9</v>
      </c>
    </row>
    <row r="11" spans="1:46" ht="13.5" customHeight="1" x14ac:dyDescent="0.2">
      <c r="A11" s="247"/>
      <c r="AK11" s="1103" t="s">
        <v>483</v>
      </c>
      <c r="AL11" s="1104"/>
      <c r="AM11" s="1104"/>
      <c r="AN11" s="1105"/>
      <c r="AO11" s="265">
        <v>161657</v>
      </c>
      <c r="AP11" s="265">
        <v>1065</v>
      </c>
      <c r="AQ11" s="266">
        <v>1074</v>
      </c>
      <c r="AR11" s="267">
        <v>-0.8</v>
      </c>
    </row>
    <row r="12" spans="1:46" ht="13.5" customHeight="1" x14ac:dyDescent="0.2">
      <c r="A12" s="247"/>
      <c r="AK12" s="1103" t="s">
        <v>484</v>
      </c>
      <c r="AL12" s="1104"/>
      <c r="AM12" s="1104"/>
      <c r="AN12" s="1105"/>
      <c r="AO12" s="265" t="s">
        <v>485</v>
      </c>
      <c r="AP12" s="265" t="s">
        <v>485</v>
      </c>
      <c r="AQ12" s="266">
        <v>41</v>
      </c>
      <c r="AR12" s="267" t="s">
        <v>485</v>
      </c>
    </row>
    <row r="13" spans="1:46" ht="13.5" customHeight="1" x14ac:dyDescent="0.2">
      <c r="A13" s="247"/>
      <c r="AK13" s="1103" t="s">
        <v>486</v>
      </c>
      <c r="AL13" s="1104"/>
      <c r="AM13" s="1104"/>
      <c r="AN13" s="1105"/>
      <c r="AO13" s="265">
        <v>438027</v>
      </c>
      <c r="AP13" s="265">
        <v>2886</v>
      </c>
      <c r="AQ13" s="266">
        <v>2303</v>
      </c>
      <c r="AR13" s="267">
        <v>25.3</v>
      </c>
    </row>
    <row r="14" spans="1:46" ht="13.5" customHeight="1" x14ac:dyDescent="0.2">
      <c r="A14" s="247"/>
      <c r="AK14" s="1103" t="s">
        <v>487</v>
      </c>
      <c r="AL14" s="1104"/>
      <c r="AM14" s="1104"/>
      <c r="AN14" s="1105"/>
      <c r="AO14" s="265">
        <v>111724</v>
      </c>
      <c r="AP14" s="265">
        <v>736</v>
      </c>
      <c r="AQ14" s="266">
        <v>1496</v>
      </c>
      <c r="AR14" s="267">
        <v>-50.8</v>
      </c>
    </row>
    <row r="15" spans="1:46" ht="13.5" customHeight="1" x14ac:dyDescent="0.2">
      <c r="A15" s="247"/>
      <c r="AK15" s="1106" t="s">
        <v>488</v>
      </c>
      <c r="AL15" s="1107"/>
      <c r="AM15" s="1107"/>
      <c r="AN15" s="1108"/>
      <c r="AO15" s="265">
        <v>-479410</v>
      </c>
      <c r="AP15" s="265">
        <v>-3158</v>
      </c>
      <c r="AQ15" s="266">
        <v>-3858</v>
      </c>
      <c r="AR15" s="267">
        <v>-18.100000000000001</v>
      </c>
    </row>
    <row r="16" spans="1:46" ht="13.2" x14ac:dyDescent="0.2">
      <c r="A16" s="247"/>
      <c r="AK16" s="1106" t="s">
        <v>177</v>
      </c>
      <c r="AL16" s="1107"/>
      <c r="AM16" s="1107"/>
      <c r="AN16" s="1108"/>
      <c r="AO16" s="265">
        <v>9629728</v>
      </c>
      <c r="AP16" s="265">
        <v>63439</v>
      </c>
      <c r="AQ16" s="266">
        <v>69084</v>
      </c>
      <c r="AR16" s="267">
        <v>-8.1999999999999993</v>
      </c>
    </row>
    <row r="17" spans="1:46" ht="13.2" x14ac:dyDescent="0.2">
      <c r="A17" s="247"/>
    </row>
    <row r="18" spans="1:46" ht="13.2" x14ac:dyDescent="0.2">
      <c r="A18" s="247"/>
      <c r="AQ18" s="268"/>
      <c r="AR18" s="268"/>
    </row>
    <row r="19" spans="1:46" ht="13.2" x14ac:dyDescent="0.2">
      <c r="A19" s="247"/>
      <c r="AK19" s="243" t="s">
        <v>489</v>
      </c>
    </row>
    <row r="20" spans="1:46" ht="13.2" x14ac:dyDescent="0.2">
      <c r="A20" s="247"/>
      <c r="AK20" s="269"/>
      <c r="AL20" s="270"/>
      <c r="AM20" s="270"/>
      <c r="AN20" s="271"/>
      <c r="AO20" s="272" t="s">
        <v>490</v>
      </c>
      <c r="AP20" s="273" t="s">
        <v>491</v>
      </c>
      <c r="AQ20" s="274" t="s">
        <v>492</v>
      </c>
      <c r="AR20" s="275"/>
    </row>
    <row r="21" spans="1:46" s="248" customFormat="1" ht="13.2" x14ac:dyDescent="0.2">
      <c r="A21" s="276"/>
      <c r="AK21" s="1109" t="s">
        <v>493</v>
      </c>
      <c r="AL21" s="1110"/>
      <c r="AM21" s="1110"/>
      <c r="AN21" s="1111"/>
      <c r="AO21" s="277">
        <v>4.8899999999999997</v>
      </c>
      <c r="AP21" s="278">
        <v>6.14</v>
      </c>
      <c r="AQ21" s="279">
        <v>-1.25</v>
      </c>
      <c r="AS21" s="280"/>
      <c r="AT21" s="276"/>
    </row>
    <row r="22" spans="1:46" s="248" customFormat="1" ht="13.2" x14ac:dyDescent="0.2">
      <c r="A22" s="276"/>
      <c r="AK22" s="1109" t="s">
        <v>494</v>
      </c>
      <c r="AL22" s="1110"/>
      <c r="AM22" s="1110"/>
      <c r="AN22" s="1111"/>
      <c r="AO22" s="281">
        <v>100.7</v>
      </c>
      <c r="AP22" s="282">
        <v>99.7</v>
      </c>
      <c r="AQ22" s="283">
        <v>1</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495</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496</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497</v>
      </c>
      <c r="AL29" s="248"/>
      <c r="AM29" s="248"/>
      <c r="AN29" s="248"/>
      <c r="AS29" s="290"/>
    </row>
    <row r="30" spans="1:46" ht="13.5" customHeight="1" x14ac:dyDescent="0.2">
      <c r="A30" s="247"/>
      <c r="AK30" s="250"/>
      <c r="AL30" s="251"/>
      <c r="AM30" s="251"/>
      <c r="AN30" s="252"/>
      <c r="AO30" s="1101" t="s">
        <v>476</v>
      </c>
      <c r="AP30" s="253"/>
      <c r="AQ30" s="254" t="s">
        <v>477</v>
      </c>
      <c r="AR30" s="255"/>
    </row>
    <row r="31" spans="1:46" ht="13.2" x14ac:dyDescent="0.2">
      <c r="A31" s="247"/>
      <c r="AK31" s="256"/>
      <c r="AL31" s="257"/>
      <c r="AM31" s="257"/>
      <c r="AN31" s="258"/>
      <c r="AO31" s="1102"/>
      <c r="AP31" s="259" t="s">
        <v>478</v>
      </c>
      <c r="AQ31" s="260" t="s">
        <v>479</v>
      </c>
      <c r="AR31" s="261" t="s">
        <v>480</v>
      </c>
    </row>
    <row r="32" spans="1:46" ht="27" customHeight="1" x14ac:dyDescent="0.2">
      <c r="A32" s="247"/>
      <c r="AK32" s="1117" t="s">
        <v>498</v>
      </c>
      <c r="AL32" s="1118"/>
      <c r="AM32" s="1118"/>
      <c r="AN32" s="1119"/>
      <c r="AO32" s="291">
        <v>3483821</v>
      </c>
      <c r="AP32" s="291">
        <v>22951</v>
      </c>
      <c r="AQ32" s="292">
        <v>26372</v>
      </c>
      <c r="AR32" s="293">
        <v>-13</v>
      </c>
    </row>
    <row r="33" spans="1:46" ht="13.5" customHeight="1" x14ac:dyDescent="0.2">
      <c r="A33" s="247"/>
      <c r="AK33" s="1117" t="s">
        <v>499</v>
      </c>
      <c r="AL33" s="1118"/>
      <c r="AM33" s="1118"/>
      <c r="AN33" s="1119"/>
      <c r="AO33" s="291" t="s">
        <v>485</v>
      </c>
      <c r="AP33" s="291" t="s">
        <v>485</v>
      </c>
      <c r="AQ33" s="292">
        <v>3</v>
      </c>
      <c r="AR33" s="293" t="s">
        <v>485</v>
      </c>
    </row>
    <row r="34" spans="1:46" ht="27" customHeight="1" x14ac:dyDescent="0.2">
      <c r="A34" s="247"/>
      <c r="AK34" s="1117" t="s">
        <v>500</v>
      </c>
      <c r="AL34" s="1118"/>
      <c r="AM34" s="1118"/>
      <c r="AN34" s="1119"/>
      <c r="AO34" s="291" t="s">
        <v>485</v>
      </c>
      <c r="AP34" s="291" t="s">
        <v>485</v>
      </c>
      <c r="AQ34" s="292">
        <v>27</v>
      </c>
      <c r="AR34" s="293" t="s">
        <v>485</v>
      </c>
    </row>
    <row r="35" spans="1:46" ht="27" customHeight="1" x14ac:dyDescent="0.2">
      <c r="A35" s="247"/>
      <c r="AK35" s="1117" t="s">
        <v>501</v>
      </c>
      <c r="AL35" s="1118"/>
      <c r="AM35" s="1118"/>
      <c r="AN35" s="1119"/>
      <c r="AO35" s="291">
        <v>368183</v>
      </c>
      <c r="AP35" s="291">
        <v>2426</v>
      </c>
      <c r="AQ35" s="292">
        <v>5235</v>
      </c>
      <c r="AR35" s="293">
        <v>-53.7</v>
      </c>
    </row>
    <row r="36" spans="1:46" ht="27" customHeight="1" x14ac:dyDescent="0.2">
      <c r="A36" s="247"/>
      <c r="AK36" s="1117" t="s">
        <v>502</v>
      </c>
      <c r="AL36" s="1118"/>
      <c r="AM36" s="1118"/>
      <c r="AN36" s="1119"/>
      <c r="AO36" s="291">
        <v>20769</v>
      </c>
      <c r="AP36" s="291">
        <v>137</v>
      </c>
      <c r="AQ36" s="292">
        <v>476</v>
      </c>
      <c r="AR36" s="293">
        <v>-71.2</v>
      </c>
    </row>
    <row r="37" spans="1:46" ht="13.5" customHeight="1" x14ac:dyDescent="0.2">
      <c r="A37" s="247"/>
      <c r="AK37" s="1117" t="s">
        <v>503</v>
      </c>
      <c r="AL37" s="1118"/>
      <c r="AM37" s="1118"/>
      <c r="AN37" s="1119"/>
      <c r="AO37" s="291">
        <v>107325</v>
      </c>
      <c r="AP37" s="291">
        <v>707</v>
      </c>
      <c r="AQ37" s="292">
        <v>969</v>
      </c>
      <c r="AR37" s="293">
        <v>-27</v>
      </c>
    </row>
    <row r="38" spans="1:46" ht="27" customHeight="1" x14ac:dyDescent="0.2">
      <c r="A38" s="247"/>
      <c r="AK38" s="1120" t="s">
        <v>504</v>
      </c>
      <c r="AL38" s="1121"/>
      <c r="AM38" s="1121"/>
      <c r="AN38" s="1122"/>
      <c r="AO38" s="294" t="s">
        <v>485</v>
      </c>
      <c r="AP38" s="294" t="s">
        <v>485</v>
      </c>
      <c r="AQ38" s="295" t="s">
        <v>485</v>
      </c>
      <c r="AR38" s="283" t="s">
        <v>485</v>
      </c>
      <c r="AS38" s="290"/>
    </row>
    <row r="39" spans="1:46" ht="13.2" x14ac:dyDescent="0.2">
      <c r="A39" s="247"/>
      <c r="AK39" s="1120" t="s">
        <v>505</v>
      </c>
      <c r="AL39" s="1121"/>
      <c r="AM39" s="1121"/>
      <c r="AN39" s="1122"/>
      <c r="AO39" s="291">
        <v>-1213832</v>
      </c>
      <c r="AP39" s="291">
        <v>-7997</v>
      </c>
      <c r="AQ39" s="292">
        <v>-7307</v>
      </c>
      <c r="AR39" s="293">
        <v>9.4</v>
      </c>
      <c r="AS39" s="290"/>
    </row>
    <row r="40" spans="1:46" ht="27" customHeight="1" x14ac:dyDescent="0.2">
      <c r="A40" s="247"/>
      <c r="AK40" s="1117" t="s">
        <v>506</v>
      </c>
      <c r="AL40" s="1118"/>
      <c r="AM40" s="1118"/>
      <c r="AN40" s="1119"/>
      <c r="AO40" s="291">
        <v>-2764077</v>
      </c>
      <c r="AP40" s="291">
        <v>-18209</v>
      </c>
      <c r="AQ40" s="292">
        <v>-17667</v>
      </c>
      <c r="AR40" s="293">
        <v>3.1</v>
      </c>
      <c r="AS40" s="290"/>
    </row>
    <row r="41" spans="1:46" ht="13.2" x14ac:dyDescent="0.2">
      <c r="A41" s="247"/>
      <c r="AK41" s="1123" t="s">
        <v>287</v>
      </c>
      <c r="AL41" s="1124"/>
      <c r="AM41" s="1124"/>
      <c r="AN41" s="1125"/>
      <c r="AO41" s="291">
        <v>2189</v>
      </c>
      <c r="AP41" s="291">
        <v>14</v>
      </c>
      <c r="AQ41" s="292">
        <v>8108</v>
      </c>
      <c r="AR41" s="293">
        <v>-99.8</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507</v>
      </c>
    </row>
    <row r="48" spans="1:46" ht="13.2" x14ac:dyDescent="0.2">
      <c r="A48" s="247"/>
      <c r="AK48" s="301" t="s">
        <v>508</v>
      </c>
      <c r="AL48" s="301"/>
      <c r="AM48" s="301"/>
      <c r="AN48" s="301"/>
      <c r="AO48" s="301"/>
      <c r="AP48" s="301"/>
      <c r="AQ48" s="302"/>
      <c r="AR48" s="301"/>
    </row>
    <row r="49" spans="1:44" ht="13.5" customHeight="1" x14ac:dyDescent="0.2">
      <c r="A49" s="247"/>
      <c r="AK49" s="303"/>
      <c r="AL49" s="304"/>
      <c r="AM49" s="1112" t="s">
        <v>476</v>
      </c>
      <c r="AN49" s="1114" t="s">
        <v>509</v>
      </c>
      <c r="AO49" s="1115"/>
      <c r="AP49" s="1115"/>
      <c r="AQ49" s="1115"/>
      <c r="AR49" s="1116"/>
    </row>
    <row r="50" spans="1:44" ht="13.2" x14ac:dyDescent="0.2">
      <c r="A50" s="247"/>
      <c r="AK50" s="305"/>
      <c r="AL50" s="306"/>
      <c r="AM50" s="1113"/>
      <c r="AN50" s="307" t="s">
        <v>510</v>
      </c>
      <c r="AO50" s="308" t="s">
        <v>511</v>
      </c>
      <c r="AP50" s="309" t="s">
        <v>512</v>
      </c>
      <c r="AQ50" s="310" t="s">
        <v>513</v>
      </c>
      <c r="AR50" s="311" t="s">
        <v>514</v>
      </c>
    </row>
    <row r="51" spans="1:44" ht="13.2" x14ac:dyDescent="0.2">
      <c r="A51" s="247"/>
      <c r="AK51" s="303" t="s">
        <v>515</v>
      </c>
      <c r="AL51" s="304"/>
      <c r="AM51" s="312">
        <v>5032220</v>
      </c>
      <c r="AN51" s="313">
        <v>33200</v>
      </c>
      <c r="AO51" s="314">
        <v>39.9</v>
      </c>
      <c r="AP51" s="315">
        <v>39221</v>
      </c>
      <c r="AQ51" s="316">
        <v>-8.4</v>
      </c>
      <c r="AR51" s="317">
        <v>48.3</v>
      </c>
    </row>
    <row r="52" spans="1:44" ht="13.2" x14ac:dyDescent="0.2">
      <c r="A52" s="247"/>
      <c r="AK52" s="318"/>
      <c r="AL52" s="319" t="s">
        <v>516</v>
      </c>
      <c r="AM52" s="320">
        <v>2908167</v>
      </c>
      <c r="AN52" s="321">
        <v>19186</v>
      </c>
      <c r="AO52" s="322">
        <v>48.3</v>
      </c>
      <c r="AP52" s="323">
        <v>24821</v>
      </c>
      <c r="AQ52" s="324">
        <v>8.1999999999999993</v>
      </c>
      <c r="AR52" s="325">
        <v>40.1</v>
      </c>
    </row>
    <row r="53" spans="1:44" ht="13.2" x14ac:dyDescent="0.2">
      <c r="A53" s="247"/>
      <c r="AK53" s="303" t="s">
        <v>517</v>
      </c>
      <c r="AL53" s="304"/>
      <c r="AM53" s="312">
        <v>4957919</v>
      </c>
      <c r="AN53" s="313">
        <v>32683</v>
      </c>
      <c r="AO53" s="314">
        <v>-1.6</v>
      </c>
      <c r="AP53" s="315">
        <v>38566</v>
      </c>
      <c r="AQ53" s="316">
        <v>-1.7</v>
      </c>
      <c r="AR53" s="317">
        <v>0.1</v>
      </c>
    </row>
    <row r="54" spans="1:44" ht="13.2" x14ac:dyDescent="0.2">
      <c r="A54" s="247"/>
      <c r="AK54" s="318"/>
      <c r="AL54" s="319" t="s">
        <v>516</v>
      </c>
      <c r="AM54" s="320">
        <v>2667757</v>
      </c>
      <c r="AN54" s="321">
        <v>17586</v>
      </c>
      <c r="AO54" s="322">
        <v>-8.3000000000000007</v>
      </c>
      <c r="AP54" s="323">
        <v>24059</v>
      </c>
      <c r="AQ54" s="324">
        <v>-3.1</v>
      </c>
      <c r="AR54" s="325">
        <v>-5.2</v>
      </c>
    </row>
    <row r="55" spans="1:44" ht="13.2" x14ac:dyDescent="0.2">
      <c r="A55" s="247"/>
      <c r="AK55" s="303" t="s">
        <v>518</v>
      </c>
      <c r="AL55" s="304"/>
      <c r="AM55" s="312">
        <v>6405747</v>
      </c>
      <c r="AN55" s="313">
        <v>42195</v>
      </c>
      <c r="AO55" s="314">
        <v>29.1</v>
      </c>
      <c r="AP55" s="315">
        <v>35156</v>
      </c>
      <c r="AQ55" s="316">
        <v>-8.8000000000000007</v>
      </c>
      <c r="AR55" s="317">
        <v>37.9</v>
      </c>
    </row>
    <row r="56" spans="1:44" ht="13.2" x14ac:dyDescent="0.2">
      <c r="A56" s="247"/>
      <c r="AK56" s="318"/>
      <c r="AL56" s="319" t="s">
        <v>516</v>
      </c>
      <c r="AM56" s="320">
        <v>3028351</v>
      </c>
      <c r="AN56" s="321">
        <v>19948</v>
      </c>
      <c r="AO56" s="322">
        <v>13.4</v>
      </c>
      <c r="AP56" s="323">
        <v>22430</v>
      </c>
      <c r="AQ56" s="324">
        <v>-6.8</v>
      </c>
      <c r="AR56" s="325">
        <v>20.2</v>
      </c>
    </row>
    <row r="57" spans="1:44" ht="13.2" x14ac:dyDescent="0.2">
      <c r="A57" s="247"/>
      <c r="AK57" s="303" t="s">
        <v>519</v>
      </c>
      <c r="AL57" s="304"/>
      <c r="AM57" s="312">
        <v>7025589</v>
      </c>
      <c r="AN57" s="313">
        <v>46297</v>
      </c>
      <c r="AO57" s="314">
        <v>9.6999999999999993</v>
      </c>
      <c r="AP57" s="315">
        <v>37029</v>
      </c>
      <c r="AQ57" s="316">
        <v>5.3</v>
      </c>
      <c r="AR57" s="317">
        <v>4.4000000000000004</v>
      </c>
    </row>
    <row r="58" spans="1:44" ht="13.2" x14ac:dyDescent="0.2">
      <c r="A58" s="247"/>
      <c r="AK58" s="318"/>
      <c r="AL58" s="319" t="s">
        <v>516</v>
      </c>
      <c r="AM58" s="320">
        <v>3823620</v>
      </c>
      <c r="AN58" s="321">
        <v>25197</v>
      </c>
      <c r="AO58" s="322">
        <v>26.3</v>
      </c>
      <c r="AP58" s="323">
        <v>23232</v>
      </c>
      <c r="AQ58" s="324">
        <v>3.6</v>
      </c>
      <c r="AR58" s="325">
        <v>22.7</v>
      </c>
    </row>
    <row r="59" spans="1:44" ht="13.2" x14ac:dyDescent="0.2">
      <c r="A59" s="247"/>
      <c r="AK59" s="303" t="s">
        <v>520</v>
      </c>
      <c r="AL59" s="304"/>
      <c r="AM59" s="312">
        <v>5993451</v>
      </c>
      <c r="AN59" s="313">
        <v>39484</v>
      </c>
      <c r="AO59" s="314">
        <v>-14.7</v>
      </c>
      <c r="AP59" s="315">
        <v>44805</v>
      </c>
      <c r="AQ59" s="316">
        <v>21</v>
      </c>
      <c r="AR59" s="317">
        <v>-35.700000000000003</v>
      </c>
    </row>
    <row r="60" spans="1:44" ht="13.2" x14ac:dyDescent="0.2">
      <c r="A60" s="247"/>
      <c r="AK60" s="318"/>
      <c r="AL60" s="319" t="s">
        <v>516</v>
      </c>
      <c r="AM60" s="320">
        <v>3804461</v>
      </c>
      <c r="AN60" s="321">
        <v>25063</v>
      </c>
      <c r="AO60" s="322">
        <v>-0.5</v>
      </c>
      <c r="AP60" s="323">
        <v>29857</v>
      </c>
      <c r="AQ60" s="324">
        <v>28.5</v>
      </c>
      <c r="AR60" s="325">
        <v>-29</v>
      </c>
    </row>
    <row r="61" spans="1:44" ht="13.2" x14ac:dyDescent="0.2">
      <c r="A61" s="247"/>
      <c r="AK61" s="303" t="s">
        <v>521</v>
      </c>
      <c r="AL61" s="326"/>
      <c r="AM61" s="312">
        <v>5882985</v>
      </c>
      <c r="AN61" s="313">
        <v>38772</v>
      </c>
      <c r="AO61" s="314">
        <v>12.5</v>
      </c>
      <c r="AP61" s="315">
        <v>38955</v>
      </c>
      <c r="AQ61" s="327">
        <v>1.5</v>
      </c>
      <c r="AR61" s="317">
        <v>11</v>
      </c>
    </row>
    <row r="62" spans="1:44" ht="13.2" x14ac:dyDescent="0.2">
      <c r="A62" s="247"/>
      <c r="AK62" s="318"/>
      <c r="AL62" s="319" t="s">
        <v>516</v>
      </c>
      <c r="AM62" s="320">
        <v>3246471</v>
      </c>
      <c r="AN62" s="321">
        <v>21396</v>
      </c>
      <c r="AO62" s="322">
        <v>15.8</v>
      </c>
      <c r="AP62" s="323">
        <v>24880</v>
      </c>
      <c r="AQ62" s="324">
        <v>6.1</v>
      </c>
      <c r="AR62" s="325">
        <v>9.6999999999999993</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nrAHzYMcO+FzuH9qUzmCW9GLHdwB9RD/qeqYlBt9ntrSmJRtTZHdM0INVnZVBlUlzGrFS4ZD5frx9MZOnfgfoA==" saltValue="u++jTTww//2JeQ2+VK9ND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zoomScaleNormal="100"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473</v>
      </c>
    </row>
    <row r="121" spans="125:125" ht="13.5" hidden="1" customHeight="1" x14ac:dyDescent="0.2">
      <c r="DU121" s="241"/>
    </row>
  </sheetData>
  <sheetProtection algorithmName="SHA-512" hashValue="Tr0EAuY6Dm9ysEtwaenhMiKPut/JzO5Uuu5sEHx/a9+9YxwcAWsbjXEvHKRw4dNH+dCoVBiGb95HNEJ2M87h9Q==" saltValue="Vfa32Tmx+2PsH/0ILRz2X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zoomScaleNormal="100"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473</v>
      </c>
    </row>
  </sheetData>
  <sheetProtection algorithmName="SHA-512" hashValue="ejbMHYZyFlCsHptnkJusj39cEY0cNA7CboCwuwTXSiVNRrgyUVduXcyZazexV1QimbTLGl9isdR1PoLLNtu+yw==" saltValue="fIb9kA8k3eIs6uFZtcF75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zoomScaleNormal="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26" t="s">
        <v>3</v>
      </c>
      <c r="D47" s="1126"/>
      <c r="E47" s="1127"/>
      <c r="F47" s="11">
        <v>11.3</v>
      </c>
      <c r="G47" s="12">
        <v>11.66</v>
      </c>
      <c r="H47" s="12">
        <v>12.19</v>
      </c>
      <c r="I47" s="12">
        <v>11.62</v>
      </c>
      <c r="J47" s="13">
        <v>14.48</v>
      </c>
    </row>
    <row r="48" spans="2:10" ht="57.75" customHeight="1" x14ac:dyDescent="0.2">
      <c r="B48" s="14"/>
      <c r="C48" s="1128" t="s">
        <v>4</v>
      </c>
      <c r="D48" s="1128"/>
      <c r="E48" s="1129"/>
      <c r="F48" s="15">
        <v>8.89</v>
      </c>
      <c r="G48" s="16">
        <v>10.45</v>
      </c>
      <c r="H48" s="16">
        <v>8.42</v>
      </c>
      <c r="I48" s="16">
        <v>7.91</v>
      </c>
      <c r="J48" s="17">
        <v>9.2100000000000009</v>
      </c>
    </row>
    <row r="49" spans="2:10" ht="57.75" customHeight="1" thickBot="1" x14ac:dyDescent="0.25">
      <c r="B49" s="18"/>
      <c r="C49" s="1130" t="s">
        <v>5</v>
      </c>
      <c r="D49" s="1130"/>
      <c r="E49" s="1131"/>
      <c r="F49" s="19" t="s">
        <v>528</v>
      </c>
      <c r="G49" s="20">
        <v>1.07</v>
      </c>
      <c r="H49" s="20" t="s">
        <v>529</v>
      </c>
      <c r="I49" s="20" t="s">
        <v>530</v>
      </c>
      <c r="J49" s="21">
        <v>4.58</v>
      </c>
    </row>
    <row r="50" spans="2:10" ht="13.2" x14ac:dyDescent="0.2"/>
  </sheetData>
  <sheetProtection algorithmName="SHA-512" hashValue="UUYZVsJSTUBQBcJVA+9kIdNcFjP3t5fqE4pqhra7ot75Xe4DKzUFTl7mXcERKHwutwKe/Xr7VBmcV/nYsymtfg==" saltValue="C2IkQ+noojOeyZRq1e2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dcterms:created xsi:type="dcterms:W3CDTF">2026-02-23T05:55:00Z</dcterms:created>
  <dcterms:modified xsi:type="dcterms:W3CDTF">2026-03-18T01:55:54Z</dcterms:modified>
  <cp:category/>
</cp:coreProperties>
</file>