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6年度\31_財政状況資料集の作成\03_市町村から提出（R8.3.12〆）\10 小金井市○▲◎●\"/>
    </mc:Choice>
  </mc:AlternateContent>
  <xr:revisionPtr revIDLastSave="0" documentId="13_ncr:1_{81DB4A86-E345-48C9-9C35-9C2E17BCF35A}"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W38" i="10"/>
  <c r="BW39" i="10" s="1"/>
  <c r="BW40" i="10" s="1"/>
  <c r="BW41" i="10" s="1"/>
  <c r="BW42" i="10" s="1"/>
  <c r="BW43" i="10" s="1"/>
  <c r="BE38" i="10"/>
  <c r="AM38" i="10"/>
  <c r="U38" i="10"/>
  <c r="C38" i="10"/>
  <c r="CO37" i="10"/>
  <c r="BW37" i="10"/>
  <c r="BE37" i="10"/>
  <c r="AM37" i="10"/>
  <c r="U37" i="10"/>
  <c r="C37" i="10"/>
  <c r="CO36" i="10"/>
  <c r="BW36" i="10"/>
  <c r="BE36" i="10"/>
  <c r="AM36" i="10"/>
  <c r="C36" i="10"/>
  <c r="CO35" i="10"/>
  <c r="BW35" i="10"/>
  <c r="BE35" i="10"/>
  <c r="AM35" i="10"/>
  <c r="C35" i="10"/>
  <c r="CO34" i="10"/>
  <c r="BW34" i="10"/>
  <c r="BE34" i="10"/>
  <c r="C34" i="10"/>
  <c r="U34" i="10" s="1"/>
  <c r="U35" i="10" s="1"/>
  <c r="U36" i="10" s="1"/>
  <c r="AM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<sst xmlns="http://schemas.openxmlformats.org/spreadsheetml/2006/main" count="1086" uniqueCount="560">
  <si>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</si>
  <si>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</si>
  <si>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</si>
  <si>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</si>
  <si>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</si>
  <si>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</si>
  <si>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</si>
  <si>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</si>
  <si>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</si>
  <si>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</si>
  <si>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</si>
  <si>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</si>
  <si>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</si>
  <si>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</si>
  <si>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</si>
  <si>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</si>
  <si>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</si>
  <si>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</si>
  <si>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</si>
  <si>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</si>
  <si>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</si>
  <si>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</si>
  <si>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</si>
  <si>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</si>
  <si>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</si>
  <si>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</si>
  <si>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</si>
  <si>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</si>
  <si>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</si>
  <si>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</si>
  <si>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</si>
  <si>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</si>
  <si>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</si>
  <si>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</si>
  <si>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</si>
  <si>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</si>
  <si>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</si>
  <si>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</si>
  <si>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</si>
  <si>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</si>
  <si>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</si>
  <si>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</si>
  <si>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</si>
  <si>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</si>
  <si>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</si>
  <si>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</si>
  <si>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</si>
  <si>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</si>
  <si>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</si>
  <si>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</si>
  <si>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</si>
  <si>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</si>
  <si>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</si>
  <si>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</si>
  <si>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</si>
  <si>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</si>
  <si>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</si>
  <si>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</si>
  <si>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</si>
  <si>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</si>
  <si>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</si>
  <si>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</si>
  <si>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</si>
  <si>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</si>
  <si>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</si>
  <si>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</si>
  <si>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</si>
  <si>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</si>
  <si>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</si>
  <si>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</si>
  <si>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</si>
  <si>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</si>
  <si>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</si>
  <si>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</si>
  <si>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</si>
  <si>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</si>
  <si>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</si>
  <si>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</si>
  <si>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</si>
  <si>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</si>
  <si>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</si>
  <si>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Ⅲ－３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</si>
  <si>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</si>
  <si>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</si>
  <si>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</si>
  <si>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</si>
  <si>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</si>
  <si>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</si>
  <si>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</si>
  <si>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</si>
  <si>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</si>
  <si>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</si>
  <si>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</si>
  <si>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</si>
  <si>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小金井市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</si>
  <si>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</si>
  <si>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</si>
  <si>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</si>
  <si>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</si>
  <si>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</si>
  <si>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</si>
  <si>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</si>
  <si>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</si>
  <si>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</si>
  <si>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</si>
  <si>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</si>
  <si>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</si>
  <si>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</si>
  <si>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</si>
  <si>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</si>
  <si>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</si>
  <si>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</si>
  <si>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</si>
  <si>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</si>
  <si>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</si>
  <si>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</si>
  <si>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</si>
  <si>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</si>
  <si>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</si>
  <si>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</si>
  <si>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</si>
  <si>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</si>
  <si>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</si>
  <si>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</si>
  <si>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</si>
  <si>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</si>
  <si>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</si>
  <si>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</si>
  <si>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</si>
  <si>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</si>
  <si>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</si>
  <si>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</si>
  <si>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</si>
  <si>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</si>
  <si>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</si>
  <si>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</si>
  <si>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</si>
  <si>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</si>
  <si>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</si>
  <si>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</si>
  <si>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</si>
  <si>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</si>
  <si>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</si>
  <si>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</si>
  <si>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</si>
  <si>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</si>
  <si>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</si>
  <si>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</si>
  <si>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</si>
  <si>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</si>
  <si>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</si>
  <si>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</si>
  <si>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</si>
  <si>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</si>
  <si>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</si>
  <si>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</si>
  <si>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</si>
  <si>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</si>
  <si>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</si>
  <si>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</si>
  <si>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</si>
  <si>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</si>
  <si>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</si>
  <si>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</si>
  <si>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</si>
  <si>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</si>
  <si>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</si>
  <si>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</si>
  <si>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</si>
  <si>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</si>
  <si>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</si>
  <si>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</si>
  <si>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</si>
  <si>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</si>
  <si>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</si>
  <si>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</si>
  <si>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</si>
  <si>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</si>
  <si>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</si>
  <si>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</si>
  <si>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</si>
  <si>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</si>
  <si>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</si>
  <si>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</si>
  <si>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</si>
  <si>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</si>
  <si>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</si>
  <si>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</si>
  <si>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</si>
  <si>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</si>
  <si>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</si>
  <si>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</si>
  <si>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</si>
  <si>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</si>
  <si>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</si>
  <si>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</si>
  <si>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</si>
  <si>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</si>
  <si>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</si>
  <si>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</si>
  <si>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</si>
  <si>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</si>
  <si>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</si>
  <si>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</si>
  <si>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東京都小金井市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</si>
  <si>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</si>
  <si>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</si>
  <si>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</si>
  <si>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</si>
  <si>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</si>
  <si>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</si>
  <si>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</si>
  <si>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</si>
  <si>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</si>
  <si>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</si>
  <si>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</si>
  <si>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</si>
  <si>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</si>
  <si>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</si>
  <si>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</si>
  <si>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</si>
  <si>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</si>
  <si>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</si>
  <si>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</si>
  <si>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</si>
  <si>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</si>
  <si>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</si>
  <si>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</si>
  <si>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</si>
  <si>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</si>
  <si>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</si>
  <si>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</si>
  <si>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</si>
  <si>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</si>
  <si>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</si>
  <si>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</si>
  <si>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</si>
  <si>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</si>
  <si>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</si>
  <si>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</si>
  <si>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</si>
  <si>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</si>
  <si>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</si>
  <si>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</si>
  <si>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</si>
  <si>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</si>
  <si>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</si>
  <si>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</si>
  <si>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</si>
  <si>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</si>
  <si>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</si>
  <si>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</si>
  <si>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</si>
  <si>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</si>
  <si>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</si>
  <si>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</si>
  <si>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</si>
  <si>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</si>
  <si>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</si>
  <si>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</si>
  <si>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</si>
  <si>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</si>
  <si>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</si>
  <si>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</si>
  <si>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</si>
  <si>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</si>
  <si>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</si>
  <si>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</si>
  <si>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</si>
  <si>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</si>
  <si>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</si>
  <si>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</si>
  <si>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</si>
  <si>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</si>
  <si>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</si>
  <si>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</si>
  <si>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</si>
  <si>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</si>
  <si>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</si>
  <si>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</si>
  <si>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</si>
  <si>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</si>
  <si>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</si>
  <si>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</si>
  <si>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</si>
  <si>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</si>
  <si>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</si>
  <si>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</si>
  <si>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</si>
  <si>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</si>
  <si>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</si>
  <si>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</si>
  <si>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</si>
  <si>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</si>
  <si>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</si>
  <si>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</si>
  <si>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</si>
  <si>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</si>
  <si>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</si>
  <si>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</si>
  <si>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</si>
  <si>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</si>
  <si>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</si>
  <si>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</si>
  <si>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</si>
  <si>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</si>
  <si>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</si>
  <si>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</si>
  <si>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</si>
  <si>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</si>
  <si>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</si>
  <si>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</si>
  <si>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</si>
  <si>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</si>
  <si>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</si>
  <si>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</si>
  <si>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</si>
  <si>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</si>
  <si>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</si>
  <si>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</si>
  <si>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</si>
  <si>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</si>
  <si>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</si>
  <si>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</si>
  <si>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</si>
  <si>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</si>
  <si>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</si>
  <si>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</si>
  <si>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</si>
  <si>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</si>
  <si>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</si>
  <si>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</si>
  <si>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</si>
  <si>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</si>
  <si>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</si>
  <si>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</si>
  <si>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</si>
  <si>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</si>
  <si>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</si>
  <si>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</si>
  <si>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</si>
  <si>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</si>
  <si>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</si>
  <si>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</si>
  <si>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</si>
  <si>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</si>
  <si>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</si>
  <si>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</si>
  <si>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</si>
  <si>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</si>
  <si>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</si>
  <si>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</si>
  <si>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</si>
  <si>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</si>
  <si>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</si>
  <si>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東京都小金井市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</si>
  <si>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</si>
  <si>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</si>
  <si>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</si>
  <si>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</si>
  <si>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</si>
  <si>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</si>
  <si>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</si>
  <si>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</si>
  <si>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</si>
  <si>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</si>
  <si>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</si>
  <si>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</si>
  <si>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</si>
  <si>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</si>
  <si>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</si>
  <si>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</si>
  <si>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</si>
  <si>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</si>
  <si>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</si>
  <si>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</si>
  <si>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</si>
  <si>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</si>
  <si>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</si>
  <si>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</si>
  <si>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</si>
  <si>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</si>
  <si>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</si>
  <si>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</si>
  <si>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</si>
  <si>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</si>
  <si>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</si>
  <si>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</si>
  <si>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</si>
  <si>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</si>
  <si>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</si>
  <si>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</si>
  <si>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</si>
  <si>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</si>
  <si>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</si>
  <si>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</si>
  <si>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</si>
  <si>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</si>
  <si>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</si>
  <si>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</si>
  <si>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</si>
  <si>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</si>
  <si>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</si>
  <si>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</si>
  <si>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</si>
  <si>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</si>
  <si>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</si>
  <si>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</si>
  <si>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</si>
  <si>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</si>
  <si>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</si>
  <si>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</si>
  <si>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</si>
  <si>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</si>
  <si>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</si>
  <si>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</si>
  <si>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</si>
  <si>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</si>
  <si>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</si>
  <si>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</si>
  <si>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</si>
  <si>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</si>
  <si>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</si>
  <si>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</si>
  <si>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</si>
  <si>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</si>
  <si>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</si>
  <si>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</si>
  <si>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</si>
  <si>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</si>
  <si>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</si>
  <si>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</si>
  <si>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</si>
  <si>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</si>
  <si>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</si>
  <si>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</si>
  <si>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</si>
  <si>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</si>
  <si>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</si>
  <si>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</si>
  <si>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</si>
  <si>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</si>
  <si>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</si>
  <si>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</si>
  <si>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</si>
  <si>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</si>
  <si>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</si>
  <si>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</si>
  <si>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</si>
  <si>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</si>
  <si>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</si>
  <si>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</si>
  <si>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</si>
  <si>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</si>
  <si>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</si>
  <si>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</si>
  <si>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</si>
  <si>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</si>
  <si>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</si>
  <si>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</si>
  <si>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</si>
  <si>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</si>
  <si>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</si>
  <si>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</si>
  <si>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</si>
  <si>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</si>
  <si>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</si>
  <si>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</si>
  <si>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</si>
  <si>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</si>
  <si>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</si>
  <si>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</si>
  <si>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</si>
  <si>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</si>
  <si>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</si>
  <si>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</si>
  <si>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</si>
  <si>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</si>
  <si>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</si>
  <si>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</si>
  <si>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</si>
  <si>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</si>
  <si>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</si>
  <si>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</si>
  <si>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</si>
  <si>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</si>
  <si>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</si>
  <si>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</si>
  <si>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</si>
  <si>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</si>
  <si>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</si>
  <si>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</si>
  <si>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</si>
  <si>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</si>
  <si>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</si>
  <si>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</si>
  <si>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</si>
  <si>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</si>
  <si>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</si>
  <si>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</si>
  <si>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</si>
  <si>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</si>
  <si>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</si>
  <si>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</si>
  <si>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</si>
  <si>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</si>
  <si>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</si>
  <si>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</si>
  <si>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</si>
  <si>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</si>
  <si>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</si>
  <si>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</si>
  <si>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</si>
  <si>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</si>
  <si>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</si>
  <si>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</si>
  <si>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</si>
  <si>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</si>
  <si>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</si>
  <si>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</si>
  <si>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</si>
  <si>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</si>
  <si>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</si>
  <si>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</si>
  <si>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</si>
  <si>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</si>
  <si>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</si>
  <si>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</si>
  <si>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</si>
  <si>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一般会計</t>
  </si>
  <si>
    <t>下水道事業会計</t>
  </si>
  <si>
    <t>介護保険特別会計</t>
  </si>
  <si>
    <t>国民健康保険特別会計</t>
  </si>
  <si>
    <t>後期高齢者医療特別会計</t>
  </si>
  <si>
    <t>その他会計（赤字）</t>
  </si>
  <si>
    <t>その他会計（黒字）</t>
  </si>
  <si>
    <t>R02</t>
    <phoneticPr fontId="5"/>
  </si>
  <si>
    <t>R03</t>
    <phoneticPr fontId="5"/>
  </si>
  <si>
    <t>R04</t>
    <phoneticPr fontId="5"/>
  </si>
  <si>
    <t>R05</t>
    <phoneticPr fontId="5"/>
  </si>
  <si>
    <t>R06</t>
    <phoneticPr fontId="5"/>
  </si>
  <si>
    <t>東京たま広域資源循環組合</t>
    <phoneticPr fontId="2"/>
  </si>
  <si>
    <t>湖南衛生組合</t>
    <phoneticPr fontId="2"/>
  </si>
  <si>
    <t>東京都十一市競輪事業組合</t>
    <phoneticPr fontId="2"/>
  </si>
  <si>
    <t>東京都六市競艇事業組合</t>
    <phoneticPr fontId="2"/>
  </si>
  <si>
    <t>昭和病院企業団</t>
  </si>
  <si>
    <t>浅川清流環境組合</t>
  </si>
  <si>
    <t>東京市町村総合事務組合（一般会計）</t>
    <rPh sb="12" eb="14">
      <t>イッパン</t>
    </rPh>
    <rPh sb="14" eb="16">
      <t>カイケイ</t>
    </rPh>
    <phoneticPr fontId="2"/>
  </si>
  <si>
    <t>東京市町村総合事務組合（交通災害共済事業特別会計）</t>
    <phoneticPr fontId="2"/>
  </si>
  <si>
    <t>東京都後期高齢者医療広域連合（一般会計）</t>
    <rPh sb="15" eb="19">
      <t>イッパンカイケイ</t>
    </rPh>
    <phoneticPr fontId="2"/>
  </si>
  <si>
    <t>東京都後期高齢者医療広域連合（後期高齢者医療特別会計）</t>
    <rPh sb="15" eb="17">
      <t>コウキ</t>
    </rPh>
    <rPh sb="17" eb="19">
      <t>コウレイ</t>
    </rPh>
    <rPh sb="19" eb="20">
      <t>シャ</t>
    </rPh>
    <rPh sb="20" eb="22">
      <t>イリョウ</t>
    </rPh>
    <rPh sb="22" eb="24">
      <t>トクベツ</t>
    </rPh>
    <rPh sb="24" eb="26">
      <t>カイケイ</t>
    </rPh>
    <phoneticPr fontId="2"/>
  </si>
  <si>
    <t>小金井市体育協会</t>
    <rPh sb="0" eb="4">
      <t>コガネイシ</t>
    </rPh>
    <rPh sb="4" eb="6">
      <t>タイイク</t>
    </rPh>
    <rPh sb="6" eb="8">
      <t>キョウカイ</t>
    </rPh>
    <phoneticPr fontId="2"/>
  </si>
  <si>
    <t>小金井市土地開発公社</t>
    <rPh sb="0" eb="4">
      <t>コガネイシ</t>
    </rPh>
    <rPh sb="4" eb="8">
      <t>トチカイハツ</t>
    </rPh>
    <rPh sb="8" eb="10">
      <t>コウシャ</t>
    </rPh>
    <phoneticPr fontId="2"/>
  </si>
  <si>
    <t>○</t>
    <phoneticPr fontId="2"/>
  </si>
  <si>
    <t>庁舎建設基金</t>
    <phoneticPr fontId="5"/>
  </si>
  <si>
    <t>環境基金</t>
    <phoneticPr fontId="5"/>
  </si>
  <si>
    <t>地域福祉基金</t>
    <phoneticPr fontId="5"/>
  </si>
  <si>
    <t>公共施設マネジメント基金</t>
    <phoneticPr fontId="5"/>
  </si>
  <si>
    <t>教育施設整備基金</t>
    <phoneticPr fontId="5"/>
  </si>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</sst>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44161</c:v>
                </c:pt>
                <c:pt idx="1">
                  <c:v>43955</c:v>
                </c:pt>
                <c:pt idx="2">
                  <c:v>41921</c:v>
                </c:pt>
                <c:pt idx="3">
                  <c:v>44585</c:v>
                </c:pt>
                <c:pt idx="4">
                  <c:v>49779</c:v>
                </c:pt>
              </c:numCache>
            </c:numRef>
          </c:val>
          <c:smooth val="0"/>
          <c:extLst>
            <c:ext xmlns:c16="http://schemas.microsoft.com/office/drawing/2014/chart" uri="{C3380CC4-5D6E-409C-BE32-E72D297353CC}">
              <c16:uniqueId val="{00000000-228F-4DA6-BC71-F2AF60D9F09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30405</c:v>
                </c:pt>
                <c:pt idx="1">
                  <c:v>27489</c:v>
                </c:pt>
                <c:pt idx="2">
                  <c:v>23901</c:v>
                </c:pt>
                <c:pt idx="3">
                  <c:v>18729</c:v>
                </c:pt>
                <c:pt idx="4">
                  <c:v>60141</c:v>
                </c:pt>
              </c:numCache>
            </c:numRef>
          </c:val>
          <c:smooth val="0"/>
          <c:extLst>
            <c:ext xmlns:c16="http://schemas.microsoft.com/office/drawing/2014/chart" uri="{C3380CC4-5D6E-409C-BE32-E72D297353CC}">
              <c16:uniqueId val="{00000001-228F-4DA6-BC71-F2AF60D9F09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7.85</c:v>
                </c:pt>
                <c:pt idx="1">
                  <c:v>7.76</c:v>
                </c:pt>
                <c:pt idx="2">
                  <c:v>10.39</c:v>
                </c:pt>
                <c:pt idx="3">
                  <c:v>7.75</c:v>
                </c:pt>
                <c:pt idx="4">
                  <c:v>9.39</c:v>
                </c:pt>
              </c:numCache>
            </c:numRef>
          </c:val>
          <c:extLst>
            <c:ext xmlns:c16="http://schemas.microsoft.com/office/drawing/2014/chart" uri="{C3380CC4-5D6E-409C-BE32-E72D297353CC}">
              <c16:uniqueId val="{00000000-CECA-406A-9BDB-C441544FD4B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21.88</c:v>
                </c:pt>
                <c:pt idx="1">
                  <c:v>29.96</c:v>
                </c:pt>
                <c:pt idx="2">
                  <c:v>27.67</c:v>
                </c:pt>
                <c:pt idx="3">
                  <c:v>28.8</c:v>
                </c:pt>
                <c:pt idx="4">
                  <c:v>30.93</c:v>
                </c:pt>
              </c:numCache>
            </c:numRef>
          </c:val>
          <c:extLst>
            <c:ext xmlns:c16="http://schemas.microsoft.com/office/drawing/2014/chart" uri="{C3380CC4-5D6E-409C-BE32-E72D297353CC}">
              <c16:uniqueId val="{00000001-CECA-406A-9BDB-C441544FD4B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4.5999999999999996</c:v>
                </c:pt>
                <c:pt idx="1">
                  <c:v>8.83</c:v>
                </c:pt>
                <c:pt idx="2">
                  <c:v>0.78</c:v>
                </c:pt>
                <c:pt idx="3">
                  <c:v>0.25</c:v>
                </c:pt>
                <c:pt idx="4">
                  <c:v>4.1900000000000004</c:v>
                </c:pt>
              </c:numCache>
            </c:numRef>
          </c:val>
          <c:smooth val="0"/>
          <c:extLst>
            <c:ext xmlns:c16="http://schemas.microsoft.com/office/drawing/2014/chart" uri="{C3380CC4-5D6E-409C-BE32-E72D297353CC}">
              <c16:uniqueId val="{00000002-CECA-406A-9BDB-C441544FD4B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0D8-4158-810F-FBF20F8FE3C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0D8-4158-810F-FBF20F8FE3C2}"/>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0D8-4158-810F-FBF20F8FE3C2}"/>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00D8-4158-810F-FBF20F8FE3C2}"/>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00D8-4158-810F-FBF20F8FE3C2}"/>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0.14000000000000001</c:v>
                </c:pt>
                <c:pt idx="2">
                  <c:v>#N/A</c:v>
                </c:pt>
                <c:pt idx="3">
                  <c:v>0.21</c:v>
                </c:pt>
                <c:pt idx="4">
                  <c:v>#N/A</c:v>
                </c:pt>
                <c:pt idx="5">
                  <c:v>0.2</c:v>
                </c:pt>
                <c:pt idx="6">
                  <c:v>#N/A</c:v>
                </c:pt>
                <c:pt idx="7">
                  <c:v>0.55000000000000004</c:v>
                </c:pt>
                <c:pt idx="8">
                  <c:v>#N/A</c:v>
                </c:pt>
                <c:pt idx="9">
                  <c:v>0.22</c:v>
                </c:pt>
              </c:numCache>
            </c:numRef>
          </c:val>
          <c:extLst>
            <c:ext xmlns:c16="http://schemas.microsoft.com/office/drawing/2014/chart" uri="{C3380CC4-5D6E-409C-BE32-E72D297353CC}">
              <c16:uniqueId val="{00000005-00D8-4158-810F-FBF20F8FE3C2}"/>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0.52</c:v>
                </c:pt>
                <c:pt idx="2">
                  <c:v>#N/A</c:v>
                </c:pt>
                <c:pt idx="3">
                  <c:v>0.76</c:v>
                </c:pt>
                <c:pt idx="4">
                  <c:v>#N/A</c:v>
                </c:pt>
                <c:pt idx="5">
                  <c:v>0.84</c:v>
                </c:pt>
                <c:pt idx="6">
                  <c:v>#N/A</c:v>
                </c:pt>
                <c:pt idx="7">
                  <c:v>0.27</c:v>
                </c:pt>
                <c:pt idx="8">
                  <c:v>#N/A</c:v>
                </c:pt>
                <c:pt idx="9">
                  <c:v>0.51</c:v>
                </c:pt>
              </c:numCache>
            </c:numRef>
          </c:val>
          <c:extLst>
            <c:ext xmlns:c16="http://schemas.microsoft.com/office/drawing/2014/chart" uri="{C3380CC4-5D6E-409C-BE32-E72D297353CC}">
              <c16:uniqueId val="{00000006-00D8-4158-810F-FBF20F8FE3C2}"/>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0.17</c:v>
                </c:pt>
                <c:pt idx="2">
                  <c:v>#N/A</c:v>
                </c:pt>
                <c:pt idx="3">
                  <c:v>0.42</c:v>
                </c:pt>
                <c:pt idx="4">
                  <c:v>#N/A</c:v>
                </c:pt>
                <c:pt idx="5">
                  <c:v>0.37</c:v>
                </c:pt>
                <c:pt idx="6">
                  <c:v>#N/A</c:v>
                </c:pt>
                <c:pt idx="7">
                  <c:v>0.22</c:v>
                </c:pt>
                <c:pt idx="8">
                  <c:v>#N/A</c:v>
                </c:pt>
                <c:pt idx="9">
                  <c:v>0.77</c:v>
                </c:pt>
              </c:numCache>
            </c:numRef>
          </c:val>
          <c:extLst>
            <c:ext xmlns:c16="http://schemas.microsoft.com/office/drawing/2014/chart" uri="{C3380CC4-5D6E-409C-BE32-E72D297353CC}">
              <c16:uniqueId val="{00000007-00D8-4158-810F-FBF20F8FE3C2}"/>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2.58</c:v>
                </c:pt>
                <c:pt idx="2">
                  <c:v>#N/A</c:v>
                </c:pt>
                <c:pt idx="3">
                  <c:v>2.96</c:v>
                </c:pt>
                <c:pt idx="4">
                  <c:v>#N/A</c:v>
                </c:pt>
                <c:pt idx="5">
                  <c:v>3.25</c:v>
                </c:pt>
                <c:pt idx="6">
                  <c:v>#N/A</c:v>
                </c:pt>
                <c:pt idx="7">
                  <c:v>3.07</c:v>
                </c:pt>
                <c:pt idx="8">
                  <c:v>#N/A</c:v>
                </c:pt>
                <c:pt idx="9">
                  <c:v>3.53</c:v>
                </c:pt>
              </c:numCache>
            </c:numRef>
          </c:val>
          <c:extLst>
            <c:ext xmlns:c16="http://schemas.microsoft.com/office/drawing/2014/chart" uri="{C3380CC4-5D6E-409C-BE32-E72D297353CC}">
              <c16:uniqueId val="{00000008-00D8-4158-810F-FBF20F8FE3C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7.84</c:v>
                </c:pt>
                <c:pt idx="2">
                  <c:v>#N/A</c:v>
                </c:pt>
                <c:pt idx="3">
                  <c:v>7.75</c:v>
                </c:pt>
                <c:pt idx="4">
                  <c:v>#N/A</c:v>
                </c:pt>
                <c:pt idx="5">
                  <c:v>10.38</c:v>
                </c:pt>
                <c:pt idx="6">
                  <c:v>#N/A</c:v>
                </c:pt>
                <c:pt idx="7">
                  <c:v>7.75</c:v>
                </c:pt>
                <c:pt idx="8">
                  <c:v>#N/A</c:v>
                </c:pt>
                <c:pt idx="9">
                  <c:v>9.3800000000000008</c:v>
                </c:pt>
              </c:numCache>
            </c:numRef>
          </c:val>
          <c:extLst>
            <c:ext xmlns:c16="http://schemas.microsoft.com/office/drawing/2014/chart" uri="{C3380CC4-5D6E-409C-BE32-E72D297353CC}">
              <c16:uniqueId val="{00000009-00D8-4158-810F-FBF20F8FE3C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2128</c:v>
                </c:pt>
                <c:pt idx="5">
                  <c:v>1986</c:v>
                </c:pt>
                <c:pt idx="8">
                  <c:v>2074</c:v>
                </c:pt>
                <c:pt idx="11">
                  <c:v>2045</c:v>
                </c:pt>
                <c:pt idx="14">
                  <c:v>1874</c:v>
                </c:pt>
              </c:numCache>
            </c:numRef>
          </c:val>
          <c:extLst>
            <c:ext xmlns:c16="http://schemas.microsoft.com/office/drawing/2014/chart" uri="{C3380CC4-5D6E-409C-BE32-E72D297353CC}">
              <c16:uniqueId val="{00000000-7615-4605-A865-6DB4C2DB110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615-4605-A865-6DB4C2DB110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5</c:v>
                </c:pt>
                <c:pt idx="3">
                  <c:v>5</c:v>
                </c:pt>
                <c:pt idx="6">
                  <c:v>3</c:v>
                </c:pt>
                <c:pt idx="9">
                  <c:v>7</c:v>
                </c:pt>
                <c:pt idx="12">
                  <c:v>60</c:v>
                </c:pt>
              </c:numCache>
            </c:numRef>
          </c:val>
          <c:extLst>
            <c:ext xmlns:c16="http://schemas.microsoft.com/office/drawing/2014/chart" uri="{C3380CC4-5D6E-409C-BE32-E72D297353CC}">
              <c16:uniqueId val="{00000002-7615-4605-A865-6DB4C2DB110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21</c:v>
                </c:pt>
                <c:pt idx="3">
                  <c:v>14</c:v>
                </c:pt>
                <c:pt idx="6">
                  <c:v>73</c:v>
                </c:pt>
                <c:pt idx="9">
                  <c:v>317</c:v>
                </c:pt>
                <c:pt idx="12">
                  <c:v>278</c:v>
                </c:pt>
              </c:numCache>
            </c:numRef>
          </c:val>
          <c:extLst>
            <c:ext xmlns:c16="http://schemas.microsoft.com/office/drawing/2014/chart" uri="{C3380CC4-5D6E-409C-BE32-E72D297353CC}">
              <c16:uniqueId val="{00000003-7615-4605-A865-6DB4C2DB110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117</c:v>
                </c:pt>
                <c:pt idx="3">
                  <c:v>111</c:v>
                </c:pt>
                <c:pt idx="6">
                  <c:v>106</c:v>
                </c:pt>
                <c:pt idx="9">
                  <c:v>100</c:v>
                </c:pt>
                <c:pt idx="12">
                  <c:v>95</c:v>
                </c:pt>
              </c:numCache>
            </c:numRef>
          </c:val>
          <c:extLst>
            <c:ext xmlns:c16="http://schemas.microsoft.com/office/drawing/2014/chart" uri="{C3380CC4-5D6E-409C-BE32-E72D297353CC}">
              <c16:uniqueId val="{00000004-7615-4605-A865-6DB4C2DB110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615-4605-A865-6DB4C2DB110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615-4605-A865-6DB4C2DB110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2305</c:v>
                </c:pt>
                <c:pt idx="3">
                  <c:v>2282</c:v>
                </c:pt>
                <c:pt idx="6">
                  <c:v>2215</c:v>
                </c:pt>
                <c:pt idx="9">
                  <c:v>2135</c:v>
                </c:pt>
                <c:pt idx="12">
                  <c:v>2018</c:v>
                </c:pt>
              </c:numCache>
            </c:numRef>
          </c:val>
          <c:extLst>
            <c:ext xmlns:c16="http://schemas.microsoft.com/office/drawing/2014/chart" uri="{C3380CC4-5D6E-409C-BE32-E72D297353CC}">
              <c16:uniqueId val="{00000007-7615-4605-A865-6DB4C2DB110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320</c:v>
                </c:pt>
                <c:pt idx="2">
                  <c:v>#N/A</c:v>
                </c:pt>
                <c:pt idx="3">
                  <c:v>#N/A</c:v>
                </c:pt>
                <c:pt idx="4">
                  <c:v>426</c:v>
                </c:pt>
                <c:pt idx="5">
                  <c:v>#N/A</c:v>
                </c:pt>
                <c:pt idx="6">
                  <c:v>#N/A</c:v>
                </c:pt>
                <c:pt idx="7">
                  <c:v>323</c:v>
                </c:pt>
                <c:pt idx="8">
                  <c:v>#N/A</c:v>
                </c:pt>
                <c:pt idx="9">
                  <c:v>#N/A</c:v>
                </c:pt>
                <c:pt idx="10">
                  <c:v>514</c:v>
                </c:pt>
                <c:pt idx="11">
                  <c:v>#N/A</c:v>
                </c:pt>
                <c:pt idx="12">
                  <c:v>#N/A</c:v>
                </c:pt>
                <c:pt idx="13">
                  <c:v>577</c:v>
                </c:pt>
                <c:pt idx="14">
                  <c:v>#N/A</c:v>
                </c:pt>
              </c:numCache>
            </c:numRef>
          </c:val>
          <c:smooth val="0"/>
          <c:extLst>
            <c:ext xmlns:c16="http://schemas.microsoft.com/office/drawing/2014/chart" uri="{C3380CC4-5D6E-409C-BE32-E72D297353CC}">
              <c16:uniqueId val="{00000008-7615-4605-A865-6DB4C2DB110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8908</c:v>
                </c:pt>
                <c:pt idx="5">
                  <c:v>8209</c:v>
                </c:pt>
                <c:pt idx="8">
                  <c:v>7416</c:v>
                </c:pt>
                <c:pt idx="11">
                  <c:v>6630</c:v>
                </c:pt>
                <c:pt idx="14">
                  <c:v>7322</c:v>
                </c:pt>
              </c:numCache>
            </c:numRef>
          </c:val>
          <c:extLst>
            <c:ext xmlns:c16="http://schemas.microsoft.com/office/drawing/2014/chart" uri="{C3380CC4-5D6E-409C-BE32-E72D297353CC}">
              <c16:uniqueId val="{00000000-FDDA-4C02-AD9F-1C0C34838EF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6508</c:v>
                </c:pt>
                <c:pt idx="5">
                  <c:v>7023</c:v>
                </c:pt>
                <c:pt idx="8">
                  <c:v>7993</c:v>
                </c:pt>
                <c:pt idx="11">
                  <c:v>7867</c:v>
                </c:pt>
                <c:pt idx="14">
                  <c:v>8049</c:v>
                </c:pt>
              </c:numCache>
            </c:numRef>
          </c:val>
          <c:extLst>
            <c:ext xmlns:c16="http://schemas.microsoft.com/office/drawing/2014/chart" uri="{C3380CC4-5D6E-409C-BE32-E72D297353CC}">
              <c16:uniqueId val="{00000001-FDDA-4C02-AD9F-1C0C34838EF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10440</c:v>
                </c:pt>
                <c:pt idx="5">
                  <c:v>13229</c:v>
                </c:pt>
                <c:pt idx="8">
                  <c:v>13204</c:v>
                </c:pt>
                <c:pt idx="11">
                  <c:v>14660</c:v>
                </c:pt>
                <c:pt idx="14">
                  <c:v>14684</c:v>
                </c:pt>
              </c:numCache>
            </c:numRef>
          </c:val>
          <c:extLst>
            <c:ext xmlns:c16="http://schemas.microsoft.com/office/drawing/2014/chart" uri="{C3380CC4-5D6E-409C-BE32-E72D297353CC}">
              <c16:uniqueId val="{00000002-FDDA-4C02-AD9F-1C0C34838EF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DDA-4C02-AD9F-1C0C34838EF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DDA-4C02-AD9F-1C0C34838EF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DDA-4C02-AD9F-1C0C34838EF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4255</c:v>
                </c:pt>
                <c:pt idx="3">
                  <c:v>4334</c:v>
                </c:pt>
                <c:pt idx="6">
                  <c:v>4399</c:v>
                </c:pt>
                <c:pt idx="9">
                  <c:v>4327</c:v>
                </c:pt>
                <c:pt idx="12">
                  <c:v>4378</c:v>
                </c:pt>
              </c:numCache>
            </c:numRef>
          </c:val>
          <c:extLst>
            <c:ext xmlns:c16="http://schemas.microsoft.com/office/drawing/2014/chart" uri="{C3380CC4-5D6E-409C-BE32-E72D297353CC}">
              <c16:uniqueId val="{00000006-FDDA-4C02-AD9F-1C0C34838EF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3864</c:v>
                </c:pt>
                <c:pt idx="3">
                  <c:v>3853</c:v>
                </c:pt>
                <c:pt idx="6">
                  <c:v>3774</c:v>
                </c:pt>
                <c:pt idx="9">
                  <c:v>3455</c:v>
                </c:pt>
                <c:pt idx="12">
                  <c:v>3130</c:v>
                </c:pt>
              </c:numCache>
            </c:numRef>
          </c:val>
          <c:extLst>
            <c:ext xmlns:c16="http://schemas.microsoft.com/office/drawing/2014/chart" uri="{C3380CC4-5D6E-409C-BE32-E72D297353CC}">
              <c16:uniqueId val="{00000007-FDDA-4C02-AD9F-1C0C34838EF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877</c:v>
                </c:pt>
                <c:pt idx="3">
                  <c:v>894</c:v>
                </c:pt>
                <c:pt idx="6">
                  <c:v>899</c:v>
                </c:pt>
                <c:pt idx="9">
                  <c:v>818</c:v>
                </c:pt>
                <c:pt idx="12">
                  <c:v>840</c:v>
                </c:pt>
              </c:numCache>
            </c:numRef>
          </c:val>
          <c:extLst>
            <c:ext xmlns:c16="http://schemas.microsoft.com/office/drawing/2014/chart" uri="{C3380CC4-5D6E-409C-BE32-E72D297353CC}">
              <c16:uniqueId val="{00000008-FDDA-4C02-AD9F-1C0C34838EF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637</c:v>
                </c:pt>
                <c:pt idx="3">
                  <c:v>218</c:v>
                </c:pt>
                <c:pt idx="6">
                  <c:v>139</c:v>
                </c:pt>
                <c:pt idx="9">
                  <c:v>895</c:v>
                </c:pt>
                <c:pt idx="12">
                  <c:v>1068</c:v>
                </c:pt>
              </c:numCache>
            </c:numRef>
          </c:val>
          <c:extLst>
            <c:ext xmlns:c16="http://schemas.microsoft.com/office/drawing/2014/chart" uri="{C3380CC4-5D6E-409C-BE32-E72D297353CC}">
              <c16:uniqueId val="{00000009-FDDA-4C02-AD9F-1C0C34838EF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19283</c:v>
                </c:pt>
                <c:pt idx="3">
                  <c:v>17986</c:v>
                </c:pt>
                <c:pt idx="6">
                  <c:v>16867</c:v>
                </c:pt>
                <c:pt idx="9">
                  <c:v>15564</c:v>
                </c:pt>
                <c:pt idx="12">
                  <c:v>17222</c:v>
                </c:pt>
              </c:numCache>
            </c:numRef>
          </c:val>
          <c:extLst>
            <c:ext xmlns:c16="http://schemas.microsoft.com/office/drawing/2014/chart" uri="{C3380CC4-5D6E-409C-BE32-E72D297353CC}">
              <c16:uniqueId val="{0000000A-FDDA-4C02-AD9F-1C0C34838EF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3059</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FDDA-4C02-AD9F-1C0C34838EF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6694</c:v>
                </c:pt>
                <c:pt idx="1">
                  <c:v>7305</c:v>
                </c:pt>
                <c:pt idx="2">
                  <c:v>7937</c:v>
                </c:pt>
              </c:numCache>
            </c:numRef>
          </c:val>
          <c:extLst>
            <c:ext xmlns:c16="http://schemas.microsoft.com/office/drawing/2014/chart" uri="{C3380CC4-5D6E-409C-BE32-E72D297353CC}">
              <c16:uniqueId val="{00000000-FB3E-4198-8059-88F177A9144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FB3E-4198-8059-88F177A9144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5926</c:v>
                </c:pt>
                <c:pt idx="1">
                  <c:v>6874</c:v>
                </c:pt>
                <c:pt idx="2">
                  <c:v>6379</c:v>
                </c:pt>
              </c:numCache>
            </c:numRef>
          </c:val>
          <c:extLst>
            <c:ext xmlns:c16="http://schemas.microsoft.com/office/drawing/2014/chart" uri="{C3380CC4-5D6E-409C-BE32-E72D297353CC}">
              <c16:uniqueId val="{00000002-FB3E-4198-8059-88F177A9144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東京都小金井市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ＭＳ ゴシック" pitchFamily="49" charset="-128"/>
              <a:ea typeface="ＭＳ ゴシック" pitchFamily="49" charset="-128"/>
              <a:cs typeface="+mn-cs"/>
            </a:rPr>
            <a:t>　</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公債費に準ずる債務負担行為に係るものが、</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東小学校増築校舎等借り上げ分の増等により</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増となったことにより、実質公債費比率は増となった。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早期健全化基準未満であるが、将来に過度の負担を残さぬよう市債借入れの抑制を図り、さらなる比率の改善に努める。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東京都小金井市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ＭＳ ゴシック" pitchFamily="49" charset="-128"/>
              <a:ea typeface="ＭＳ ゴシック" pitchFamily="49" charset="-128"/>
              <a:cs typeface="+mn-cs"/>
            </a:rPr>
            <a:t>　</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将来負担額は、前年度決算から増となった。主な増要因は、地方債の現在高が教育・福祉施設等整備事業債等の増等により増、債務負担行為に基づく支出予定額が土地開発公社先行取得事業費の増等により増となったことによる。また、充当可能財源等についても増となった。主な増要因は、基準財政需要額算入見込額、充当可能特定歳入等が増となったことによる。</a:t>
          </a:r>
          <a:endPar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しかし、前年度決算からの将来負担額の増加分が、充当可能財源等の増加分を上回っていることから、将来負担比率の分子は前年度決算から増となった。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引き続き、特定財源の積極的な確保とともに、市債借入の抑制や基金に頼らない財政運営に努める。</a:t>
          </a:r>
          <a:endPar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東京都小金井市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財政調整基金は約１４．８億円の積み立て、８．５億円の取り崩しを行い、基金残高は前年度から約６．３億円の増となった。その他特定目的基金については、庁舎建設基金は約２．０億円の積み立てを行い、基金残高は前年度から約１．３億円の増、環境基金は約３．４億円の積み立てを行ったが、基金残高は前年度から１．５億円の減となったこと等により、基金全体の残高としては前年度から約１．４億円の増となっ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・財政調整基金の残高は標準財政規模の１０～２０％程度（４０億円）となるように努めることとしている。</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・公共施設マネジメント基金の残高は貸借対照表の建物減価償却累計額の１０％程度（２０億円）となるように努めることとしている。</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・環境基金は廃棄物処理手数料収入の２５％程度を原資として、毎年２億円以上積み立てるよう努めることとしている。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・その他特定目的基金については庁舎建設等の目的に応じた取り崩しを行うことから、中期的には減少傾向にある。</a:t>
          </a: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・庁舎建設基金：庁舎の用地取得及び庁舎建設並びに庁舎賃貸借の保証金</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・環境基金：ごみ処理施設の整備、ごみ処理施設に係る周辺地域の生活環境の保全及び増進、ごみ処理施設の解体等並びに新たなごみ減量施策並びに環境保全事業の充実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・地域福祉基金：地域保健福祉推進のための事業</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・公共施設マネジメント基金：公共施設等の整備、維持及び更新</a:t>
          </a: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・庁舎建設基金：翌年度以降の新庁舎・（仮称）新福祉会館建設事業のため、約２億円の積み立てを行ったことから、基金残高は約１．３億円の増となった。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・環境基金：約３．４億円の積み立てを行ったが、清掃関連施設の整備、新たなごみ減量施策等のため約４．９億円取り崩したことにより、基金残高は約１．５億円の減少となった。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・公共施設マネジメント基金：公共施設等の整備、維持及び更新のため、新たに約１億円の積み立てを行ったことから、基金残高は約０．９億円の増加となった。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2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・庁舎建設基金、地域福祉基金：新庁舎・（仮称）新福祉会館建設に向け、必要に応じ取り崩しを行う予定である。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・環境基金：廃棄物処理手数料収入の２５％程度を原資として、毎年２億円以上積み立てるよう努めることとしている。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公共施設マネジメント基金：老朽化した公共施設の計画的な整備を行うため、残高は貸借対照表の建物減価償却累計額の１０％程度（２０億円）となるように努めることとしており、必要に応じ取り崩しを行う予定である。</a:t>
          </a:r>
          <a:endParaRPr kumimoji="1" lang="en-US" altLang="ja-JP" sz="12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・決算剰余を含めた約１４．８億円の積み立てに対して、歳出の精査により過度な取崩しを回避していることから約８．５億円の取り崩しとなったため、基金残高は前年度から約６．３億円の増となった。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・財政調整基金の残高は標準財政規模の１０～２０％程度（４０億円）となるように努めることとしている。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・中期的には減少していく見込みであるため、残高の確保に引き続き努める。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125,174
121,535
11.30
59,749,825
57,271,339
2,409,517
25,662,107
17,222,247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rgbClr val="FF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基準財政需要額は、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生活保護</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費や包括算定経費（人口）等の増により、全体で</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前年度対比</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２</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の増となった。基準財政収入額は、</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地方特例交付金や</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固定資産税（土地）等</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の増により、全体で</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前年度対比</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．０％の増となった。分母の基準財政需要額</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の増加割合が</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分子の基準財政収入額</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よりも大きかったことにより</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年度の財政力指数（単年度）は</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前年度対比</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０．０３ポイント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の１．０</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ったが</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、３か年平均については</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前年度対比</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０．０１ポイント増の１．０</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２</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91622</xdr:rowOff>
    </xdr:from>
    <xdr:to>
      <xdr:col>23</xdr:col>
      <xdr:colOff>133350</xdr:colOff>
      <xdr:row>39</xdr:row>
      <xdr:rowOff>108857</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6778172"/>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135362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64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108857</xdr:rowOff>
    </xdr:from>
    <xdr:to>
      <xdr:col>19</xdr:col>
      <xdr:colOff>133350</xdr:colOff>
      <xdr:row>39</xdr:row>
      <xdr:rowOff>126093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flipV="1">
          <a:off x="3225800" y="67954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9072</xdr:rowOff>
    </xdr:from>
    <xdr:to>
      <xdr:col>19</xdr:col>
      <xdr:colOff>184150</xdr:colOff>
      <xdr:row>42</xdr:row>
      <xdr:rowOff>110672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95449</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96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108857</xdr:rowOff>
    </xdr:from>
    <xdr:to>
      <xdr:col>15</xdr:col>
      <xdr:colOff>82550</xdr:colOff>
      <xdr:row>39</xdr:row>
      <xdr:rowOff>126093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7954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163285</xdr:rowOff>
    </xdr:from>
    <xdr:to>
      <xdr:col>15</xdr:col>
      <xdr:colOff>133350</xdr:colOff>
      <xdr:row>42</xdr:row>
      <xdr:rowOff>93435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78212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91622</xdr:rowOff>
    </xdr:from>
    <xdr:to>
      <xdr:col>11</xdr:col>
      <xdr:colOff>31750</xdr:colOff>
      <xdr:row>39</xdr:row>
      <xdr:rowOff>108857</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7781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9270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40822</xdr:rowOff>
    </xdr:from>
    <xdr:to>
      <xdr:col>23</xdr:col>
      <xdr:colOff>184150</xdr:colOff>
      <xdr:row>39</xdr:row>
      <xdr:rowOff>142422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72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57349</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572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58057</xdr:rowOff>
    </xdr:from>
    <xdr:to>
      <xdr:col>19</xdr:col>
      <xdr:colOff>184150</xdr:colOff>
      <xdr:row>39</xdr:row>
      <xdr:rowOff>159657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74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169834</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5134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75293</xdr:rowOff>
    </xdr:from>
    <xdr:to>
      <xdr:col>15</xdr:col>
      <xdr:colOff>133350</xdr:colOff>
      <xdr:row>40</xdr:row>
      <xdr:rowOff>5443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76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15620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53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58057</xdr:rowOff>
    </xdr:from>
    <xdr:to>
      <xdr:col>11</xdr:col>
      <xdr:colOff>82550</xdr:colOff>
      <xdr:row>39</xdr:row>
      <xdr:rowOff>159657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74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169834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51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40822</xdr:rowOff>
    </xdr:from>
    <xdr:to>
      <xdr:col>7</xdr:col>
      <xdr:colOff>31750</xdr:colOff>
      <xdr:row>39</xdr:row>
      <xdr:rowOff>142422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72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152599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49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分母となる経常一般財源等</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は</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地方特例交付金、株式等譲渡所得割交付金等の増により増となったものの</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、分子となる経常経費充当一般財源等</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についても</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、物件費、</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人件</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費</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等の増により</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となったことにより、</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経常収支比率については前年度対比</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０．３</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ポイントの</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、臨時財政対策債等の特例債を除いた状況においても同様となった。類似団体の平均を</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下回ったが</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依然として</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厳しい財政状況であることから引き続き業務の民間委託化や職員数の適正化等により経常経費の削減に努めていく。</a:t>
          </a:r>
          <a:endParaRPr kumimoji="0"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30480</xdr:rowOff>
    </xdr:from>
    <xdr:to>
      <xdr:col>23</xdr:col>
      <xdr:colOff>133350</xdr:colOff>
      <xdr:row>66</xdr:row>
      <xdr:rowOff>122767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74580"/>
          <a:ext cx="0" cy="14638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94844</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1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122767</xdr:rowOff>
    </xdr:from>
    <xdr:to>
      <xdr:col>24</xdr:col>
      <xdr:colOff>12700</xdr:colOff>
      <xdr:row>66</xdr:row>
      <xdr:rowOff>122767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3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116857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30480</xdr:rowOff>
    </xdr:from>
    <xdr:to>
      <xdr:col>24</xdr:col>
      <xdr:colOff>12700</xdr:colOff>
      <xdr:row>58</xdr:row>
      <xdr:rowOff>30480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76623</xdr:rowOff>
    </xdr:from>
    <xdr:to>
      <xdr:col>23</xdr:col>
      <xdr:colOff>133350</xdr:colOff>
      <xdr:row>62</xdr:row>
      <xdr:rowOff>100754</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706523"/>
          <a:ext cx="8382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54204</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684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76623</xdr:rowOff>
    </xdr:from>
    <xdr:to>
      <xdr:col>19</xdr:col>
      <xdr:colOff>133350</xdr:colOff>
      <xdr:row>62</xdr:row>
      <xdr:rowOff>84667</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3225800" y="1070652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33867</xdr:rowOff>
    </xdr:from>
    <xdr:to>
      <xdr:col>19</xdr:col>
      <xdr:colOff>184150</xdr:colOff>
      <xdr:row>62</xdr:row>
      <xdr:rowOff>135467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120244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750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111337</xdr:rowOff>
    </xdr:from>
    <xdr:to>
      <xdr:col>15</xdr:col>
      <xdr:colOff>82550</xdr:colOff>
      <xdr:row>62</xdr:row>
      <xdr:rowOff>84667</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569787"/>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100754</xdr:rowOff>
    </xdr:from>
    <xdr:to>
      <xdr:col>15</xdr:col>
      <xdr:colOff>133350</xdr:colOff>
      <xdr:row>62</xdr:row>
      <xdr:rowOff>30904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5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41081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32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111337</xdr:rowOff>
    </xdr:from>
    <xdr:to>
      <xdr:col>11</xdr:col>
      <xdr:colOff>31750</xdr:colOff>
      <xdr:row>62</xdr:row>
      <xdr:rowOff>149013</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569787"/>
          <a:ext cx="889000" cy="20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22860</xdr:rowOff>
    </xdr:from>
    <xdr:to>
      <xdr:col>11</xdr:col>
      <xdr:colOff>82550</xdr:colOff>
      <xdr:row>60</xdr:row>
      <xdr:rowOff>124460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134637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07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25823</xdr:rowOff>
    </xdr:from>
    <xdr:to>
      <xdr:col>7</xdr:col>
      <xdr:colOff>31750</xdr:colOff>
      <xdr:row>62</xdr:row>
      <xdr:rowOff>127423</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137600</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4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49954</xdr:rowOff>
    </xdr:from>
    <xdr:to>
      <xdr:col>23</xdr:col>
      <xdr:colOff>184150</xdr:colOff>
      <xdr:row>62</xdr:row>
      <xdr:rowOff>151554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67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66481</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524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25823</xdr:rowOff>
    </xdr:from>
    <xdr:to>
      <xdr:col>19</xdr:col>
      <xdr:colOff>184150</xdr:colOff>
      <xdr:row>62</xdr:row>
      <xdr:rowOff>127423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65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137600</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4246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33867</xdr:rowOff>
    </xdr:from>
    <xdr:to>
      <xdr:col>15</xdr:col>
      <xdr:colOff>133350</xdr:colOff>
      <xdr:row>62</xdr:row>
      <xdr:rowOff>135467</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66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120244</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75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60537</xdr:rowOff>
    </xdr:from>
    <xdr:to>
      <xdr:col>11</xdr:col>
      <xdr:colOff>82550</xdr:colOff>
      <xdr:row>61</xdr:row>
      <xdr:rowOff>162137</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51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146914</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60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98213</xdr:rowOff>
    </xdr:from>
    <xdr:to>
      <xdr:col>7</xdr:col>
      <xdr:colOff>31750</xdr:colOff>
      <xdr:row>63</xdr:row>
      <xdr:rowOff>28363</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72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13140</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814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[128,288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人件費は、一般職退職手当の増等により、前年度対比</a:t>
          </a:r>
          <a:r>
            <a:rPr kumimoji="1" lang="en-US"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5.0</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％の増、物件費は、市立公園指定管理委託料が皆増、基幹系システムクラウド使用料が増となったこと等により、全体で前年度対比</a:t>
          </a:r>
          <a:r>
            <a:rPr kumimoji="1" lang="en-US"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％の増と</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なった。</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人口１人あたりの決算額は、前年度</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から３，２５０</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となり、</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類似団体の平均を下回っているが、引き続き給与制度の適正化や職員数の適正化に努めるとともに、業務の民間委託化等により人件費と物件費のバランスをとりながらコスト削減に努めて</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い</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く。</a:t>
          </a:r>
          <a:endPar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124227</xdr:rowOff>
    </xdr:from>
    <xdr:to>
      <xdr:col>23</xdr:col>
      <xdr:colOff>133350</xdr:colOff>
      <xdr:row>88</xdr:row>
      <xdr:rowOff>136429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40227"/>
          <a:ext cx="0" cy="13838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108506</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136429</xdr:rowOff>
    </xdr:from>
    <xdr:to>
      <xdr:col>24</xdr:col>
      <xdr:colOff>12700</xdr:colOff>
      <xdr:row>88</xdr:row>
      <xdr:rowOff>136429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4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39154</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8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124227</xdr:rowOff>
    </xdr:from>
    <xdr:to>
      <xdr:col>24</xdr:col>
      <xdr:colOff>12700</xdr:colOff>
      <xdr:row>80</xdr:row>
      <xdr:rowOff>124227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40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40021</xdr:rowOff>
    </xdr:from>
    <xdr:to>
      <xdr:col>23</xdr:col>
      <xdr:colOff>133350</xdr:colOff>
      <xdr:row>83</xdr:row>
      <xdr:rowOff>83589</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270371"/>
          <a:ext cx="838200" cy="43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145288</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37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1761</xdr:rowOff>
    </xdr:from>
    <xdr:to>
      <xdr:col>23</xdr:col>
      <xdr:colOff>184150</xdr:colOff>
      <xdr:row>84</xdr:row>
      <xdr:rowOff>103361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0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40021</xdr:rowOff>
    </xdr:from>
    <xdr:to>
      <xdr:col>19</xdr:col>
      <xdr:colOff>133350</xdr:colOff>
      <xdr:row>83</xdr:row>
      <xdr:rowOff>57635</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270371"/>
          <a:ext cx="889000" cy="17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60230</xdr:rowOff>
    </xdr:from>
    <xdr:to>
      <xdr:col>19</xdr:col>
      <xdr:colOff>184150</xdr:colOff>
      <xdr:row>83</xdr:row>
      <xdr:rowOff>161830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146607</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376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26775</xdr:rowOff>
    </xdr:from>
    <xdr:to>
      <xdr:col>15</xdr:col>
      <xdr:colOff>82550</xdr:colOff>
      <xdr:row>83</xdr:row>
      <xdr:rowOff>57635</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257125"/>
          <a:ext cx="889000" cy="30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82510</xdr:rowOff>
    </xdr:from>
    <xdr:to>
      <xdr:col>15</xdr:col>
      <xdr:colOff>133350</xdr:colOff>
      <xdr:row>84</xdr:row>
      <xdr:rowOff>12660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168887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39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112806</xdr:rowOff>
    </xdr:from>
    <xdr:to>
      <xdr:col>11</xdr:col>
      <xdr:colOff>31750</xdr:colOff>
      <xdr:row>83</xdr:row>
      <xdr:rowOff>26775</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171706"/>
          <a:ext cx="889000" cy="85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20307</xdr:rowOff>
    </xdr:from>
    <xdr:to>
      <xdr:col>11</xdr:col>
      <xdr:colOff>82550</xdr:colOff>
      <xdr:row>83</xdr:row>
      <xdr:rowOff>121907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106684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33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89984</xdr:rowOff>
    </xdr:from>
    <xdr:to>
      <xdr:col>7</xdr:col>
      <xdr:colOff>31750</xdr:colOff>
      <xdr:row>83</xdr:row>
      <xdr:rowOff>20134</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4911</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35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32789</xdr:rowOff>
    </xdr:from>
    <xdr:to>
      <xdr:col>23</xdr:col>
      <xdr:colOff>184150</xdr:colOff>
      <xdr:row>83</xdr:row>
      <xdr:rowOff>134389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263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49316</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108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160671</xdr:rowOff>
    </xdr:from>
    <xdr:to>
      <xdr:col>19</xdr:col>
      <xdr:colOff>184150</xdr:colOff>
      <xdr:row>83</xdr:row>
      <xdr:rowOff>90821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219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100998</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9884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6835</xdr:rowOff>
    </xdr:from>
    <xdr:to>
      <xdr:col>15</xdr:col>
      <xdr:colOff>133350</xdr:colOff>
      <xdr:row>83</xdr:row>
      <xdr:rowOff>108435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237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118612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006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147425</xdr:rowOff>
    </xdr:from>
    <xdr:to>
      <xdr:col>11</xdr:col>
      <xdr:colOff>82550</xdr:colOff>
      <xdr:row>83</xdr:row>
      <xdr:rowOff>77575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20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87752</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975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62006</xdr:rowOff>
    </xdr:from>
    <xdr:to>
      <xdr:col>7</xdr:col>
      <xdr:colOff>31750</xdr:colOff>
      <xdr:row>82</xdr:row>
      <xdr:rowOff>163606</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12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2333</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889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152400" indent="-152400" algn="just"/>
          <a:r>
            <a:rPr kumimoji="1" lang="ja-JP" altLang="en-US" sz="1300" kern="0">
              <a:effectLst/>
              <a:latin typeface="ＭＳ Ｐゴシック" panose="020B0600070205080204" pitchFamily="50" charset="-128"/>
              <a:ea typeface="ＭＳ Ｐゴシック" panose="020B0600070205080204" pitchFamily="50" charset="-128"/>
              <a:cs typeface="+mn-cs"/>
            </a:rPr>
            <a:t>　</a:t>
          </a:r>
          <a:r>
            <a:rPr kumimoji="1" lang="ja-JP" altLang="en-US" sz="1300" kern="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ja-JP" sz="13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これまで、給与構造の見直しの遅れと年功的要素の強い給与体系であったものを、平成２３年４月に都表移行及び級格付け者の見直しを実施し、平成２７年４月には国の給与制度の総合的見直しに対して、東京都人事委員会勧告に準拠し、現給保障は措置せず平均１．７％引下げを実施した。さらに、平成２３年４月の見直しによる経過措置であった現給保障を解消したところである。</a:t>
          </a:r>
          <a:r>
            <a:rPr lang="ja-JP" altLang="en-US" sz="13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ラスパイレス指数</a:t>
          </a:r>
          <a:r>
            <a:rPr lang="ja-JP" altLang="ja-JP" sz="13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は、類似団体内平均を１．１ポイント</a:t>
          </a:r>
          <a:r>
            <a:rPr lang="ja-JP" altLang="en-US" sz="13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下回っている</a:t>
          </a:r>
          <a:r>
            <a:rPr lang="ja-JP" altLang="ja-JP" sz="13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が、今後も、東京都人事委員会勧告に準拠した見直しを実施し、指数の変動</a:t>
          </a:r>
          <a:r>
            <a:rPr lang="ja-JP" altLang="en-US" sz="13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に</a:t>
          </a:r>
          <a:r>
            <a:rPr lang="ja-JP" altLang="ja-JP" sz="13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注視していく。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39159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60450"/>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133350</xdr:rowOff>
    </xdr:from>
    <xdr:to>
      <xdr:col>81</xdr:col>
      <xdr:colOff>44450</xdr:colOff>
      <xdr:row>84</xdr:row>
      <xdr:rowOff>122766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363700"/>
          <a:ext cx="8382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93786</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6670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121709</xdr:rowOff>
    </xdr:from>
    <xdr:to>
      <xdr:col>81</xdr:col>
      <xdr:colOff>95250</xdr:colOff>
      <xdr:row>86</xdr:row>
      <xdr:rowOff>51859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133350</xdr:rowOff>
    </xdr:from>
    <xdr:to>
      <xdr:col>77</xdr:col>
      <xdr:colOff>44450</xdr:colOff>
      <xdr:row>85</xdr:row>
      <xdr:rowOff>92075</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363700"/>
          <a:ext cx="889000" cy="30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121709</xdr:rowOff>
    </xdr:from>
    <xdr:to>
      <xdr:col>77</xdr:col>
      <xdr:colOff>95250</xdr:colOff>
      <xdr:row>86</xdr:row>
      <xdr:rowOff>51859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36636</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7813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92075</xdr:rowOff>
    </xdr:from>
    <xdr:to>
      <xdr:col>72</xdr:col>
      <xdr:colOff>203200</xdr:colOff>
      <xdr:row>86</xdr:row>
      <xdr:rowOff>121709</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665325"/>
          <a:ext cx="889000" cy="201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161925</xdr:rowOff>
    </xdr:from>
    <xdr:to>
      <xdr:col>73</xdr:col>
      <xdr:colOff>44450</xdr:colOff>
      <xdr:row>86</xdr:row>
      <xdr:rowOff>92075</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76852</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82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121709</xdr:rowOff>
    </xdr:from>
    <xdr:to>
      <xdr:col>68</xdr:col>
      <xdr:colOff>152400</xdr:colOff>
      <xdr:row>86</xdr:row>
      <xdr:rowOff>121709</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486640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10584</xdr:rowOff>
    </xdr:from>
    <xdr:to>
      <xdr:col>68</xdr:col>
      <xdr:colOff>203200</xdr:colOff>
      <xdr:row>86</xdr:row>
      <xdr:rowOff>112184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122361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2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87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46161</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96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71966</xdr:rowOff>
    </xdr:from>
    <xdr:to>
      <xdr:col>81</xdr:col>
      <xdr:colOff>95250</xdr:colOff>
      <xdr:row>85</xdr:row>
      <xdr:rowOff>2116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88493</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318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82550</xdr:rowOff>
    </xdr:from>
    <xdr:to>
      <xdr:col>77</xdr:col>
      <xdr:colOff>95250</xdr:colOff>
      <xdr:row>84</xdr:row>
      <xdr:rowOff>12700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22877</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08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41275</xdr:rowOff>
    </xdr:from>
    <xdr:to>
      <xdr:col>73</xdr:col>
      <xdr:colOff>44450</xdr:colOff>
      <xdr:row>85</xdr:row>
      <xdr:rowOff>142875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61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153052</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38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70909</xdr:rowOff>
    </xdr:from>
    <xdr:to>
      <xdr:col>68</xdr:col>
      <xdr:colOff>203200</xdr:colOff>
      <xdr:row>87</xdr:row>
      <xdr:rowOff>1059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815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157286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901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70909</xdr:rowOff>
    </xdr:from>
    <xdr:to>
      <xdr:col>64</xdr:col>
      <xdr:colOff>152400</xdr:colOff>
      <xdr:row>87</xdr:row>
      <xdr:rowOff>1059</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815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11236</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584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l"/>
          <a:r>
            <a:rPr lang="ja-JP" altLang="en-US" sz="10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ja-JP" alt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職員数については、厳しい財政状況等を踏まえ、業務の委託や退職不補充等を進め、平成６年度比で３０％以上を削減してきた。今後については</a:t>
          </a:r>
          <a:r>
            <a:rPr lang="ja-JP" altLang="en-US"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委託化等により</a:t>
          </a:r>
          <a:r>
            <a:rPr lang="ja-JP" altLang="en-US"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余剰が生じた</a:t>
          </a:r>
          <a:r>
            <a:rPr lang="ja-JP" alt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職員</a:t>
          </a:r>
          <a:r>
            <a:rPr lang="ja-JP" altLang="en-US"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数</a:t>
          </a:r>
          <a:r>
            <a:rPr lang="ja-JP" alt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も削減を前提とするのではなく、</a:t>
          </a:r>
          <a:r>
            <a:rPr lang="ja-JP" altLang="ja-JP" sz="105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重要施策の推進等に活用するなど、実態に即した定員管理を行う。なお、令和６年度の普通会計職員数及び人口千人当たりの職員数は前年度と比較して微減となっており、また類似団体内平均値が微増傾向である中で当市の指標が微減傾向であるのは、全国的な人口減少と本市における人口の微増傾向等が影響がしているものと思われ、いずれも市の定員管理計画による職員数の減を反映したものではないと分析している。今後は、当市においても人口減少フェーズに入っていくことも考えられ、様々な政策課題に対応するために職員数維持を見込んでいるため、人口千人当たり職員数は増加傾向となる見込みである。</a:t>
          </a:r>
          <a:endParaRPr kumimoji="1" lang="ja-JP" altLang="en-US" sz="10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130493</xdr:rowOff>
    </xdr:from>
    <xdr:to>
      <xdr:col>81</xdr:col>
      <xdr:colOff>44450</xdr:colOff>
      <xdr:row>67</xdr:row>
      <xdr:rowOff>156421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46043"/>
          <a:ext cx="0" cy="13975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128498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61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156421</xdr:rowOff>
    </xdr:from>
    <xdr:to>
      <xdr:col>81</xdr:col>
      <xdr:colOff>133350</xdr:colOff>
      <xdr:row>67</xdr:row>
      <xdr:rowOff>156421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643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45420</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130493</xdr:rowOff>
    </xdr:from>
    <xdr:to>
      <xdr:col>81</xdr:col>
      <xdr:colOff>133350</xdr:colOff>
      <xdr:row>59</xdr:row>
      <xdr:rowOff>130493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4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93239</xdr:rowOff>
    </xdr:from>
    <xdr:to>
      <xdr:col>81</xdr:col>
      <xdr:colOff>44450</xdr:colOff>
      <xdr:row>61</xdr:row>
      <xdr:rowOff>103294</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551689"/>
          <a:ext cx="8382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142681</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77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170604</xdr:rowOff>
    </xdr:from>
    <xdr:to>
      <xdr:col>81</xdr:col>
      <xdr:colOff>95250</xdr:colOff>
      <xdr:row>63</xdr:row>
      <xdr:rowOff>100754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101282</xdr:rowOff>
    </xdr:from>
    <xdr:to>
      <xdr:col>77</xdr:col>
      <xdr:colOff>44450</xdr:colOff>
      <xdr:row>61</xdr:row>
      <xdr:rowOff>103294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559732"/>
          <a:ext cx="889000" cy="2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158538</xdr:rowOff>
    </xdr:from>
    <xdr:to>
      <xdr:col>77</xdr:col>
      <xdr:colOff>95250</xdr:colOff>
      <xdr:row>63</xdr:row>
      <xdr:rowOff>88688</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73465</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874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101282</xdr:rowOff>
    </xdr:from>
    <xdr:to>
      <xdr:col>72</xdr:col>
      <xdr:colOff>203200</xdr:colOff>
      <xdr:row>61</xdr:row>
      <xdr:rowOff>121391</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10559732"/>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146473</xdr:rowOff>
    </xdr:from>
    <xdr:to>
      <xdr:col>73</xdr:col>
      <xdr:colOff>44450</xdr:colOff>
      <xdr:row>63</xdr:row>
      <xdr:rowOff>76623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61400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86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121391</xdr:rowOff>
    </xdr:from>
    <xdr:to>
      <xdr:col>68</xdr:col>
      <xdr:colOff>152400</xdr:colOff>
      <xdr:row>61</xdr:row>
      <xdr:rowOff>127423</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579841"/>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134408</xdr:rowOff>
    </xdr:from>
    <xdr:to>
      <xdr:col>68</xdr:col>
      <xdr:colOff>203200</xdr:colOff>
      <xdr:row>63</xdr:row>
      <xdr:rowOff>64558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49335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126365</xdr:rowOff>
    </xdr:from>
    <xdr:to>
      <xdr:col>64</xdr:col>
      <xdr:colOff>152400</xdr:colOff>
      <xdr:row>63</xdr:row>
      <xdr:rowOff>56515</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41292</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42439</xdr:rowOff>
    </xdr:from>
    <xdr:to>
      <xdr:col>81</xdr:col>
      <xdr:colOff>95250</xdr:colOff>
      <xdr:row>61</xdr:row>
      <xdr:rowOff>144039</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500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58966</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345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52494</xdr:rowOff>
    </xdr:from>
    <xdr:to>
      <xdr:col>77</xdr:col>
      <xdr:colOff>95250</xdr:colOff>
      <xdr:row>61</xdr:row>
      <xdr:rowOff>154094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51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164271</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2798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50482</xdr:rowOff>
    </xdr:from>
    <xdr:to>
      <xdr:col>73</xdr:col>
      <xdr:colOff>44450</xdr:colOff>
      <xdr:row>61</xdr:row>
      <xdr:rowOff>152082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50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162259</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277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70591</xdr:rowOff>
    </xdr:from>
    <xdr:to>
      <xdr:col>68</xdr:col>
      <xdr:colOff>203200</xdr:colOff>
      <xdr:row>62</xdr:row>
      <xdr:rowOff>741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529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10918</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297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76623</xdr:rowOff>
    </xdr:from>
    <xdr:to>
      <xdr:col>64</xdr:col>
      <xdr:colOff>152400</xdr:colOff>
      <xdr:row>62</xdr:row>
      <xdr:rowOff>6773</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53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16950</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3039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mn-lt"/>
              <a:ea typeface="+mn-ea"/>
              <a:cs typeface="+mn-cs"/>
            </a:rPr>
            <a:t>　</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分母となる標準財政規模が増となったものの、分子となる</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公債費に準ずる債務負担行為に係るもの</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が東小学校増築校舎等借り上げ分の増等により増</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となったこと</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から</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、実質公債費比率は前年度対比０．</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２</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ポイントの</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となった。類似団体平均と比較すると概ね健全な数値と言えるが、将来に過度の負担を残さぬよう、起債に頼ることのない財政運営に努めていく。</a:t>
          </a:r>
          <a:endParaRPr kumimoji="0"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107648</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20364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79725</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107648</xdr:rowOff>
    </xdr:from>
    <xdr:to>
      <xdr:col>81</xdr:col>
      <xdr:colOff>133350</xdr:colOff>
      <xdr:row>44</xdr:row>
      <xdr:rowOff>107648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148167</xdr:rowOff>
    </xdr:from>
    <xdr:to>
      <xdr:col>81</xdr:col>
      <xdr:colOff>44450</xdr:colOff>
      <xdr:row>38</xdr:row>
      <xdr:rowOff>171148</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663267"/>
          <a:ext cx="8382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125185</xdr:rowOff>
    </xdr:from>
    <xdr:to>
      <xdr:col>77</xdr:col>
      <xdr:colOff>44450</xdr:colOff>
      <xdr:row>38</xdr:row>
      <xdr:rowOff>148167</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640285"/>
          <a:ext cx="8890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14108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43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125185</xdr:rowOff>
    </xdr:from>
    <xdr:to>
      <xdr:col>72</xdr:col>
      <xdr:colOff>203200</xdr:colOff>
      <xdr:row>38</xdr:row>
      <xdr:rowOff>136676</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640285"/>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87691</xdr:rowOff>
    </xdr:from>
    <xdr:to>
      <xdr:col>73</xdr:col>
      <xdr:colOff>44450</xdr:colOff>
      <xdr:row>41</xdr:row>
      <xdr:rowOff>17841</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2618</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03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136676</xdr:rowOff>
    </xdr:from>
    <xdr:to>
      <xdr:col>68</xdr:col>
      <xdr:colOff>152400</xdr:colOff>
      <xdr:row>38</xdr:row>
      <xdr:rowOff>159657</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651776"/>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128105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120348</xdr:rowOff>
    </xdr:from>
    <xdr:to>
      <xdr:col>81</xdr:col>
      <xdr:colOff>95250</xdr:colOff>
      <xdr:row>39</xdr:row>
      <xdr:rowOff>50498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63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136875</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480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97367</xdr:rowOff>
    </xdr:from>
    <xdr:to>
      <xdr:col>77</xdr:col>
      <xdr:colOff>95250</xdr:colOff>
      <xdr:row>39</xdr:row>
      <xdr:rowOff>27517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37694</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3813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74385</xdr:rowOff>
    </xdr:from>
    <xdr:to>
      <xdr:col>73</xdr:col>
      <xdr:colOff>44450</xdr:colOff>
      <xdr:row>39</xdr:row>
      <xdr:rowOff>4535</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14713</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358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85876</xdr:rowOff>
    </xdr:from>
    <xdr:to>
      <xdr:col>68</xdr:col>
      <xdr:colOff>203200</xdr:colOff>
      <xdr:row>39</xdr:row>
      <xdr:rowOff>16026</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6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26203</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369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108857</xdr:rowOff>
    </xdr:from>
    <xdr:to>
      <xdr:col>64</xdr:col>
      <xdr:colOff>152400</xdr:colOff>
      <xdr:row>39</xdr:row>
      <xdr:rowOff>39007</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62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49184</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39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地方債</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現在高が</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、教育・福祉施設等整備事業債等により増となったことで、将来負担額は増となったものの、将来負担額から差し引く基準財政需要額算入見込額、</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充当可能</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特定歳入等が</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en-US"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となったことで、</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充当可能財源等が将来負担額を上回ったため、「</a:t>
          </a:r>
          <a:r>
            <a:rPr kumimoji="1" lang="en-US"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」となった。</a:t>
          </a:r>
          <a:endParaRPr kumimoji="0" lang="ja-JP" altLang="ja-JP" sz="13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8981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6391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152508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924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8981</xdr:rowOff>
    </xdr:from>
    <xdr:to>
      <xdr:col>81</xdr:col>
      <xdr:colOff>133350</xdr:colOff>
      <xdr:row>23</xdr:row>
      <xdr:rowOff>8981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52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100784</xdr:rowOff>
    </xdr:from>
    <xdr:to>
      <xdr:col>64</xdr:col>
      <xdr:colOff>152400</xdr:colOff>
      <xdr:row>14</xdr:row>
      <xdr:rowOff>30934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41111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99967</xdr:rowOff>
    </xdr:from>
    <xdr:to>
      <xdr:col>64</xdr:col>
      <xdr:colOff>152400</xdr:colOff>
      <xdr:row>15</xdr:row>
      <xdr:rowOff>30117</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3462000" y="2500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14894</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131800" y="2586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125,174
121,535
11.30
59,749,825
57,271,339
2,409,517
25,662,107
17,222,247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件費に係る経常収支比率は、一般職退職手当等の増により前年度対比０．１ポイントの増となった。類似団体平均は下回ったものの、今後もより一層の人事給与制度の適正化を図るとともに、「市民協働」「公民連携」等を推進する観点からも、民間委託や指定管理者制度等の取り組みを推進し、行政サービスを維持・強化を図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134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12700</xdr:rowOff>
    </xdr:from>
    <xdr:to>
      <xdr:col>24</xdr:col>
      <xdr:colOff>25400</xdr:colOff>
      <xdr:row>36</xdr:row>
      <xdr:rowOff>20320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1849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12700</xdr:rowOff>
    </xdr:from>
    <xdr:to>
      <xdr:col>19</xdr:col>
      <xdr:colOff>187325</xdr:colOff>
      <xdr:row>36</xdr:row>
      <xdr:rowOff>66040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1849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13987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50800</xdr:rowOff>
    </xdr:from>
    <xdr:to>
      <xdr:col>15</xdr:col>
      <xdr:colOff>98425</xdr:colOff>
      <xdr:row>36</xdr:row>
      <xdr:rowOff>66040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2230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106680</xdr:rowOff>
    </xdr:from>
    <xdr:to>
      <xdr:col>15</xdr:col>
      <xdr:colOff>149225</xdr:colOff>
      <xdr:row>37</xdr:row>
      <xdr:rowOff>36830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21607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50800</xdr:rowOff>
    </xdr:from>
    <xdr:to>
      <xdr:col>11</xdr:col>
      <xdr:colOff>9525</xdr:colOff>
      <xdr:row>36</xdr:row>
      <xdr:rowOff>127000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223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34290</xdr:rowOff>
    </xdr:from>
    <xdr:to>
      <xdr:col>6</xdr:col>
      <xdr:colOff>171450</xdr:colOff>
      <xdr:row>37</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120667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6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140970</xdr:rowOff>
    </xdr:from>
    <xdr:to>
      <xdr:col>24</xdr:col>
      <xdr:colOff>76200</xdr:colOff>
      <xdr:row>36</xdr:row>
      <xdr:rowOff>71120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157497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8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133350</xdr:rowOff>
    </xdr:from>
    <xdr:to>
      <xdr:col>20</xdr:col>
      <xdr:colOff>38100</xdr:colOff>
      <xdr:row>36</xdr:row>
      <xdr:rowOff>63500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73677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90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15240</xdr:rowOff>
    </xdr:from>
    <xdr:to>
      <xdr:col>15</xdr:col>
      <xdr:colOff>149225</xdr:colOff>
      <xdr:row>36</xdr:row>
      <xdr:rowOff>116840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127017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0</xdr:rowOff>
    </xdr:from>
    <xdr:to>
      <xdr:col>11</xdr:col>
      <xdr:colOff>60325</xdr:colOff>
      <xdr:row>36</xdr:row>
      <xdr:rowOff>101600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111777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76200</xdr:rowOff>
    </xdr:from>
    <xdr:to>
      <xdr:col>6</xdr:col>
      <xdr:colOff>171450</xdr:colOff>
      <xdr:row>37</xdr:row>
      <xdr:rowOff>6350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16527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物件費に係る経常収支比率は、前年度対比１．７ポイントの増となった。決算額についても、市立公園指定管理委託料が皆増、基幹系システムクラウド使用料が増となったこと等により増となった。今後も「市民協働」「公民連携」を基本原則として、事務事業のさらなる見直しを行い、物件費の抑制や行政サービスの維持・強化を図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60706</xdr:rowOff>
    </xdr:from>
    <xdr:to>
      <xdr:col>82</xdr:col>
      <xdr:colOff>107950</xdr:colOff>
      <xdr:row>21</xdr:row>
      <xdr:rowOff>78994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89556"/>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51071</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5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78994</xdr:rowOff>
    </xdr:from>
    <xdr:to>
      <xdr:col>82</xdr:col>
      <xdr:colOff>196850</xdr:colOff>
      <xdr:row>21</xdr:row>
      <xdr:rowOff>78994</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147083</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3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60706</xdr:rowOff>
    </xdr:from>
    <xdr:to>
      <xdr:col>82</xdr:col>
      <xdr:colOff>196850</xdr:colOff>
      <xdr:row>13</xdr:row>
      <xdr:rowOff>60706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19</xdr:row>
      <xdr:rowOff>147574</xdr:rowOff>
    </xdr:from>
    <xdr:to>
      <xdr:col>82</xdr:col>
      <xdr:colOff>107950</xdr:colOff>
      <xdr:row>20</xdr:row>
      <xdr:rowOff>131572</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3405124"/>
          <a:ext cx="838200" cy="15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53865</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97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19</xdr:row>
      <xdr:rowOff>56134</xdr:rowOff>
    </xdr:from>
    <xdr:to>
      <xdr:col>78</xdr:col>
      <xdr:colOff>69850</xdr:colOff>
      <xdr:row>19</xdr:row>
      <xdr:rowOff>147574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3313684"/>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163068</xdr:rowOff>
    </xdr:from>
    <xdr:to>
      <xdr:col>78</xdr:col>
      <xdr:colOff>120650</xdr:colOff>
      <xdr:row>17</xdr:row>
      <xdr:rowOff>93218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103395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75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10414</xdr:rowOff>
    </xdr:from>
    <xdr:to>
      <xdr:col>73</xdr:col>
      <xdr:colOff>180975</xdr:colOff>
      <xdr:row>19</xdr:row>
      <xdr:rowOff>56134</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326796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135636</xdr:rowOff>
    </xdr:from>
    <xdr:to>
      <xdr:col>74</xdr:col>
      <xdr:colOff>31750</xdr:colOff>
      <xdr:row>17</xdr:row>
      <xdr:rowOff>65786</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75963</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64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10414</xdr:rowOff>
    </xdr:from>
    <xdr:to>
      <xdr:col>69</xdr:col>
      <xdr:colOff>92075</xdr:colOff>
      <xdr:row>19</xdr:row>
      <xdr:rowOff>19558</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326796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35052</xdr:rowOff>
    </xdr:from>
    <xdr:to>
      <xdr:col>69</xdr:col>
      <xdr:colOff>142875</xdr:colOff>
      <xdr:row>16</xdr:row>
      <xdr:rowOff>136652</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146829</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547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99060</xdr:rowOff>
    </xdr:from>
    <xdr:to>
      <xdr:col>65</xdr:col>
      <xdr:colOff>53975</xdr:colOff>
      <xdr:row>17</xdr:row>
      <xdr:rowOff>29210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39387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1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80772</xdr:rowOff>
    </xdr:from>
    <xdr:to>
      <xdr:col>82</xdr:col>
      <xdr:colOff>158750</xdr:colOff>
      <xdr:row>21</xdr:row>
      <xdr:rowOff>10922</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50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160799</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41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96774</xdr:rowOff>
    </xdr:from>
    <xdr:to>
      <xdr:col>78</xdr:col>
      <xdr:colOff>120650</xdr:colOff>
      <xdr:row>20</xdr:row>
      <xdr:rowOff>26924</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354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11701</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440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5334</xdr:rowOff>
    </xdr:from>
    <xdr:to>
      <xdr:col>74</xdr:col>
      <xdr:colOff>31750</xdr:colOff>
      <xdr:row>19</xdr:row>
      <xdr:rowOff>106934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26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91711</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349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131064</xdr:rowOff>
    </xdr:from>
    <xdr:to>
      <xdr:col>69</xdr:col>
      <xdr:colOff>142875</xdr:colOff>
      <xdr:row>19</xdr:row>
      <xdr:rowOff>61214</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21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45991</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303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140208</xdr:rowOff>
    </xdr:from>
    <xdr:to>
      <xdr:col>65</xdr:col>
      <xdr:colOff>53975</xdr:colOff>
      <xdr:row>19</xdr:row>
      <xdr:rowOff>70358</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226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55135</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312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扶助費に係る経常収支比率は、前年度対比０．７ポイントの減となったが、類似団体平均を１．５ポイント上回り、今後も保育関係経費の増、社会保障関係経費の自然増が見込まれることから、生活保護から自立するための就労支援体制の強化等に努め、適正な給付に取り組む。</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3167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27940</xdr:rowOff>
    </xdr:from>
    <xdr:to>
      <xdr:col>24</xdr:col>
      <xdr:colOff>25400</xdr:colOff>
      <xdr:row>58</xdr:row>
      <xdr:rowOff>81280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97204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50817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652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34290</xdr:rowOff>
    </xdr:from>
    <xdr:to>
      <xdr:col>24</xdr:col>
      <xdr:colOff>76200</xdr:colOff>
      <xdr:row>57</xdr:row>
      <xdr:rowOff>135890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43180</xdr:rowOff>
    </xdr:from>
    <xdr:to>
      <xdr:col>19</xdr:col>
      <xdr:colOff>187325</xdr:colOff>
      <xdr:row>58</xdr:row>
      <xdr:rowOff>81280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9872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130827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123190</xdr:rowOff>
    </xdr:from>
    <xdr:to>
      <xdr:col>15</xdr:col>
      <xdr:colOff>98425</xdr:colOff>
      <xdr:row>58</xdr:row>
      <xdr:rowOff>43180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8958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129540</xdr:rowOff>
    </xdr:from>
    <xdr:to>
      <xdr:col>15</xdr:col>
      <xdr:colOff>149225</xdr:colOff>
      <xdr:row>57</xdr:row>
      <xdr:rowOff>59690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69867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9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123190</xdr:rowOff>
    </xdr:from>
    <xdr:to>
      <xdr:col>11</xdr:col>
      <xdr:colOff>9525</xdr:colOff>
      <xdr:row>58</xdr:row>
      <xdr:rowOff>12700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8958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31767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91440</xdr:rowOff>
    </xdr:from>
    <xdr:to>
      <xdr:col>6</xdr:col>
      <xdr:colOff>171450</xdr:colOff>
      <xdr:row>57</xdr:row>
      <xdr:rowOff>21590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31767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148590</xdr:rowOff>
    </xdr:from>
    <xdr:to>
      <xdr:col>24</xdr:col>
      <xdr:colOff>76200</xdr:colOff>
      <xdr:row>58</xdr:row>
      <xdr:rowOff>78740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92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120667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30480</xdr:rowOff>
    </xdr:from>
    <xdr:to>
      <xdr:col>20</xdr:col>
      <xdr:colOff>38100</xdr:colOff>
      <xdr:row>58</xdr:row>
      <xdr:rowOff>132080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116857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10060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163830</xdr:rowOff>
    </xdr:from>
    <xdr:to>
      <xdr:col>15</xdr:col>
      <xdr:colOff>149225</xdr:colOff>
      <xdr:row>58</xdr:row>
      <xdr:rowOff>93980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93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78757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1002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72390</xdr:rowOff>
    </xdr:from>
    <xdr:to>
      <xdr:col>11</xdr:col>
      <xdr:colOff>60325</xdr:colOff>
      <xdr:row>58</xdr:row>
      <xdr:rowOff>2540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84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158767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93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48277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その他に係る経常収支比率は、国民健康保険特別会計繰出金、後期高齢者医療特別会計繰出金、介護保険特別会計繰出金の増等があり、前年度対比０．３ポイントの増となった。類似団体平均を１．９ポイント下回っているが、今後も特別会計に係る収納体制を強化し収入率の向上を図るとともに、医療費適正化や介護予防の推進に努め、給付費の抑制を図っていく。</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1815</xdr:rowOff>
    </xdr:from>
    <xdr:to>
      <xdr:col>82</xdr:col>
      <xdr:colOff>107950</xdr:colOff>
      <xdr:row>56</xdr:row>
      <xdr:rowOff>34472</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603015"/>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1815</xdr:rowOff>
    </xdr:from>
    <xdr:to>
      <xdr:col>78</xdr:col>
      <xdr:colOff>69850</xdr:colOff>
      <xdr:row>56</xdr:row>
      <xdr:rowOff>12700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96030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29935</xdr:rowOff>
    </xdr:from>
    <xdr:to>
      <xdr:col>78</xdr:col>
      <xdr:colOff>120650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116312</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888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129722</xdr:rowOff>
    </xdr:from>
    <xdr:to>
      <xdr:col>73</xdr:col>
      <xdr:colOff>180975</xdr:colOff>
      <xdr:row>56</xdr:row>
      <xdr:rowOff>12700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559472"/>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157843</xdr:rowOff>
    </xdr:from>
    <xdr:to>
      <xdr:col>74</xdr:col>
      <xdr:colOff>31750</xdr:colOff>
      <xdr:row>57</xdr:row>
      <xdr:rowOff>87993</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72770</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129722</xdr:rowOff>
    </xdr:from>
    <xdr:to>
      <xdr:col>69</xdr:col>
      <xdr:colOff>92075</xdr:colOff>
      <xdr:row>56</xdr:row>
      <xdr:rowOff>23585</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559472"/>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81643</xdr:rowOff>
    </xdr:from>
    <xdr:to>
      <xdr:col>69</xdr:col>
      <xdr:colOff>142875</xdr:colOff>
      <xdr:row>57</xdr:row>
      <xdr:rowOff>11793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168020</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76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105427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155122</xdr:rowOff>
    </xdr:from>
    <xdr:to>
      <xdr:col>82</xdr:col>
      <xdr:colOff>158750</xdr:colOff>
      <xdr:row>56</xdr:row>
      <xdr:rowOff>85272</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58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199</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122465</xdr:rowOff>
    </xdr:from>
    <xdr:to>
      <xdr:col>78</xdr:col>
      <xdr:colOff>120650</xdr:colOff>
      <xdr:row>56</xdr:row>
      <xdr:rowOff>52615</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55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62792</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321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133350</xdr:rowOff>
    </xdr:from>
    <xdr:to>
      <xdr:col>74</xdr:col>
      <xdr:colOff>31750</xdr:colOff>
      <xdr:row>56</xdr:row>
      <xdr:rowOff>63500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73677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78922</xdr:rowOff>
    </xdr:from>
    <xdr:to>
      <xdr:col>69</xdr:col>
      <xdr:colOff>142875</xdr:colOff>
      <xdr:row>56</xdr:row>
      <xdr:rowOff>9072</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50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19249</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27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144235</xdr:rowOff>
    </xdr:from>
    <xdr:to>
      <xdr:col>65</xdr:col>
      <xdr:colOff>53975</xdr:colOff>
      <xdr:row>56</xdr:row>
      <xdr:rowOff>74385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84562</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補助費等に係る経常収支比率は、一部事務組合に対するものが減となったこと等により前年度対比０．４ポイントの減となったが、類似団体平均を１．８ポイント上回った。今後も引き続き補助金等の根本的な検討等を行うことで、経常経費の抑制に努めていく。</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131572</xdr:rowOff>
    </xdr:from>
    <xdr:to>
      <xdr:col>82</xdr:col>
      <xdr:colOff>107950</xdr:colOff>
      <xdr:row>41</xdr:row>
      <xdr:rowOff>170434</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17972"/>
          <a:ext cx="0" cy="1581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46499</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131572</xdr:rowOff>
    </xdr:from>
    <xdr:to>
      <xdr:col>82</xdr:col>
      <xdr:colOff>196850</xdr:colOff>
      <xdr:row>32</xdr:row>
      <xdr:rowOff>131572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60706</xdr:rowOff>
    </xdr:from>
    <xdr:to>
      <xdr:col>82</xdr:col>
      <xdr:colOff>107950</xdr:colOff>
      <xdr:row>37</xdr:row>
      <xdr:rowOff>97282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640435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33291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034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97282</xdr:rowOff>
    </xdr:from>
    <xdr:to>
      <xdr:col>78</xdr:col>
      <xdr:colOff>69850</xdr:colOff>
      <xdr:row>37</xdr:row>
      <xdr:rowOff>115570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644093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xdr:rowOff>
    </xdr:from>
    <xdr:to>
      <xdr:col>78</xdr:col>
      <xdr:colOff>120650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128541</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5957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115570</xdr:rowOff>
    </xdr:from>
    <xdr:to>
      <xdr:col>73</xdr:col>
      <xdr:colOff>180975</xdr:colOff>
      <xdr:row>37</xdr:row>
      <xdr:rowOff>133858</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893800" y="645922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169926</xdr:rowOff>
    </xdr:from>
    <xdr:to>
      <xdr:col>74</xdr:col>
      <xdr:colOff>31750</xdr:colOff>
      <xdr:row>36</xdr:row>
      <xdr:rowOff>100076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110253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88138</xdr:rowOff>
    </xdr:from>
    <xdr:to>
      <xdr:col>69</xdr:col>
      <xdr:colOff>92075</xdr:colOff>
      <xdr:row>37</xdr:row>
      <xdr:rowOff>133858</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004800" y="643178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101109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25908</xdr:rowOff>
    </xdr:from>
    <xdr:to>
      <xdr:col>65</xdr:col>
      <xdr:colOff>53975</xdr:colOff>
      <xdr:row>36</xdr:row>
      <xdr:rowOff>127508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137685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9906</xdr:rowOff>
    </xdr:from>
    <xdr:to>
      <xdr:col>82</xdr:col>
      <xdr:colOff>158750</xdr:colOff>
      <xdr:row>37</xdr:row>
      <xdr:rowOff>111506</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153433</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46482</xdr:rowOff>
    </xdr:from>
    <xdr:to>
      <xdr:col>78</xdr:col>
      <xdr:colOff>120650</xdr:colOff>
      <xdr:row>37</xdr:row>
      <xdr:rowOff>148082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132859</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476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64770</xdr:rowOff>
    </xdr:from>
    <xdr:to>
      <xdr:col>74</xdr:col>
      <xdr:colOff>31750</xdr:colOff>
      <xdr:row>37</xdr:row>
      <xdr:rowOff>166370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151147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83058</xdr:rowOff>
    </xdr:from>
    <xdr:to>
      <xdr:col>69</xdr:col>
      <xdr:colOff>142875</xdr:colOff>
      <xdr:row>38</xdr:row>
      <xdr:rowOff>13208</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169435</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51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37338</xdr:rowOff>
    </xdr:from>
    <xdr:to>
      <xdr:col>65</xdr:col>
      <xdr:colOff>53975</xdr:colOff>
      <xdr:row>37</xdr:row>
      <xdr:rowOff>138938</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123715</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公債費に係る経常収支比率は、前年度対比０．７ポイントの減となり、決算額も同様に減となった。類似団体平均を５．３ポイント下回っているが、今後は、老朽化した公共施設の更新や駅周辺整備事業等の大規模投資事業により公債費の増が見込まれるため、限られた行財政資源を最適配分、最大活用の上、起債の発行抑制に努める。</a:t>
          </a: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33274</xdr:rowOff>
    </xdr:from>
    <xdr:to>
      <xdr:col>24</xdr:col>
      <xdr:colOff>25400</xdr:colOff>
      <xdr:row>81</xdr:row>
      <xdr:rowOff>115570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549124"/>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87647</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115570</xdr:rowOff>
    </xdr:from>
    <xdr:to>
      <xdr:col>24</xdr:col>
      <xdr:colOff>114300</xdr:colOff>
      <xdr:row>81</xdr:row>
      <xdr:rowOff>115570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119651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29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33274</xdr:rowOff>
    </xdr:from>
    <xdr:to>
      <xdr:col>24</xdr:col>
      <xdr:colOff>114300</xdr:colOff>
      <xdr:row>73</xdr:row>
      <xdr:rowOff>33274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54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136144</xdr:rowOff>
    </xdr:from>
    <xdr:to>
      <xdr:col>24</xdr:col>
      <xdr:colOff>25400</xdr:colOff>
      <xdr:row>75</xdr:row>
      <xdr:rowOff>28702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2823444"/>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27703</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229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28702</xdr:rowOff>
    </xdr:from>
    <xdr:to>
      <xdr:col>19</xdr:col>
      <xdr:colOff>187325</xdr:colOff>
      <xdr:row>75</xdr:row>
      <xdr:rowOff>83566</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288745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137922</xdr:rowOff>
    </xdr:from>
    <xdr:to>
      <xdr:col>20</xdr:col>
      <xdr:colOff>38100</xdr:colOff>
      <xdr:row>78</xdr:row>
      <xdr:rowOff>68072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52849</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425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83566</xdr:rowOff>
    </xdr:from>
    <xdr:to>
      <xdr:col>15</xdr:col>
      <xdr:colOff>98425</xdr:colOff>
      <xdr:row>75</xdr:row>
      <xdr:rowOff>120142</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2209800" y="1294231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165354</xdr:rowOff>
    </xdr:from>
    <xdr:to>
      <xdr:col>15</xdr:col>
      <xdr:colOff>149225</xdr:colOff>
      <xdr:row>78</xdr:row>
      <xdr:rowOff>95504</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80281</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120142</xdr:rowOff>
    </xdr:from>
    <xdr:to>
      <xdr:col>11</xdr:col>
      <xdr:colOff>9525</xdr:colOff>
      <xdr:row>76</xdr:row>
      <xdr:rowOff>3556</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297889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137922</xdr:rowOff>
    </xdr:from>
    <xdr:to>
      <xdr:col>11</xdr:col>
      <xdr:colOff>60325</xdr:colOff>
      <xdr:row>78</xdr:row>
      <xdr:rowOff>68072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52849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12192</xdr:rowOff>
    </xdr:from>
    <xdr:to>
      <xdr:col>6</xdr:col>
      <xdr:colOff>171450</xdr:colOff>
      <xdr:row>78</xdr:row>
      <xdr:rowOff>113792</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385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98569</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47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85344</xdr:rowOff>
    </xdr:from>
    <xdr:to>
      <xdr:col>24</xdr:col>
      <xdr:colOff>76200</xdr:colOff>
      <xdr:row>75</xdr:row>
      <xdr:rowOff>15494</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277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101871</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617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149352</xdr:rowOff>
    </xdr:from>
    <xdr:to>
      <xdr:col>20</xdr:col>
      <xdr:colOff>38100</xdr:colOff>
      <xdr:row>75</xdr:row>
      <xdr:rowOff>79502</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283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89679</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605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32766</xdr:rowOff>
    </xdr:from>
    <xdr:to>
      <xdr:col>15</xdr:col>
      <xdr:colOff>149225</xdr:colOff>
      <xdr:row>75</xdr:row>
      <xdr:rowOff>134366</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289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144543</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66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69342</xdr:rowOff>
    </xdr:from>
    <xdr:to>
      <xdr:col>11</xdr:col>
      <xdr:colOff>60325</xdr:colOff>
      <xdr:row>75</xdr:row>
      <xdr:rowOff>170942</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92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9669</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696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124206</xdr:rowOff>
    </xdr:from>
    <xdr:to>
      <xdr:col>6</xdr:col>
      <xdr:colOff>171450</xdr:colOff>
      <xdr:row>76</xdr:row>
      <xdr:rowOff>54356</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298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64533</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751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公債費以外に係る経常収支比率は、扶助費が前年度対比０．７ポイントの減となったものの、物件費が前年度対比１．７ポイントの増となったこと等により、前年度対比１．０ポイントの増となった。類似団体内順位は５３／６２であり、依然として類似団体平均と比較して高い数値となっていることから、今後もさらなる経常経費の抑制に努めていくことで、持続可能な自律した行財政基盤の確立を図っていく。</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39370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6085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153670</xdr:rowOff>
    </xdr:from>
    <xdr:to>
      <xdr:col>82</xdr:col>
      <xdr:colOff>107950</xdr:colOff>
      <xdr:row>80</xdr:row>
      <xdr:rowOff>58420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671800" y="1369822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165116</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195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115570</xdr:rowOff>
    </xdr:from>
    <xdr:to>
      <xdr:col>78</xdr:col>
      <xdr:colOff>69850</xdr:colOff>
      <xdr:row>79</xdr:row>
      <xdr:rowOff>153670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36601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34289</xdr:rowOff>
    </xdr:from>
    <xdr:to>
      <xdr:col>78</xdr:col>
      <xdr:colOff>120650</xdr:colOff>
      <xdr:row>77</xdr:row>
      <xdr:rowOff>135889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146066</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119380</xdr:rowOff>
    </xdr:from>
    <xdr:to>
      <xdr:col>73</xdr:col>
      <xdr:colOff>180975</xdr:colOff>
      <xdr:row>79</xdr:row>
      <xdr:rowOff>115570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349248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83820</xdr:rowOff>
    </xdr:from>
    <xdr:to>
      <xdr:col>74</xdr:col>
      <xdr:colOff>31750</xdr:colOff>
      <xdr:row>77</xdr:row>
      <xdr:rowOff>13970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24147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119380</xdr:rowOff>
    </xdr:from>
    <xdr:to>
      <xdr:col>69</xdr:col>
      <xdr:colOff>92075</xdr:colOff>
      <xdr:row>79</xdr:row>
      <xdr:rowOff>100330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349248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153687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160020</xdr:rowOff>
    </xdr:from>
    <xdr:to>
      <xdr:col>65</xdr:col>
      <xdr:colOff>53975</xdr:colOff>
      <xdr:row>77</xdr:row>
      <xdr:rowOff>90170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100347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7620</xdr:rowOff>
    </xdr:from>
    <xdr:to>
      <xdr:col>82</xdr:col>
      <xdr:colOff>158750</xdr:colOff>
      <xdr:row>80</xdr:row>
      <xdr:rowOff>109220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72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151147</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69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102870</xdr:rowOff>
    </xdr:from>
    <xdr:to>
      <xdr:col>78</xdr:col>
      <xdr:colOff>120650</xdr:colOff>
      <xdr:row>80</xdr:row>
      <xdr:rowOff>33020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64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17797</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733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64770</xdr:rowOff>
    </xdr:from>
    <xdr:to>
      <xdr:col>74</xdr:col>
      <xdr:colOff>31750</xdr:colOff>
      <xdr:row>79</xdr:row>
      <xdr:rowOff>166370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60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151147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69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68580</xdr:rowOff>
    </xdr:from>
    <xdr:to>
      <xdr:col>69</xdr:col>
      <xdr:colOff>142875</xdr:colOff>
      <xdr:row>78</xdr:row>
      <xdr:rowOff>170180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44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154957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52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49530</xdr:rowOff>
    </xdr:from>
    <xdr:to>
      <xdr:col>65</xdr:col>
      <xdr:colOff>53975</xdr:colOff>
      <xdr:row>79</xdr:row>
      <xdr:rowOff>151130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59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135907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68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164948</xdr:rowOff>
    </xdr:from>
    <xdr:to>
      <xdr:col>29</xdr:col>
      <xdr:colOff>127000</xdr:colOff>
      <xdr:row>19</xdr:row>
      <xdr:rowOff>7157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69973"/>
          <a:ext cx="0" cy="10423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150684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4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7157</xdr:rowOff>
    </xdr:from>
    <xdr:to>
      <xdr:col>30</xdr:col>
      <xdr:colOff>25400</xdr:colOff>
      <xdr:row>19</xdr:row>
      <xdr:rowOff>7157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123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79875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13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164948</xdr:rowOff>
    </xdr:from>
    <xdr:to>
      <xdr:col>30</xdr:col>
      <xdr:colOff>25400</xdr:colOff>
      <xdr:row>12</xdr:row>
      <xdr:rowOff>164948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699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61697</xdr:rowOff>
    </xdr:from>
    <xdr:to>
      <xdr:col>29</xdr:col>
      <xdr:colOff>127000</xdr:colOff>
      <xdr:row>18</xdr:row>
      <xdr:rowOff>116561</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95422"/>
          <a:ext cx="647700" cy="548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83374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02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66847</xdr:rowOff>
    </xdr:from>
    <xdr:to>
      <xdr:col>29</xdr:col>
      <xdr:colOff>177800</xdr:colOff>
      <xdr:row>16</xdr:row>
      <xdr:rowOff>168447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576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116561</xdr:rowOff>
    </xdr:from>
    <xdr:to>
      <xdr:col>26</xdr:col>
      <xdr:colOff>50800</xdr:colOff>
      <xdr:row>18</xdr:row>
      <xdr:rowOff>131344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50286"/>
          <a:ext cx="698500" cy="147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166745</xdr:rowOff>
    </xdr:from>
    <xdr:to>
      <xdr:col>26</xdr:col>
      <xdr:colOff>101600</xdr:colOff>
      <xdr:row>17</xdr:row>
      <xdr:rowOff>96895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575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107072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26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131344</xdr:rowOff>
    </xdr:from>
    <xdr:to>
      <xdr:col>22</xdr:col>
      <xdr:colOff>114300</xdr:colOff>
      <xdr:row>18</xdr:row>
      <xdr:rowOff>143840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265069"/>
          <a:ext cx="698500" cy="124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30404</xdr:rowOff>
    </xdr:from>
    <xdr:to>
      <xdr:col>22</xdr:col>
      <xdr:colOff>165100</xdr:colOff>
      <xdr:row>17</xdr:row>
      <xdr:rowOff>132004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926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142181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61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141078</xdr:rowOff>
    </xdr:from>
    <xdr:to>
      <xdr:col>18</xdr:col>
      <xdr:colOff>177800</xdr:colOff>
      <xdr:row>18</xdr:row>
      <xdr:rowOff>143840</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274803"/>
          <a:ext cx="698500" cy="27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39262</xdr:rowOff>
    </xdr:from>
    <xdr:to>
      <xdr:col>19</xdr:col>
      <xdr:colOff>38100</xdr:colOff>
      <xdr:row>17</xdr:row>
      <xdr:rowOff>140862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1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151039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70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59017</xdr:rowOff>
    </xdr:from>
    <xdr:to>
      <xdr:col>15</xdr:col>
      <xdr:colOff>101600</xdr:colOff>
      <xdr:row>17</xdr:row>
      <xdr:rowOff>160617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212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170794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90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10897</xdr:rowOff>
    </xdr:from>
    <xdr:to>
      <xdr:col>29</xdr:col>
      <xdr:colOff>177800</xdr:colOff>
      <xdr:row>18</xdr:row>
      <xdr:rowOff>112497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446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90924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53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65761</xdr:rowOff>
    </xdr:from>
    <xdr:to>
      <xdr:col>26</xdr:col>
      <xdr:colOff>101600</xdr:colOff>
      <xdr:row>18</xdr:row>
      <xdr:rowOff>167360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99486"/>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152138</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858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80543</xdr:rowOff>
    </xdr:from>
    <xdr:to>
      <xdr:col>22</xdr:col>
      <xdr:colOff>165100</xdr:colOff>
      <xdr:row>19</xdr:row>
      <xdr:rowOff>10693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142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166921</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300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93040</xdr:rowOff>
    </xdr:from>
    <xdr:to>
      <xdr:col>19</xdr:col>
      <xdr:colOff>38100</xdr:colOff>
      <xdr:row>19</xdr:row>
      <xdr:rowOff>23190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267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7967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313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90278</xdr:rowOff>
    </xdr:from>
    <xdr:to>
      <xdr:col>15</xdr:col>
      <xdr:colOff>101600</xdr:colOff>
      <xdr:row>19</xdr:row>
      <xdr:rowOff>20428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240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5205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310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90272</xdr:rowOff>
    </xdr:from>
    <xdr:to>
      <xdr:col>29</xdr:col>
      <xdr:colOff>127000</xdr:colOff>
      <xdr:row>37</xdr:row>
      <xdr:rowOff>177559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14822"/>
          <a:ext cx="0" cy="12874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149636</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4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177559</xdr:rowOff>
    </xdr:from>
    <xdr:to>
      <xdr:col>30</xdr:col>
      <xdr:colOff>25400</xdr:colOff>
      <xdr:row>37</xdr:row>
      <xdr:rowOff>177559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22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5199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90272</xdr:rowOff>
    </xdr:from>
    <xdr:to>
      <xdr:col>30</xdr:col>
      <xdr:colOff>25400</xdr:colOff>
      <xdr:row>33</xdr:row>
      <xdr:rowOff>90272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14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46724</xdr:rowOff>
    </xdr:from>
    <xdr:to>
      <xdr:col>29</xdr:col>
      <xdr:colOff>127000</xdr:colOff>
      <xdr:row>36</xdr:row>
      <xdr:rowOff>65621</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999974"/>
          <a:ext cx="647700" cy="188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325290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92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137313</xdr:rowOff>
    </xdr:from>
    <xdr:to>
      <xdr:col>29</xdr:col>
      <xdr:colOff>177800</xdr:colOff>
      <xdr:row>35</xdr:row>
      <xdr:rowOff>238913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476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65621</xdr:rowOff>
    </xdr:from>
    <xdr:to>
      <xdr:col>26</xdr:col>
      <xdr:colOff>50800</xdr:colOff>
      <xdr:row>36</xdr:row>
      <xdr:rowOff>123495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018871"/>
          <a:ext cx="698500" cy="578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143256</xdr:rowOff>
    </xdr:from>
    <xdr:to>
      <xdr:col>26</xdr:col>
      <xdr:colOff>101600</xdr:colOff>
      <xdr:row>35</xdr:row>
      <xdr:rowOff>244856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255033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22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91605</xdr:rowOff>
    </xdr:from>
    <xdr:to>
      <xdr:col>22</xdr:col>
      <xdr:colOff>114300</xdr:colOff>
      <xdr:row>36</xdr:row>
      <xdr:rowOff>123495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044855"/>
          <a:ext cx="698500" cy="318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148437</xdr:rowOff>
    </xdr:from>
    <xdr:to>
      <xdr:col>22</xdr:col>
      <xdr:colOff>165100</xdr:colOff>
      <xdr:row>35</xdr:row>
      <xdr:rowOff>250037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260214</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2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91605</xdr:rowOff>
    </xdr:from>
    <xdr:to>
      <xdr:col>18</xdr:col>
      <xdr:colOff>177800</xdr:colOff>
      <xdr:row>36</xdr:row>
      <xdr:rowOff>123266</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044855"/>
          <a:ext cx="698500" cy="316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166574</xdr:rowOff>
    </xdr:from>
    <xdr:to>
      <xdr:col>19</xdr:col>
      <xdr:colOff>38100</xdr:colOff>
      <xdr:row>35</xdr:row>
      <xdr:rowOff>268174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278351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4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220866</xdr:rowOff>
    </xdr:from>
    <xdr:to>
      <xdr:col>15</xdr:col>
      <xdr:colOff>101600</xdr:colOff>
      <xdr:row>35</xdr:row>
      <xdr:rowOff>322466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332643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338824</xdr:rowOff>
    </xdr:from>
    <xdr:to>
      <xdr:col>29</xdr:col>
      <xdr:colOff>177800</xdr:colOff>
      <xdr:row>36</xdr:row>
      <xdr:rowOff>97524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491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310901</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21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14821</xdr:rowOff>
    </xdr:from>
    <xdr:to>
      <xdr:col>26</xdr:col>
      <xdr:colOff>101600</xdr:colOff>
      <xdr:row>36</xdr:row>
      <xdr:rowOff>116421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680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101198</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544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72695</xdr:rowOff>
    </xdr:from>
    <xdr:to>
      <xdr:col>22</xdr:col>
      <xdr:colOff>165100</xdr:colOff>
      <xdr:row>37</xdr:row>
      <xdr:rowOff>2845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0259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159072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112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40805</xdr:rowOff>
    </xdr:from>
    <xdr:to>
      <xdr:col>19</xdr:col>
      <xdr:colOff>38100</xdr:colOff>
      <xdr:row>36</xdr:row>
      <xdr:rowOff>142405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940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127182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80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72466</xdr:rowOff>
    </xdr:from>
    <xdr:to>
      <xdr:col>15</xdr:col>
      <xdr:colOff>101600</xdr:colOff>
      <xdr:row>37</xdr:row>
      <xdr:rowOff>2616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257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158843</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12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125,174
121,535
11.30
59,749,825
57,271,339
2,409,517
25,662,107
17,222,247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146764</xdr:rowOff>
    </xdr:from>
    <xdr:to>
      <xdr:col>24</xdr:col>
      <xdr:colOff>62865</xdr:colOff>
      <xdr:row>38</xdr:row>
      <xdr:rowOff>85339</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90264"/>
          <a:ext cx="1270" cy="131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89166</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0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85339</xdr:rowOff>
    </xdr:from>
    <xdr:to>
      <xdr:col>24</xdr:col>
      <xdr:colOff>152400</xdr:colOff>
      <xdr:row>38</xdr:row>
      <xdr:rowOff>85339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0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93441</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6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146764</xdr:rowOff>
    </xdr:from>
    <xdr:to>
      <xdr:col>24</xdr:col>
      <xdr:colOff>152400</xdr:colOff>
      <xdr:row>30</xdr:row>
      <xdr:rowOff>146764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9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125024</xdr:rowOff>
    </xdr:from>
    <xdr:to>
      <xdr:col>24</xdr:col>
      <xdr:colOff>63500</xdr:colOff>
      <xdr:row>37</xdr:row>
      <xdr:rowOff>8712</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297224"/>
          <a:ext cx="838200" cy="55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151234</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809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128357</xdr:rowOff>
    </xdr:from>
    <xdr:to>
      <xdr:col>24</xdr:col>
      <xdr:colOff>114300</xdr:colOff>
      <xdr:row>35</xdr:row>
      <xdr:rowOff>58507</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595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8712</xdr:rowOff>
    </xdr:from>
    <xdr:to>
      <xdr:col>19</xdr:col>
      <xdr:colOff>177800</xdr:colOff>
      <xdr:row>37</xdr:row>
      <xdr:rowOff>9375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352362"/>
          <a:ext cx="889000" cy="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73813</xdr:rowOff>
    </xdr:from>
    <xdr:to>
      <xdr:col>20</xdr:col>
      <xdr:colOff>38100</xdr:colOff>
      <xdr:row>36</xdr:row>
      <xdr:rowOff>3963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20490</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4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9375</xdr:rowOff>
    </xdr:from>
    <xdr:to>
      <xdr:col>15</xdr:col>
      <xdr:colOff>50800</xdr:colOff>
      <xdr:row>37</xdr:row>
      <xdr:rowOff>45654</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353025"/>
          <a:ext cx="889000" cy="36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91780</xdr:rowOff>
    </xdr:from>
    <xdr:to>
      <xdr:col>15</xdr:col>
      <xdr:colOff>101600</xdr:colOff>
      <xdr:row>36</xdr:row>
      <xdr:rowOff>21930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38457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45654</xdr:rowOff>
    </xdr:from>
    <xdr:to>
      <xdr:col>10</xdr:col>
      <xdr:colOff>114300</xdr:colOff>
      <xdr:row>37</xdr:row>
      <xdr:rowOff>50020</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389304"/>
          <a:ext cx="889000" cy="4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99850</xdr:rowOff>
    </xdr:from>
    <xdr:to>
      <xdr:col>10</xdr:col>
      <xdr:colOff>165100</xdr:colOff>
      <xdr:row>36</xdr:row>
      <xdr:rowOff>30000</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46527</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116698</xdr:rowOff>
    </xdr:from>
    <xdr:to>
      <xdr:col>6</xdr:col>
      <xdr:colOff>38100</xdr:colOff>
      <xdr:row>36</xdr:row>
      <xdr:rowOff>46848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63375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89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74224</xdr:rowOff>
    </xdr:from>
    <xdr:to>
      <xdr:col>24</xdr:col>
      <xdr:colOff>114300</xdr:colOff>
      <xdr:row>37</xdr:row>
      <xdr:rowOff>4374</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246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52651</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224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129362</xdr:rowOff>
    </xdr:from>
    <xdr:to>
      <xdr:col>20</xdr:col>
      <xdr:colOff>38100</xdr:colOff>
      <xdr:row>37</xdr:row>
      <xdr:rowOff>59512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301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50639</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394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130025</xdr:rowOff>
    </xdr:from>
    <xdr:to>
      <xdr:col>15</xdr:col>
      <xdr:colOff>101600</xdr:colOff>
      <xdr:row>37</xdr:row>
      <xdr:rowOff>60175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302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51302</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39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166304</xdr:rowOff>
    </xdr:from>
    <xdr:to>
      <xdr:col>10</xdr:col>
      <xdr:colOff>165100</xdr:colOff>
      <xdr:row>37</xdr:row>
      <xdr:rowOff>96454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338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87581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431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170670</xdr:rowOff>
    </xdr:from>
    <xdr:to>
      <xdr:col>6</xdr:col>
      <xdr:colOff>38100</xdr:colOff>
      <xdr:row>37</xdr:row>
      <xdr:rowOff>100820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34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91947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435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168291</xdr:rowOff>
    </xdr:from>
    <xdr:to>
      <xdr:col>24</xdr:col>
      <xdr:colOff>62865</xdr:colOff>
      <xdr:row>59</xdr:row>
      <xdr:rowOff>26396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40791"/>
          <a:ext cx="1270" cy="1401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30223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4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26396</xdr:rowOff>
    </xdr:from>
    <xdr:to>
      <xdr:col>24</xdr:col>
      <xdr:colOff>152400</xdr:colOff>
      <xdr:row>59</xdr:row>
      <xdr:rowOff>26396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114968</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1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168291</xdr:rowOff>
    </xdr:from>
    <xdr:to>
      <xdr:col>24</xdr:col>
      <xdr:colOff>152400</xdr:colOff>
      <xdr:row>50</xdr:row>
      <xdr:rowOff>168291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4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102863</xdr:rowOff>
    </xdr:from>
    <xdr:to>
      <xdr:col>24</xdr:col>
      <xdr:colOff>63500</xdr:colOff>
      <xdr:row>56</xdr:row>
      <xdr:rowOff>112692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704063"/>
          <a:ext cx="838200" cy="9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73026</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74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94599</xdr:rowOff>
    </xdr:from>
    <xdr:to>
      <xdr:col>24</xdr:col>
      <xdr:colOff>114300</xdr:colOff>
      <xdr:row>57</xdr:row>
      <xdr:rowOff>24749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9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71087</xdr:rowOff>
    </xdr:from>
    <xdr:to>
      <xdr:col>19</xdr:col>
      <xdr:colOff>177800</xdr:colOff>
      <xdr:row>56</xdr:row>
      <xdr:rowOff>112692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672287"/>
          <a:ext cx="889000" cy="41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154900</xdr:rowOff>
    </xdr:from>
    <xdr:to>
      <xdr:col>20</xdr:col>
      <xdr:colOff>38100</xdr:colOff>
      <xdr:row>57</xdr:row>
      <xdr:rowOff>85050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76177</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848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71087</xdr:rowOff>
    </xdr:from>
    <xdr:to>
      <xdr:col>15</xdr:col>
      <xdr:colOff>50800</xdr:colOff>
      <xdr:row>56</xdr:row>
      <xdr:rowOff>94111</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672287"/>
          <a:ext cx="889000" cy="23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96411</xdr:rowOff>
    </xdr:from>
    <xdr:to>
      <xdr:col>15</xdr:col>
      <xdr:colOff>101600</xdr:colOff>
      <xdr:row>57</xdr:row>
      <xdr:rowOff>26561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17688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79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94111</xdr:rowOff>
    </xdr:from>
    <xdr:to>
      <xdr:col>10</xdr:col>
      <xdr:colOff>114300</xdr:colOff>
      <xdr:row>57</xdr:row>
      <xdr:rowOff>34217</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695311"/>
          <a:ext cx="889000" cy="111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162966</xdr:rowOff>
    </xdr:from>
    <xdr:to>
      <xdr:col>10</xdr:col>
      <xdr:colOff>165100</xdr:colOff>
      <xdr:row>57</xdr:row>
      <xdr:rowOff>93116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84243</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97521</xdr:rowOff>
    </xdr:from>
    <xdr:to>
      <xdr:col>6</xdr:col>
      <xdr:colOff>38100</xdr:colOff>
      <xdr:row>58</xdr:row>
      <xdr:rowOff>27671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18798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62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52063</xdr:rowOff>
    </xdr:from>
    <xdr:to>
      <xdr:col>24</xdr:col>
      <xdr:colOff>114300</xdr:colOff>
      <xdr:row>56</xdr:row>
      <xdr:rowOff>153663</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653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74940</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504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61892</xdr:rowOff>
    </xdr:from>
    <xdr:to>
      <xdr:col>20</xdr:col>
      <xdr:colOff>38100</xdr:colOff>
      <xdr:row>56</xdr:row>
      <xdr:rowOff>163492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663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8569</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438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20287</xdr:rowOff>
    </xdr:from>
    <xdr:to>
      <xdr:col>15</xdr:col>
      <xdr:colOff>101600</xdr:colOff>
      <xdr:row>56</xdr:row>
      <xdr:rowOff>121887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621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138414</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396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43311</xdr:rowOff>
    </xdr:from>
    <xdr:to>
      <xdr:col>10</xdr:col>
      <xdr:colOff>165100</xdr:colOff>
      <xdr:row>56</xdr:row>
      <xdr:rowOff>144911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644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161438</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419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154867</xdr:rowOff>
    </xdr:from>
    <xdr:to>
      <xdr:col>6</xdr:col>
      <xdr:colOff>38100</xdr:colOff>
      <xdr:row>57</xdr:row>
      <xdr:rowOff>85017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756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101544</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531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91580</xdr:rowOff>
    </xdr:from>
    <xdr:to>
      <xdr:col>24</xdr:col>
      <xdr:colOff>62865</xdr:colOff>
      <xdr:row>77</xdr:row>
      <xdr:rowOff>152502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093080"/>
          <a:ext cx="1270" cy="1261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156329</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579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152502</xdr:rowOff>
    </xdr:from>
    <xdr:to>
      <xdr:col>24</xdr:col>
      <xdr:colOff>152400</xdr:colOff>
      <xdr:row>77</xdr:row>
      <xdr:rowOff>152502</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5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38257</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86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91580</xdr:rowOff>
    </xdr:from>
    <xdr:to>
      <xdr:col>24</xdr:col>
      <xdr:colOff>152400</xdr:colOff>
      <xdr:row>70</xdr:row>
      <xdr:rowOff>91580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093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47461</xdr:rowOff>
    </xdr:from>
    <xdr:to>
      <xdr:col>24</xdr:col>
      <xdr:colOff>63500</xdr:colOff>
      <xdr:row>77</xdr:row>
      <xdr:rowOff>57690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3249111"/>
          <a:ext cx="838200" cy="10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92289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51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69411</xdr:rowOff>
    </xdr:from>
    <xdr:to>
      <xdr:col>24</xdr:col>
      <xdr:colOff>114300</xdr:colOff>
      <xdr:row>76</xdr:row>
      <xdr:rowOff>171011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09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47461</xdr:rowOff>
    </xdr:from>
    <xdr:to>
      <xdr:col>19</xdr:col>
      <xdr:colOff>177800</xdr:colOff>
      <xdr:row>77</xdr:row>
      <xdr:rowOff>76036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249111"/>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83241</xdr:rowOff>
    </xdr:from>
    <xdr:to>
      <xdr:col>20</xdr:col>
      <xdr:colOff>38100</xdr:colOff>
      <xdr:row>77</xdr:row>
      <xdr:rowOff>13391</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29919</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8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76036</xdr:rowOff>
    </xdr:from>
    <xdr:to>
      <xdr:col>15</xdr:col>
      <xdr:colOff>50800</xdr:colOff>
      <xdr:row>77</xdr:row>
      <xdr:rowOff>86607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277686"/>
          <a:ext cx="889000" cy="10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91415</xdr:rowOff>
    </xdr:from>
    <xdr:to>
      <xdr:col>15</xdr:col>
      <xdr:colOff>101600</xdr:colOff>
      <xdr:row>77</xdr:row>
      <xdr:rowOff>21565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38092</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80435</xdr:rowOff>
    </xdr:from>
    <xdr:to>
      <xdr:col>10</xdr:col>
      <xdr:colOff>114300</xdr:colOff>
      <xdr:row>77</xdr:row>
      <xdr:rowOff>86607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282085"/>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95244</xdr:rowOff>
    </xdr:from>
    <xdr:to>
      <xdr:col>10</xdr:col>
      <xdr:colOff>165100</xdr:colOff>
      <xdr:row>77</xdr:row>
      <xdr:rowOff>25394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41921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112903</xdr:rowOff>
    </xdr:from>
    <xdr:to>
      <xdr:col>6</xdr:col>
      <xdr:colOff>38100</xdr:colOff>
      <xdr:row>77</xdr:row>
      <xdr:rowOff>43053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59580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6890</xdr:rowOff>
    </xdr:from>
    <xdr:to>
      <xdr:col>24</xdr:col>
      <xdr:colOff>114300</xdr:colOff>
      <xdr:row>77</xdr:row>
      <xdr:rowOff>108490</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0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93267</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23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168111</xdr:rowOff>
    </xdr:from>
    <xdr:to>
      <xdr:col>20</xdr:col>
      <xdr:colOff>38100</xdr:colOff>
      <xdr:row>77</xdr:row>
      <xdr:rowOff>98261</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19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89388</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291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25236</xdr:rowOff>
    </xdr:from>
    <xdr:to>
      <xdr:col>15</xdr:col>
      <xdr:colOff>101600</xdr:colOff>
      <xdr:row>77</xdr:row>
      <xdr:rowOff>126836</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26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117963</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19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35807</xdr:rowOff>
    </xdr:from>
    <xdr:to>
      <xdr:col>10</xdr:col>
      <xdr:colOff>165100</xdr:colOff>
      <xdr:row>77</xdr:row>
      <xdr:rowOff>137407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3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128534</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3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29635</xdr:rowOff>
    </xdr:from>
    <xdr:to>
      <xdr:col>6</xdr:col>
      <xdr:colOff>38100</xdr:colOff>
      <xdr:row>77</xdr:row>
      <xdr:rowOff>131235</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3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122362</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24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83172</xdr:rowOff>
    </xdr:from>
    <xdr:to>
      <xdr:col>24</xdr:col>
      <xdr:colOff>62865</xdr:colOff>
      <xdr:row>99</xdr:row>
      <xdr:rowOff>8072</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513672"/>
          <a:ext cx="1270" cy="146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11899</xdr:rowOff>
    </xdr:from>
    <xdr:ext cx="534377" cy="259045"/>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698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xdr:rowOff>
    </xdr:from>
    <xdr:to>
      <xdr:col>24</xdr:col>
      <xdr:colOff>152400</xdr:colOff>
      <xdr:row>99</xdr:row>
      <xdr:rowOff>8072</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69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29849</xdr:rowOff>
    </xdr:from>
    <xdr:ext cx="599010" cy="25904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28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83172</xdr:rowOff>
    </xdr:from>
    <xdr:to>
      <xdr:col>24</xdr:col>
      <xdr:colOff>152400</xdr:colOff>
      <xdr:row>90</xdr:row>
      <xdr:rowOff>83172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513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84882</xdr:rowOff>
    </xdr:from>
    <xdr:to>
      <xdr:col>24</xdr:col>
      <xdr:colOff>63500</xdr:colOff>
      <xdr:row>96</xdr:row>
      <xdr:rowOff>162404</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6544082"/>
          <a:ext cx="838200" cy="77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38789</xdr:rowOff>
    </xdr:from>
    <xdr:ext cx="599010" cy="259045"/>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3265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15912</xdr:rowOff>
    </xdr:from>
    <xdr:to>
      <xdr:col>24</xdr:col>
      <xdr:colOff>114300</xdr:colOff>
      <xdr:row>96</xdr:row>
      <xdr:rowOff>117512</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4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162404</xdr:rowOff>
    </xdr:from>
    <xdr:to>
      <xdr:col>19</xdr:col>
      <xdr:colOff>177800</xdr:colOff>
      <xdr:row>97</xdr:row>
      <xdr:rowOff>68176</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2908300" y="16621604"/>
          <a:ext cx="889000" cy="77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89202</xdr:rowOff>
    </xdr:from>
    <xdr:to>
      <xdr:col>20</xdr:col>
      <xdr:colOff>38100</xdr:colOff>
      <xdr:row>97</xdr:row>
      <xdr:rowOff>19352</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54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35879</xdr:rowOff>
    </xdr:from>
    <xdr:ext cx="599010"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497795" y="16323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158993</xdr:rowOff>
    </xdr:from>
    <xdr:to>
      <xdr:col>15</xdr:col>
      <xdr:colOff>50800</xdr:colOff>
      <xdr:row>97</xdr:row>
      <xdr:rowOff>68176</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019300" y="16618193"/>
          <a:ext cx="889000" cy="80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2059</xdr:rowOff>
    </xdr:from>
    <xdr:to>
      <xdr:col>15</xdr:col>
      <xdr:colOff>101600</xdr:colOff>
      <xdr:row>97</xdr:row>
      <xdr:rowOff>103659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63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120186</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08795" y="16407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158993</xdr:rowOff>
    </xdr:from>
    <xdr:to>
      <xdr:col>10</xdr:col>
      <xdr:colOff>114300</xdr:colOff>
      <xdr:row>98</xdr:row>
      <xdr:rowOff>29514</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1130300" y="16618193"/>
          <a:ext cx="889000" cy="213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77415</xdr:rowOff>
    </xdr:from>
    <xdr:to>
      <xdr:col>10</xdr:col>
      <xdr:colOff>165100</xdr:colOff>
      <xdr:row>97</xdr:row>
      <xdr:rowOff>7565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53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24092</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19795" y="16311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5525</xdr:rowOff>
    </xdr:from>
    <xdr:to>
      <xdr:col>6</xdr:col>
      <xdr:colOff>38100</xdr:colOff>
      <xdr:row>98</xdr:row>
      <xdr:rowOff>107125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8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98252</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30795" y="16900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34082</xdr:rowOff>
    </xdr:from>
    <xdr:to>
      <xdr:col>24</xdr:col>
      <xdr:colOff>114300</xdr:colOff>
      <xdr:row>96</xdr:row>
      <xdr:rowOff>135682</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6493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12509</xdr:rowOff>
    </xdr:from>
    <xdr:ext cx="599010" cy="259045"/>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6471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111604</xdr:rowOff>
    </xdr:from>
    <xdr:to>
      <xdr:col>20</xdr:col>
      <xdr:colOff>38100</xdr:colOff>
      <xdr:row>97</xdr:row>
      <xdr:rowOff>41754</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6570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32881</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497795" y="16663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17376</xdr:rowOff>
    </xdr:from>
    <xdr:to>
      <xdr:col>15</xdr:col>
      <xdr:colOff>101600</xdr:colOff>
      <xdr:row>97</xdr:row>
      <xdr:rowOff>118976</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664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110103</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08795" y="16740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108193</xdr:rowOff>
    </xdr:from>
    <xdr:to>
      <xdr:col>10</xdr:col>
      <xdr:colOff>165100</xdr:colOff>
      <xdr:row>97</xdr:row>
      <xdr:rowOff>38343</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6567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29470</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19795" y="16660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150164</xdr:rowOff>
    </xdr:from>
    <xdr:to>
      <xdr:col>6</xdr:col>
      <xdr:colOff>38100</xdr:colOff>
      <xdr:row>98</xdr:row>
      <xdr:rowOff>80314</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780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96841</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30795" y="16556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補助費等グラフ枠">
          <a:extLst>
            <a:ext uri="{FF2B5EF4-FFF2-40B4-BE49-F238E27FC236}">
              <a16:creationId xmlns:a16="http://schemas.microsoft.com/office/drawing/2014/main" id="{00000000-0008-0000-06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109514</xdr:rowOff>
    </xdr:from>
    <xdr:to>
      <xdr:col>54</xdr:col>
      <xdr:colOff>189865</xdr:colOff>
      <xdr:row>38</xdr:row>
      <xdr:rowOff>58329</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flipV="1">
          <a:off x="10475595" y="5253014"/>
          <a:ext cx="1270" cy="1320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62156</xdr:rowOff>
    </xdr:from>
    <xdr:ext cx="534377" cy="259045"/>
    <xdr:sp macro="" textlink="">
      <xdr:nvSpPr>
        <xdr:cNvPr id="283" name="補助費等最小値テキスト">
          <a:extLst>
            <a:ext uri="{FF2B5EF4-FFF2-40B4-BE49-F238E27FC236}">
              <a16:creationId xmlns:a16="http://schemas.microsoft.com/office/drawing/2014/main" id="{00000000-0008-0000-0600-00001B010000}"/>
            </a:ext>
          </a:extLst>
        </xdr:cNvPr>
        <xdr:cNvSpPr txBox="1"/>
      </xdr:nvSpPr>
      <xdr:spPr>
        <a:xfrm>
          <a:off x="10528300" y="657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58329</xdr:rowOff>
    </xdr:from>
    <xdr:to>
      <xdr:col>55</xdr:col>
      <xdr:colOff>88900</xdr:colOff>
      <xdr:row>38</xdr:row>
      <xdr:rowOff>58329</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657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56191</xdr:rowOff>
    </xdr:from>
    <xdr:ext cx="599010" cy="259045"/>
    <xdr:sp macro="" textlink="">
      <xdr:nvSpPr>
        <xdr:cNvPr id="285" name="補助費等最大値テキスト">
          <a:extLst>
            <a:ext uri="{FF2B5EF4-FFF2-40B4-BE49-F238E27FC236}">
              <a16:creationId xmlns:a16="http://schemas.microsoft.com/office/drawing/2014/main" id="{00000000-0008-0000-0600-00001D010000}"/>
            </a:ext>
          </a:extLst>
        </xdr:cNvPr>
        <xdr:cNvSpPr txBox="1"/>
      </xdr:nvSpPr>
      <xdr:spPr>
        <a:xfrm>
          <a:off x="10528300" y="502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109514</xdr:rowOff>
    </xdr:from>
    <xdr:to>
      <xdr:col>55</xdr:col>
      <xdr:colOff>88900</xdr:colOff>
      <xdr:row>30</xdr:row>
      <xdr:rowOff>109514</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525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158108</xdr:rowOff>
    </xdr:from>
    <xdr:to>
      <xdr:col>55</xdr:col>
      <xdr:colOff>0</xdr:colOff>
      <xdr:row>36</xdr:row>
      <xdr:rowOff>2725</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9639300" y="6158858"/>
          <a:ext cx="838200" cy="16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38425</xdr:rowOff>
    </xdr:from>
    <xdr:ext cx="534377" cy="259045"/>
    <xdr:sp macro="" textlink="">
      <xdr:nvSpPr>
        <xdr:cNvPr id="288" name="補助費等平均値テキスト">
          <a:extLst>
            <a:ext uri="{FF2B5EF4-FFF2-40B4-BE49-F238E27FC236}">
              <a16:creationId xmlns:a16="http://schemas.microsoft.com/office/drawing/2014/main" id="{00000000-0008-0000-0600-000020010000}"/>
            </a:ext>
          </a:extLst>
        </xdr:cNvPr>
        <xdr:cNvSpPr txBox="1"/>
      </xdr:nvSpPr>
      <xdr:spPr>
        <a:xfrm>
          <a:off x="10528300" y="6210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59998</xdr:rowOff>
    </xdr:from>
    <xdr:to>
      <xdr:col>55</xdr:col>
      <xdr:colOff>50800</xdr:colOff>
      <xdr:row>36</xdr:row>
      <xdr:rowOff>161598</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10426700" y="623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99129</xdr:rowOff>
    </xdr:from>
    <xdr:to>
      <xdr:col>50</xdr:col>
      <xdr:colOff>114300</xdr:colOff>
      <xdr:row>36</xdr:row>
      <xdr:rowOff>2725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8750300" y="6099879"/>
          <a:ext cx="889000" cy="75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53260</xdr:rowOff>
    </xdr:from>
    <xdr:to>
      <xdr:col>50</xdr:col>
      <xdr:colOff>165100</xdr:colOff>
      <xdr:row>36</xdr:row>
      <xdr:rowOff>154860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95885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145987</xdr:rowOff>
    </xdr:from>
    <xdr:ext cx="534377"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9372111" y="6318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99129</xdr:rowOff>
    </xdr:from>
    <xdr:to>
      <xdr:col>45</xdr:col>
      <xdr:colOff>177800</xdr:colOff>
      <xdr:row>36</xdr:row>
      <xdr:rowOff>52680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7861300" y="6099879"/>
          <a:ext cx="889000" cy="125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35614</xdr:rowOff>
    </xdr:from>
    <xdr:to>
      <xdr:col>46</xdr:col>
      <xdr:colOff>38100</xdr:colOff>
      <xdr:row>36</xdr:row>
      <xdr:rowOff>137214</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8699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128341</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8483111" y="6300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35665</xdr:rowOff>
    </xdr:from>
    <xdr:to>
      <xdr:col>41</xdr:col>
      <xdr:colOff>50800</xdr:colOff>
      <xdr:row>36</xdr:row>
      <xdr:rowOff>52680</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6972300" y="5179165"/>
          <a:ext cx="889000" cy="104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73714</xdr:rowOff>
    </xdr:from>
    <xdr:to>
      <xdr:col>41</xdr:col>
      <xdr:colOff>101600</xdr:colOff>
      <xdr:row>37</xdr:row>
      <xdr:rowOff>3864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7810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166441</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7594111" y="633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13527</xdr:rowOff>
    </xdr:from>
    <xdr:to>
      <xdr:col>36</xdr:col>
      <xdr:colOff>165100</xdr:colOff>
      <xdr:row>30</xdr:row>
      <xdr:rowOff>115127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6921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106254</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672795" y="5249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107308</xdr:rowOff>
    </xdr:from>
    <xdr:to>
      <xdr:col>55</xdr:col>
      <xdr:colOff>50800</xdr:colOff>
      <xdr:row>36</xdr:row>
      <xdr:rowOff>37458</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10426700" y="6108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130185</xdr:rowOff>
    </xdr:from>
    <xdr:ext cx="534377" cy="259045"/>
    <xdr:sp macro="" textlink="">
      <xdr:nvSpPr>
        <xdr:cNvPr id="307" name="補助費等該当値テキスト">
          <a:extLst>
            <a:ext uri="{FF2B5EF4-FFF2-40B4-BE49-F238E27FC236}">
              <a16:creationId xmlns:a16="http://schemas.microsoft.com/office/drawing/2014/main" id="{00000000-0008-0000-0600-000033010000}"/>
            </a:ext>
          </a:extLst>
        </xdr:cNvPr>
        <xdr:cNvSpPr txBox="1"/>
      </xdr:nvSpPr>
      <xdr:spPr>
        <a:xfrm>
          <a:off x="10528300" y="5959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123375</xdr:rowOff>
    </xdr:from>
    <xdr:to>
      <xdr:col>50</xdr:col>
      <xdr:colOff>165100</xdr:colOff>
      <xdr:row>36</xdr:row>
      <xdr:rowOff>53525</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9588500" y="6124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70052</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372111" y="5899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48329</xdr:rowOff>
    </xdr:from>
    <xdr:to>
      <xdr:col>46</xdr:col>
      <xdr:colOff>38100</xdr:colOff>
      <xdr:row>35</xdr:row>
      <xdr:rowOff>149929</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8699500" y="6049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166456</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483111" y="5824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1880</xdr:rowOff>
    </xdr:from>
    <xdr:to>
      <xdr:col>41</xdr:col>
      <xdr:colOff>101600</xdr:colOff>
      <xdr:row>36</xdr:row>
      <xdr:rowOff>103480</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7810500" y="61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120007</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594111" y="5949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156315</xdr:rowOff>
    </xdr:from>
    <xdr:to>
      <xdr:col>36</xdr:col>
      <xdr:colOff>165100</xdr:colOff>
      <xdr:row>30</xdr:row>
      <xdr:rowOff>86465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6921500" y="5128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102992</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672795" y="4903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50949</xdr:rowOff>
    </xdr:from>
    <xdr:to>
      <xdr:col>54</xdr:col>
      <xdr:colOff>189865</xdr:colOff>
      <xdr:row>58</xdr:row>
      <xdr:rowOff>100468</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794899"/>
          <a:ext cx="1270" cy="1249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104295</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4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100468</xdr:rowOff>
    </xdr:from>
    <xdr:to>
      <xdr:col>55</xdr:col>
      <xdr:colOff>88900</xdr:colOff>
      <xdr:row>58</xdr:row>
      <xdr:rowOff>100468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4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169076</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57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50949</xdr:rowOff>
    </xdr:from>
    <xdr:to>
      <xdr:col>55</xdr:col>
      <xdr:colOff>88900</xdr:colOff>
      <xdr:row>51</xdr:row>
      <xdr:rowOff>50949</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79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130001</xdr:rowOff>
    </xdr:from>
    <xdr:to>
      <xdr:col>55</xdr:col>
      <xdr:colOff>0</xdr:colOff>
      <xdr:row>58</xdr:row>
      <xdr:rowOff>66450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559751"/>
          <a:ext cx="838200" cy="450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170425</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600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20548</xdr:rowOff>
    </xdr:from>
    <xdr:to>
      <xdr:col>55</xdr:col>
      <xdr:colOff>50800</xdr:colOff>
      <xdr:row>56</xdr:row>
      <xdr:rowOff>122148</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62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10149</xdr:rowOff>
    </xdr:from>
    <xdr:to>
      <xdr:col>50</xdr:col>
      <xdr:colOff>114300</xdr:colOff>
      <xdr:row>58</xdr:row>
      <xdr:rowOff>66450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8750300" y="9954249"/>
          <a:ext cx="889000" cy="56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77089</xdr:rowOff>
    </xdr:from>
    <xdr:to>
      <xdr:col>50</xdr:col>
      <xdr:colOff>165100</xdr:colOff>
      <xdr:row>57</xdr:row>
      <xdr:rowOff>7239</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67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23766</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453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142541</xdr:rowOff>
    </xdr:from>
    <xdr:to>
      <xdr:col>45</xdr:col>
      <xdr:colOff>177800</xdr:colOff>
      <xdr:row>58</xdr:row>
      <xdr:rowOff>10149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915191"/>
          <a:ext cx="889000" cy="39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106089</xdr:rowOff>
    </xdr:from>
    <xdr:to>
      <xdr:col>46</xdr:col>
      <xdr:colOff>38100</xdr:colOff>
      <xdr:row>57</xdr:row>
      <xdr:rowOff>36239</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0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52766</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48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110799</xdr:rowOff>
    </xdr:from>
    <xdr:to>
      <xdr:col>41</xdr:col>
      <xdr:colOff>50800</xdr:colOff>
      <xdr:row>57</xdr:row>
      <xdr:rowOff>142541</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883449"/>
          <a:ext cx="889000" cy="31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83947</xdr:rowOff>
    </xdr:from>
    <xdr:to>
      <xdr:col>41</xdr:col>
      <xdr:colOff>101600</xdr:colOff>
      <xdr:row>57</xdr:row>
      <xdr:rowOff>14097</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685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30624</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460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81704</xdr:rowOff>
    </xdr:from>
    <xdr:to>
      <xdr:col>36</xdr:col>
      <xdr:colOff>165100</xdr:colOff>
      <xdr:row>57</xdr:row>
      <xdr:rowOff>11854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68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28381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45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79201</xdr:rowOff>
    </xdr:from>
    <xdr:to>
      <xdr:col>55</xdr:col>
      <xdr:colOff>50800</xdr:colOff>
      <xdr:row>56</xdr:row>
      <xdr:rowOff>9351</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508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102078</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360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15650</xdr:rowOff>
    </xdr:from>
    <xdr:to>
      <xdr:col>50</xdr:col>
      <xdr:colOff>165100</xdr:colOff>
      <xdr:row>58</xdr:row>
      <xdr:rowOff>117250</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95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108377</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10052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130799</xdr:rowOff>
    </xdr:from>
    <xdr:to>
      <xdr:col>46</xdr:col>
      <xdr:colOff>38100</xdr:colOff>
      <xdr:row>58</xdr:row>
      <xdr:rowOff>60949</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903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52076</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996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91741</xdr:rowOff>
    </xdr:from>
    <xdr:to>
      <xdr:col>41</xdr:col>
      <xdr:colOff>101600</xdr:colOff>
      <xdr:row>58</xdr:row>
      <xdr:rowOff>21891</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864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13018</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957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59999</xdr:rowOff>
    </xdr:from>
    <xdr:to>
      <xdr:col>36</xdr:col>
      <xdr:colOff>165100</xdr:colOff>
      <xdr:row>57</xdr:row>
      <xdr:rowOff>161599</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832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152726</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925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26315</xdr:rowOff>
    </xdr:from>
    <xdr:to>
      <xdr:col>54</xdr:col>
      <xdr:colOff>189865</xdr:colOff>
      <xdr:row>78</xdr:row>
      <xdr:rowOff>138374</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99265"/>
          <a:ext cx="1270" cy="1312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142201</xdr:rowOff>
    </xdr:from>
    <xdr:ext cx="313932"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53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138374</xdr:rowOff>
    </xdr:from>
    <xdr:to>
      <xdr:col>55</xdr:col>
      <xdr:colOff>88900</xdr:colOff>
      <xdr:row>78</xdr:row>
      <xdr:rowOff>138374</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1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144442</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7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26315</xdr:rowOff>
    </xdr:from>
    <xdr:to>
      <xdr:col>55</xdr:col>
      <xdr:colOff>88900</xdr:colOff>
      <xdr:row>71</xdr:row>
      <xdr:rowOff>26315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99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72</xdr:row>
      <xdr:rowOff>19845</xdr:rowOff>
    </xdr:from>
    <xdr:to>
      <xdr:col>55</xdr:col>
      <xdr:colOff>0</xdr:colOff>
      <xdr:row>77</xdr:row>
      <xdr:rowOff>69062</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9639300" y="12364245"/>
          <a:ext cx="838200" cy="906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91811</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122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113384</xdr:rowOff>
    </xdr:from>
    <xdr:to>
      <xdr:col>55</xdr:col>
      <xdr:colOff>50800</xdr:colOff>
      <xdr:row>77</xdr:row>
      <xdr:rowOff>43534</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1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99033</xdr:rowOff>
    </xdr:from>
    <xdr:to>
      <xdr:col>50</xdr:col>
      <xdr:colOff>114300</xdr:colOff>
      <xdr:row>77</xdr:row>
      <xdr:rowOff>69062</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8750300" y="13129233"/>
          <a:ext cx="889000" cy="141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2694</xdr:rowOff>
    </xdr:from>
    <xdr:to>
      <xdr:col>50</xdr:col>
      <xdr:colOff>165100</xdr:colOff>
      <xdr:row>77</xdr:row>
      <xdr:rowOff>104294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120821</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2979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99033</xdr:rowOff>
    </xdr:from>
    <xdr:to>
      <xdr:col>45</xdr:col>
      <xdr:colOff>177800</xdr:colOff>
      <xdr:row>77</xdr:row>
      <xdr:rowOff>65154</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7861300" y="13129233"/>
          <a:ext cx="889000" cy="137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171104</xdr:rowOff>
    </xdr:from>
    <xdr:to>
      <xdr:col>46</xdr:col>
      <xdr:colOff>38100</xdr:colOff>
      <xdr:row>77</xdr:row>
      <xdr:rowOff>101254</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92381</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329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65154</xdr:rowOff>
    </xdr:from>
    <xdr:to>
      <xdr:col>41</xdr:col>
      <xdr:colOff>50800</xdr:colOff>
      <xdr:row>77</xdr:row>
      <xdr:rowOff>103170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6972300" y="13266804"/>
          <a:ext cx="889000" cy="3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14788</xdr:rowOff>
    </xdr:from>
    <xdr:to>
      <xdr:col>41</xdr:col>
      <xdr:colOff>101600</xdr:colOff>
      <xdr:row>77</xdr:row>
      <xdr:rowOff>116388</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107515</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330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114412</xdr:rowOff>
    </xdr:from>
    <xdr:to>
      <xdr:col>36</xdr:col>
      <xdr:colOff>165100</xdr:colOff>
      <xdr:row>77</xdr:row>
      <xdr:rowOff>44562</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61089</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291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71</xdr:row>
      <xdr:rowOff>140495</xdr:rowOff>
    </xdr:from>
    <xdr:to>
      <xdr:col>55</xdr:col>
      <xdr:colOff>50800</xdr:colOff>
      <xdr:row>72</xdr:row>
      <xdr:rowOff>70645</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2313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70</xdr:row>
      <xdr:rowOff>163372</xdr:rowOff>
    </xdr:from>
    <xdr:ext cx="534377"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2164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18262</xdr:rowOff>
    </xdr:from>
    <xdr:to>
      <xdr:col>50</xdr:col>
      <xdr:colOff>165100</xdr:colOff>
      <xdr:row>77</xdr:row>
      <xdr:rowOff>119862</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21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110989</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372111" y="13312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48233</xdr:rowOff>
    </xdr:from>
    <xdr:to>
      <xdr:col>46</xdr:col>
      <xdr:colOff>38100</xdr:colOff>
      <xdr:row>76</xdr:row>
      <xdr:rowOff>149833</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078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166359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483111" y="12853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14354</xdr:rowOff>
    </xdr:from>
    <xdr:to>
      <xdr:col>41</xdr:col>
      <xdr:colOff>101600</xdr:colOff>
      <xdr:row>77</xdr:row>
      <xdr:rowOff>115954</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216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132481</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594111" y="12991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52370</xdr:rowOff>
    </xdr:from>
    <xdr:to>
      <xdr:col>36</xdr:col>
      <xdr:colOff>165100</xdr:colOff>
      <xdr:row>77</xdr:row>
      <xdr:rowOff>153970</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25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145097</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37428" y="13346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77406</xdr:rowOff>
    </xdr:from>
    <xdr:to>
      <xdr:col>54</xdr:col>
      <xdr:colOff>189865</xdr:colOff>
      <xdr:row>98</xdr:row>
      <xdr:rowOff>4643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507906"/>
          <a:ext cx="1270" cy="1298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8470</xdr:rowOff>
    </xdr:from>
    <xdr:ext cx="469744"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81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4643</xdr:rowOff>
    </xdr:from>
    <xdr:to>
      <xdr:col>55</xdr:col>
      <xdr:colOff>88900</xdr:colOff>
      <xdr:row>98</xdr:row>
      <xdr:rowOff>4643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806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24083</xdr:rowOff>
    </xdr:from>
    <xdr:ext cx="534377"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28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77406</xdr:rowOff>
    </xdr:from>
    <xdr:to>
      <xdr:col>55</xdr:col>
      <xdr:colOff>88900</xdr:colOff>
      <xdr:row>90</xdr:row>
      <xdr:rowOff>77406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507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145759</xdr:rowOff>
    </xdr:from>
    <xdr:to>
      <xdr:col>55</xdr:col>
      <xdr:colOff>0</xdr:colOff>
      <xdr:row>98</xdr:row>
      <xdr:rowOff>31344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9639300" y="16776409"/>
          <a:ext cx="838200" cy="57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162069</xdr:rowOff>
    </xdr:from>
    <xdr:ext cx="534377"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106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139192</xdr:rowOff>
    </xdr:from>
    <xdr:to>
      <xdr:col>55</xdr:col>
      <xdr:colOff>50800</xdr:colOff>
      <xdr:row>95</xdr:row>
      <xdr:rowOff>69342</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2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31344</xdr:rowOff>
    </xdr:from>
    <xdr:to>
      <xdr:col>50</xdr:col>
      <xdr:colOff>114300</xdr:colOff>
      <xdr:row>98</xdr:row>
      <xdr:rowOff>40396</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8750300" y="16833444"/>
          <a:ext cx="889000" cy="9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43821</xdr:rowOff>
    </xdr:from>
    <xdr:to>
      <xdr:col>50</xdr:col>
      <xdr:colOff>165100</xdr:colOff>
      <xdr:row>95</xdr:row>
      <xdr:rowOff>145421</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33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161948</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2111" y="16106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3318</xdr:rowOff>
    </xdr:from>
    <xdr:to>
      <xdr:col>45</xdr:col>
      <xdr:colOff>177800</xdr:colOff>
      <xdr:row>98</xdr:row>
      <xdr:rowOff>40396</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7861300" y="16805418"/>
          <a:ext cx="889000" cy="37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99164</xdr:rowOff>
    </xdr:from>
    <xdr:to>
      <xdr:col>46</xdr:col>
      <xdr:colOff>38100</xdr:colOff>
      <xdr:row>96</xdr:row>
      <xdr:rowOff>29314</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45841</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3111" y="1616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119835</xdr:rowOff>
    </xdr:from>
    <xdr:to>
      <xdr:col>41</xdr:col>
      <xdr:colOff>50800</xdr:colOff>
      <xdr:row>98</xdr:row>
      <xdr:rowOff>3318</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6972300" y="16750485"/>
          <a:ext cx="889000" cy="54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82224</xdr:rowOff>
    </xdr:from>
    <xdr:to>
      <xdr:col>41</xdr:col>
      <xdr:colOff>101600</xdr:colOff>
      <xdr:row>96</xdr:row>
      <xdr:rowOff>12374</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28901</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4111" y="1614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99850</xdr:rowOff>
    </xdr:from>
    <xdr:to>
      <xdr:col>36</xdr:col>
      <xdr:colOff>165100</xdr:colOff>
      <xdr:row>96</xdr:row>
      <xdr:rowOff>30000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46527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5111" y="1616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94959</xdr:rowOff>
    </xdr:from>
    <xdr:to>
      <xdr:col>55</xdr:col>
      <xdr:colOff>50800</xdr:colOff>
      <xdr:row>98</xdr:row>
      <xdr:rowOff>25109</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725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9886</xdr:rowOff>
    </xdr:from>
    <xdr:ext cx="469744"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640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151994</xdr:rowOff>
    </xdr:from>
    <xdr:to>
      <xdr:col>50</xdr:col>
      <xdr:colOff>165100</xdr:colOff>
      <xdr:row>98</xdr:row>
      <xdr:rowOff>82144</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78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73271</xdr:rowOff>
    </xdr:from>
    <xdr:ext cx="469744"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04428" y="16875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161046</xdr:rowOff>
    </xdr:from>
    <xdr:to>
      <xdr:col>46</xdr:col>
      <xdr:colOff>38100</xdr:colOff>
      <xdr:row>98</xdr:row>
      <xdr:rowOff>91196</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79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82323</xdr:rowOff>
    </xdr:from>
    <xdr:ext cx="469744"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515428" y="16884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123968</xdr:rowOff>
    </xdr:from>
    <xdr:to>
      <xdr:col>41</xdr:col>
      <xdr:colOff>101600</xdr:colOff>
      <xdr:row>98</xdr:row>
      <xdr:rowOff>54118</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754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45245</xdr:rowOff>
    </xdr:from>
    <xdr:ext cx="469744"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26428" y="16847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69035</xdr:rowOff>
    </xdr:from>
    <xdr:to>
      <xdr:col>36</xdr:col>
      <xdr:colOff>165100</xdr:colOff>
      <xdr:row>97</xdr:row>
      <xdr:rowOff>170635</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69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97</xdr:row>
      <xdr:rowOff>161762</xdr:rowOff>
    </xdr:from>
    <xdr:ext cx="469744"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37428" y="16792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169818</xdr:rowOff>
    </xdr:from>
    <xdr:to>
      <xdr:col>85</xdr:col>
      <xdr:colOff>126364</xdr:colOff>
      <xdr:row>38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313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29449</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544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116495</xdr:rowOff>
    </xdr:from>
    <xdr:ext cx="534377"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08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169818</xdr:rowOff>
    </xdr:from>
    <xdr:to>
      <xdr:col>86</xdr:col>
      <xdr:colOff>25400</xdr:colOff>
      <xdr:row>30</xdr:row>
      <xdr:rowOff>169818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31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25400</xdr:rowOff>
    </xdr:from>
    <xdr:to>
      <xdr:col>85</xdr:col>
      <xdr:colOff>127000</xdr:colOff>
      <xdr:row>38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5481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118349</xdr:rowOff>
    </xdr:from>
    <xdr:ext cx="378565"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290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95472</xdr:rowOff>
    </xdr:from>
    <xdr:to>
      <xdr:col>85</xdr:col>
      <xdr:colOff>177800</xdr:colOff>
      <xdr:row>38</xdr:row>
      <xdr:rowOff>25622</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43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25400</xdr:rowOff>
    </xdr:from>
    <xdr:to>
      <xdr:col>81</xdr:col>
      <xdr:colOff>50800</xdr:colOff>
      <xdr:row>38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4592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102330</xdr:rowOff>
    </xdr:from>
    <xdr:to>
      <xdr:col>81</xdr:col>
      <xdr:colOff>101600</xdr:colOff>
      <xdr:row>38</xdr:row>
      <xdr:rowOff>32480</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4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49007</xdr:rowOff>
    </xdr:from>
    <xdr:ext cx="378565"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92017" y="6221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25400</xdr:rowOff>
    </xdr:from>
    <xdr:to>
      <xdr:col>76</xdr:col>
      <xdr:colOff>114300</xdr:colOff>
      <xdr:row>38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105931</xdr:rowOff>
    </xdr:from>
    <xdr:to>
      <xdr:col>76</xdr:col>
      <xdr:colOff>165100</xdr:colOff>
      <xdr:row>38</xdr:row>
      <xdr:rowOff>36081</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4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52608</xdr:rowOff>
    </xdr:from>
    <xdr:ext cx="378565"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403017" y="6224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25400</xdr:rowOff>
    </xdr:from>
    <xdr:to>
      <xdr:col>71</xdr:col>
      <xdr:colOff>177800</xdr:colOff>
      <xdr:row>38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81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105816</xdr:rowOff>
    </xdr:from>
    <xdr:to>
      <xdr:col>72</xdr:col>
      <xdr:colOff>38100</xdr:colOff>
      <xdr:row>38</xdr:row>
      <xdr:rowOff>35967</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44946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52493</xdr:rowOff>
    </xdr:from>
    <xdr:ext cx="378565"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514017" y="62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86843</xdr:rowOff>
    </xdr:from>
    <xdr:to>
      <xdr:col>67</xdr:col>
      <xdr:colOff>101600</xdr:colOff>
      <xdr:row>38</xdr:row>
      <xdr:rowOff>16993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43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33520</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79428" y="6205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146050</xdr:rowOff>
    </xdr:from>
    <xdr:to>
      <xdr:col>85</xdr:col>
      <xdr:colOff>177800</xdr:colOff>
      <xdr:row>38</xdr:row>
      <xdr:rowOff>76200</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73899</xdr:rowOff>
    </xdr:from>
    <xdr:ext cx="249299"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417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146050</xdr:rowOff>
    </xdr:from>
    <xdr:to>
      <xdr:col>81</xdr:col>
      <xdr:colOff>101600</xdr:colOff>
      <xdr:row>38</xdr:row>
      <xdr:rowOff>76200</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38</xdr:row>
      <xdr:rowOff>67327</xdr:rowOff>
    </xdr:from>
    <xdr:ext cx="249299"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356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146050</xdr:rowOff>
    </xdr:from>
    <xdr:to>
      <xdr:col>67</xdr:col>
      <xdr:colOff>101600</xdr:colOff>
      <xdr:row>38</xdr:row>
      <xdr:rowOff>76200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38</xdr:row>
      <xdr:rowOff>67327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8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9" name="公債費グラフ枠">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30582</xdr:rowOff>
    </xdr:from>
    <xdr:to>
      <xdr:col>85</xdr:col>
      <xdr:colOff>126364</xdr:colOff>
      <xdr:row>77</xdr:row>
      <xdr:rowOff>146120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6317595" y="12203532"/>
          <a:ext cx="1269" cy="1144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149947</xdr:rowOff>
    </xdr:from>
    <xdr:ext cx="534377" cy="259045"/>
    <xdr:sp macro="" textlink="">
      <xdr:nvSpPr>
        <xdr:cNvPr id="611" name="公債費最小値テキスト">
          <a:extLst>
            <a:ext uri="{FF2B5EF4-FFF2-40B4-BE49-F238E27FC236}">
              <a16:creationId xmlns:a16="http://schemas.microsoft.com/office/drawing/2014/main" id="{00000000-0008-0000-0600-000063020000}"/>
            </a:ext>
          </a:extLst>
        </xdr:cNvPr>
        <xdr:cNvSpPr txBox="1"/>
      </xdr:nvSpPr>
      <xdr:spPr>
        <a:xfrm>
          <a:off x="16370300" y="1335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146120</xdr:rowOff>
    </xdr:from>
    <xdr:to>
      <xdr:col>86</xdr:col>
      <xdr:colOff>25400</xdr:colOff>
      <xdr:row>77</xdr:row>
      <xdr:rowOff>146120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334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148709</xdr:rowOff>
    </xdr:from>
    <xdr:ext cx="534377" cy="259045"/>
    <xdr:sp macro="" textlink="">
      <xdr:nvSpPr>
        <xdr:cNvPr id="613" name="公債費最大値テキスト">
          <a:extLst>
            <a:ext uri="{FF2B5EF4-FFF2-40B4-BE49-F238E27FC236}">
              <a16:creationId xmlns:a16="http://schemas.microsoft.com/office/drawing/2014/main" id="{00000000-0008-0000-0600-000065020000}"/>
            </a:ext>
          </a:extLst>
        </xdr:cNvPr>
        <xdr:cNvSpPr txBox="1"/>
      </xdr:nvSpPr>
      <xdr:spPr>
        <a:xfrm>
          <a:off x="16370300" y="1197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30582</xdr:rowOff>
    </xdr:from>
    <xdr:to>
      <xdr:col>86</xdr:col>
      <xdr:colOff>25400</xdr:colOff>
      <xdr:row>71</xdr:row>
      <xdr:rowOff>30582</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220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60967</xdr:rowOff>
    </xdr:from>
    <xdr:to>
      <xdr:col>85</xdr:col>
      <xdr:colOff>127000</xdr:colOff>
      <xdr:row>77</xdr:row>
      <xdr:rowOff>79978</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5481300" y="13262617"/>
          <a:ext cx="838200" cy="19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68762</xdr:rowOff>
    </xdr:from>
    <xdr:ext cx="534377" cy="259045"/>
    <xdr:sp macro="" textlink="">
      <xdr:nvSpPr>
        <xdr:cNvPr id="616" name="公債費平均値テキスト">
          <a:extLst>
            <a:ext uri="{FF2B5EF4-FFF2-40B4-BE49-F238E27FC236}">
              <a16:creationId xmlns:a16="http://schemas.microsoft.com/office/drawing/2014/main" id="{00000000-0008-0000-0600-000068020000}"/>
            </a:ext>
          </a:extLst>
        </xdr:cNvPr>
        <xdr:cNvSpPr txBox="1"/>
      </xdr:nvSpPr>
      <xdr:spPr>
        <a:xfrm>
          <a:off x="16370300" y="12756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45885</xdr:rowOff>
    </xdr:from>
    <xdr:to>
      <xdr:col>85</xdr:col>
      <xdr:colOff>177800</xdr:colOff>
      <xdr:row>75</xdr:row>
      <xdr:rowOff>147486</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6268700" y="129046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49137</xdr:rowOff>
    </xdr:from>
    <xdr:to>
      <xdr:col>81</xdr:col>
      <xdr:colOff>50800</xdr:colOff>
      <xdr:row>77</xdr:row>
      <xdr:rowOff>60967</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4592300" y="13250787"/>
          <a:ext cx="889000" cy="11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30493</xdr:rowOff>
    </xdr:from>
    <xdr:to>
      <xdr:col>81</xdr:col>
      <xdr:colOff>101600</xdr:colOff>
      <xdr:row>75</xdr:row>
      <xdr:rowOff>132093</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54305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148620</xdr:rowOff>
    </xdr:from>
    <xdr:ext cx="534377"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5214111" y="12664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38506</xdr:rowOff>
    </xdr:from>
    <xdr:to>
      <xdr:col>76</xdr:col>
      <xdr:colOff>114300</xdr:colOff>
      <xdr:row>77</xdr:row>
      <xdr:rowOff>49137</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3703300" y="13240156"/>
          <a:ext cx="889000" cy="10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20453</xdr:rowOff>
    </xdr:from>
    <xdr:to>
      <xdr:col>76</xdr:col>
      <xdr:colOff>165100</xdr:colOff>
      <xdr:row>75</xdr:row>
      <xdr:rowOff>122053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4541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138580</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4325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32792</xdr:rowOff>
    </xdr:from>
    <xdr:to>
      <xdr:col>71</xdr:col>
      <xdr:colOff>177800</xdr:colOff>
      <xdr:row>77</xdr:row>
      <xdr:rowOff>38506</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814300" y="13234442"/>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30797</xdr:rowOff>
    </xdr:from>
    <xdr:to>
      <xdr:col>72</xdr:col>
      <xdr:colOff>38100</xdr:colOff>
      <xdr:row>75</xdr:row>
      <xdr:rowOff>132397</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3652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148924</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3436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67240</xdr:rowOff>
    </xdr:from>
    <xdr:to>
      <xdr:col>67</xdr:col>
      <xdr:colOff>101600</xdr:colOff>
      <xdr:row>75</xdr:row>
      <xdr:rowOff>168839</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2763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13917</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547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29178</xdr:rowOff>
    </xdr:from>
    <xdr:to>
      <xdr:col>85</xdr:col>
      <xdr:colOff>177800</xdr:colOff>
      <xdr:row>77</xdr:row>
      <xdr:rowOff>130778</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6268700" y="1323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115555</xdr:rowOff>
    </xdr:from>
    <xdr:ext cx="534377" cy="259045"/>
    <xdr:sp macro="" textlink="">
      <xdr:nvSpPr>
        <xdr:cNvPr id="635" name="公債費該当値テキスト">
          <a:extLst>
            <a:ext uri="{FF2B5EF4-FFF2-40B4-BE49-F238E27FC236}">
              <a16:creationId xmlns:a16="http://schemas.microsoft.com/office/drawing/2014/main" id="{00000000-0008-0000-0600-00007B020000}"/>
            </a:ext>
          </a:extLst>
        </xdr:cNvPr>
        <xdr:cNvSpPr txBox="1"/>
      </xdr:nvSpPr>
      <xdr:spPr>
        <a:xfrm>
          <a:off x="16370300" y="13145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10167</xdr:rowOff>
    </xdr:from>
    <xdr:to>
      <xdr:col>81</xdr:col>
      <xdr:colOff>101600</xdr:colOff>
      <xdr:row>77</xdr:row>
      <xdr:rowOff>111767</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5430500" y="1321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102894</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3304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169787</xdr:rowOff>
    </xdr:from>
    <xdr:to>
      <xdr:col>76</xdr:col>
      <xdr:colOff>165100</xdr:colOff>
      <xdr:row>77</xdr:row>
      <xdr:rowOff>99937</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4541500" y="13199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91064</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329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159156</xdr:rowOff>
    </xdr:from>
    <xdr:to>
      <xdr:col>72</xdr:col>
      <xdr:colOff>38100</xdr:colOff>
      <xdr:row>77</xdr:row>
      <xdr:rowOff>89306</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3652500" y="13189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80433</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328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153442</xdr:rowOff>
    </xdr:from>
    <xdr:to>
      <xdr:col>67</xdr:col>
      <xdr:colOff>101600</xdr:colOff>
      <xdr:row>77</xdr:row>
      <xdr:rowOff>83592</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2763500" y="1318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74719</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3276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106256</xdr:rowOff>
    </xdr:from>
    <xdr:to>
      <xdr:col>85</xdr:col>
      <xdr:colOff>126364</xdr:colOff>
      <xdr:row>98</xdr:row>
      <xdr:rowOff>129267</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flipV="1">
          <a:off x="16317595" y="15879656"/>
          <a:ext cx="1269" cy="1051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133094</xdr:rowOff>
    </xdr:from>
    <xdr:ext cx="469744" cy="259045"/>
    <xdr:sp macro="" textlink="">
      <xdr:nvSpPr>
        <xdr:cNvPr id="666" name="積立金最小値テキスト">
          <a:extLst>
            <a:ext uri="{FF2B5EF4-FFF2-40B4-BE49-F238E27FC236}">
              <a16:creationId xmlns:a16="http://schemas.microsoft.com/office/drawing/2014/main" id="{00000000-0008-0000-0600-00009A020000}"/>
            </a:ext>
          </a:extLst>
        </xdr:cNvPr>
        <xdr:cNvSpPr txBox="1"/>
      </xdr:nvSpPr>
      <xdr:spPr>
        <a:xfrm>
          <a:off x="16370300" y="1693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129267</xdr:rowOff>
    </xdr:from>
    <xdr:to>
      <xdr:col>86</xdr:col>
      <xdr:colOff>25400</xdr:colOff>
      <xdr:row>98</xdr:row>
      <xdr:rowOff>129267</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693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52933</xdr:rowOff>
    </xdr:from>
    <xdr:ext cx="599010" cy="259045"/>
    <xdr:sp macro="" textlink="">
      <xdr:nvSpPr>
        <xdr:cNvPr id="668" name="積立金最大値テキスト">
          <a:extLst>
            <a:ext uri="{FF2B5EF4-FFF2-40B4-BE49-F238E27FC236}">
              <a16:creationId xmlns:a16="http://schemas.microsoft.com/office/drawing/2014/main" id="{00000000-0008-0000-0600-00009C020000}"/>
            </a:ext>
          </a:extLst>
        </xdr:cNvPr>
        <xdr:cNvSpPr txBox="1"/>
      </xdr:nvSpPr>
      <xdr:spPr>
        <a:xfrm>
          <a:off x="16370300" y="15654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106256</xdr:rowOff>
    </xdr:from>
    <xdr:to>
      <xdr:col>86</xdr:col>
      <xdr:colOff>25400</xdr:colOff>
      <xdr:row>92</xdr:row>
      <xdr:rowOff>106256</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5879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31330</xdr:rowOff>
    </xdr:from>
    <xdr:to>
      <xdr:col>85</xdr:col>
      <xdr:colOff>127000</xdr:colOff>
      <xdr:row>98</xdr:row>
      <xdr:rowOff>61610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5481300" y="16833430"/>
          <a:ext cx="838200" cy="30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15701</xdr:rowOff>
    </xdr:from>
    <xdr:ext cx="534377" cy="259045"/>
    <xdr:sp macro="" textlink="">
      <xdr:nvSpPr>
        <xdr:cNvPr id="671" name="積立金平均値テキスト">
          <a:extLst>
            <a:ext uri="{FF2B5EF4-FFF2-40B4-BE49-F238E27FC236}">
              <a16:creationId xmlns:a16="http://schemas.microsoft.com/office/drawing/2014/main" id="{00000000-0008-0000-0600-00009F020000}"/>
            </a:ext>
          </a:extLst>
        </xdr:cNvPr>
        <xdr:cNvSpPr txBox="1"/>
      </xdr:nvSpPr>
      <xdr:spPr>
        <a:xfrm>
          <a:off x="16370300" y="16646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164274</xdr:rowOff>
    </xdr:from>
    <xdr:to>
      <xdr:col>85</xdr:col>
      <xdr:colOff>177800</xdr:colOff>
      <xdr:row>98</xdr:row>
      <xdr:rowOff>94424</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6268700" y="1679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31330</xdr:rowOff>
    </xdr:from>
    <xdr:to>
      <xdr:col>81</xdr:col>
      <xdr:colOff>50800</xdr:colOff>
      <xdr:row>98</xdr:row>
      <xdr:rowOff>73076</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4592300" y="16833430"/>
          <a:ext cx="889000" cy="41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159707</xdr:rowOff>
    </xdr:from>
    <xdr:to>
      <xdr:col>81</xdr:col>
      <xdr:colOff>101600</xdr:colOff>
      <xdr:row>98</xdr:row>
      <xdr:rowOff>89857</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5430500" y="1679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80984</xdr:rowOff>
    </xdr:from>
    <xdr:ext cx="534377"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14111" y="16883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6623</xdr:rowOff>
    </xdr:from>
    <xdr:to>
      <xdr:col>76</xdr:col>
      <xdr:colOff>114300</xdr:colOff>
      <xdr:row>98</xdr:row>
      <xdr:rowOff>73076</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3703300" y="16808723"/>
          <a:ext cx="889000" cy="66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160575</xdr:rowOff>
    </xdr:from>
    <xdr:to>
      <xdr:col>76</xdr:col>
      <xdr:colOff>165100</xdr:colOff>
      <xdr:row>98</xdr:row>
      <xdr:rowOff>90725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4541500" y="16791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107252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325111" y="1656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6623</xdr:rowOff>
    </xdr:from>
    <xdr:to>
      <xdr:col>71</xdr:col>
      <xdr:colOff>177800</xdr:colOff>
      <xdr:row>98</xdr:row>
      <xdr:rowOff>63407</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2814300" y="16808723"/>
          <a:ext cx="889000" cy="56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161421</xdr:rowOff>
    </xdr:from>
    <xdr:to>
      <xdr:col>72</xdr:col>
      <xdr:colOff>38100</xdr:colOff>
      <xdr:row>98</xdr:row>
      <xdr:rowOff>91571</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3652500" y="1679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82698</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3436111" y="16884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27443</xdr:rowOff>
    </xdr:from>
    <xdr:to>
      <xdr:col>67</xdr:col>
      <xdr:colOff>101600</xdr:colOff>
      <xdr:row>98</xdr:row>
      <xdr:rowOff>129043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2763500" y="1682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120170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547111" y="1692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10810</xdr:rowOff>
    </xdr:from>
    <xdr:to>
      <xdr:col>85</xdr:col>
      <xdr:colOff>177800</xdr:colOff>
      <xdr:row>98</xdr:row>
      <xdr:rowOff>112410</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6268700" y="16812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142701</xdr:rowOff>
    </xdr:from>
    <xdr:ext cx="534377" cy="259045"/>
    <xdr:sp macro="" textlink="">
      <xdr:nvSpPr>
        <xdr:cNvPr id="690" name="積立金該当値テキスト">
          <a:extLst>
            <a:ext uri="{FF2B5EF4-FFF2-40B4-BE49-F238E27FC236}">
              <a16:creationId xmlns:a16="http://schemas.microsoft.com/office/drawing/2014/main" id="{00000000-0008-0000-0600-0000B2020000}"/>
            </a:ext>
          </a:extLst>
        </xdr:cNvPr>
        <xdr:cNvSpPr txBox="1"/>
      </xdr:nvSpPr>
      <xdr:spPr>
        <a:xfrm>
          <a:off x="16370300" y="16773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151980</xdr:rowOff>
    </xdr:from>
    <xdr:to>
      <xdr:col>81</xdr:col>
      <xdr:colOff>101600</xdr:colOff>
      <xdr:row>98</xdr:row>
      <xdr:rowOff>82130</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5430500" y="1678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98657</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557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22276</xdr:rowOff>
    </xdr:from>
    <xdr:to>
      <xdr:col>76</xdr:col>
      <xdr:colOff>165100</xdr:colOff>
      <xdr:row>98</xdr:row>
      <xdr:rowOff>123876</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4541500" y="16824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115003</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917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127273</xdr:rowOff>
    </xdr:from>
    <xdr:to>
      <xdr:col>72</xdr:col>
      <xdr:colOff>38100</xdr:colOff>
      <xdr:row>98</xdr:row>
      <xdr:rowOff>57423</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3652500" y="1675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73950</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533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12607</xdr:rowOff>
    </xdr:from>
    <xdr:to>
      <xdr:col>67</xdr:col>
      <xdr:colOff>101600</xdr:colOff>
      <xdr:row>98</xdr:row>
      <xdr:rowOff>114207</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2763500" y="16814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130734</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589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投資及び出資金グラフ枠">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120650</xdr:rowOff>
    </xdr:from>
    <xdr:to>
      <xdr:col>116</xdr:col>
      <xdr:colOff>62864</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flipV="1">
          <a:off x="22159595" y="5435600"/>
          <a:ext cx="1269"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3" name="投資及び出資金最小値テキスト">
          <a:extLst>
            <a:ext uri="{FF2B5EF4-FFF2-40B4-BE49-F238E27FC236}">
              <a16:creationId xmlns:a16="http://schemas.microsoft.com/office/drawing/2014/main" id="{00000000-0008-0000-0600-0000D3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67327</xdr:rowOff>
    </xdr:from>
    <xdr:ext cx="469744" cy="259045"/>
    <xdr:sp macro="" textlink="">
      <xdr:nvSpPr>
        <xdr:cNvPr id="725" name="投資及び出資金最大値テキスト">
          <a:extLst>
            <a:ext uri="{FF2B5EF4-FFF2-40B4-BE49-F238E27FC236}">
              <a16:creationId xmlns:a16="http://schemas.microsoft.com/office/drawing/2014/main" id="{00000000-0008-0000-0600-0000D5020000}"/>
            </a:ext>
          </a:extLst>
        </xdr:cNvPr>
        <xdr:cNvSpPr txBox="1"/>
      </xdr:nvSpPr>
      <xdr:spPr>
        <a:xfrm>
          <a:off x="22212300" y="521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120650</xdr:rowOff>
    </xdr:from>
    <xdr:to>
      <xdr:col>116</xdr:col>
      <xdr:colOff>152400</xdr:colOff>
      <xdr:row>31</xdr:row>
      <xdr:rowOff>120650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543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50817</xdr:rowOff>
    </xdr:from>
    <xdr:ext cx="378565" cy="259045"/>
    <xdr:sp macro="" textlink="">
      <xdr:nvSpPr>
        <xdr:cNvPr id="728" name="投資及び出資金平均値テキスト">
          <a:extLst>
            <a:ext uri="{FF2B5EF4-FFF2-40B4-BE49-F238E27FC236}">
              <a16:creationId xmlns:a16="http://schemas.microsoft.com/office/drawing/2014/main" id="{00000000-0008-0000-0600-0000D8020000}"/>
            </a:ext>
          </a:extLst>
        </xdr:cNvPr>
        <xdr:cNvSpPr txBox="1"/>
      </xdr:nvSpPr>
      <xdr:spPr>
        <a:xfrm>
          <a:off x="22212300" y="63944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27940</xdr:rowOff>
    </xdr:from>
    <xdr:to>
      <xdr:col>116</xdr:col>
      <xdr:colOff>114300</xdr:colOff>
      <xdr:row>38</xdr:row>
      <xdr:rowOff>129540</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21107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147765</xdr:rowOff>
    </xdr:from>
    <xdr:to>
      <xdr:col>112</xdr:col>
      <xdr:colOff>38100</xdr:colOff>
      <xdr:row>38</xdr:row>
      <xdr:rowOff>77915</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1272500" y="64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94442</xdr:rowOff>
    </xdr:from>
    <xdr:ext cx="378565"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21134017" y="62666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7176</xdr:rowOff>
    </xdr:from>
    <xdr:to>
      <xdr:col>107</xdr:col>
      <xdr:colOff>101600</xdr:colOff>
      <xdr:row>38</xdr:row>
      <xdr:rowOff>108776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03835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125303</xdr:rowOff>
    </xdr:from>
    <xdr:ext cx="378565"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0245017" y="62975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154432</xdr:rowOff>
    </xdr:from>
    <xdr:to>
      <xdr:col>102</xdr:col>
      <xdr:colOff>165100</xdr:colOff>
      <xdr:row>38</xdr:row>
      <xdr:rowOff>84582</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9494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101109</xdr:rowOff>
    </xdr:from>
    <xdr:ext cx="378565"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9356017" y="6273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137287</xdr:rowOff>
    </xdr:from>
    <xdr:to>
      <xdr:col>98</xdr:col>
      <xdr:colOff>38100</xdr:colOff>
      <xdr:row>38</xdr:row>
      <xdr:rowOff>67437</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86055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83964</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8421428" y="625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47" name="投資及び出資金該当値テキスト">
          <a:extLst>
            <a:ext uri="{FF2B5EF4-FFF2-40B4-BE49-F238E27FC236}">
              <a16:creationId xmlns:a16="http://schemas.microsoft.com/office/drawing/2014/main" id="{00000000-0008-0000-0600-0000EB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73272</xdr:rowOff>
    </xdr:from>
    <xdr:to>
      <xdr:col>116</xdr:col>
      <xdr:colOff>62864</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flipV="1">
          <a:off x="22159595" y="8817222"/>
          <a:ext cx="1269" cy="134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0" name="貸付金最小値テキスト">
          <a:extLst>
            <a:ext uri="{FF2B5EF4-FFF2-40B4-BE49-F238E27FC236}">
              <a16:creationId xmlns:a16="http://schemas.microsoft.com/office/drawing/2014/main" id="{00000000-0008-0000-0600-00000C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19949</xdr:rowOff>
    </xdr:from>
    <xdr:ext cx="534377" cy="259045"/>
    <xdr:sp macro="" textlink="">
      <xdr:nvSpPr>
        <xdr:cNvPr id="782" name="貸付金最大値テキスト">
          <a:extLst>
            <a:ext uri="{FF2B5EF4-FFF2-40B4-BE49-F238E27FC236}">
              <a16:creationId xmlns:a16="http://schemas.microsoft.com/office/drawing/2014/main" id="{00000000-0008-0000-0600-00000E030000}"/>
            </a:ext>
          </a:extLst>
        </xdr:cNvPr>
        <xdr:cNvSpPr txBox="1"/>
      </xdr:nvSpPr>
      <xdr:spPr>
        <a:xfrm>
          <a:off x="22212300" y="859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73272</xdr:rowOff>
    </xdr:from>
    <xdr:to>
      <xdr:col>116</xdr:col>
      <xdr:colOff>152400</xdr:colOff>
      <xdr:row>51</xdr:row>
      <xdr:rowOff>73272</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881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44431</xdr:rowOff>
    </xdr:from>
    <xdr:to>
      <xdr:col>116</xdr:col>
      <xdr:colOff>63500</xdr:colOff>
      <xdr:row>59</xdr:row>
      <xdr:rowOff>44450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1323300" y="10159981"/>
          <a:ext cx="8382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109986</xdr:rowOff>
    </xdr:from>
    <xdr:ext cx="469744" cy="259045"/>
    <xdr:sp macro="" textlink="">
      <xdr:nvSpPr>
        <xdr:cNvPr id="785" name="貸付金平均値テキスト">
          <a:extLst>
            <a:ext uri="{FF2B5EF4-FFF2-40B4-BE49-F238E27FC236}">
              <a16:creationId xmlns:a16="http://schemas.microsoft.com/office/drawing/2014/main" id="{00000000-0008-0000-0600-000011030000}"/>
            </a:ext>
          </a:extLst>
        </xdr:cNvPr>
        <xdr:cNvSpPr txBox="1"/>
      </xdr:nvSpPr>
      <xdr:spPr>
        <a:xfrm>
          <a:off x="22212300" y="9882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87109</xdr:rowOff>
    </xdr:from>
    <xdr:to>
      <xdr:col>116</xdr:col>
      <xdr:colOff>114300</xdr:colOff>
      <xdr:row>59</xdr:row>
      <xdr:rowOff>17259</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2110700" y="1003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44431</xdr:rowOff>
    </xdr:from>
    <xdr:to>
      <xdr:col>111</xdr:col>
      <xdr:colOff>177800</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20434300" y="10159981"/>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88653</xdr:rowOff>
    </xdr:from>
    <xdr:to>
      <xdr:col>112</xdr:col>
      <xdr:colOff>38100</xdr:colOff>
      <xdr:row>59</xdr:row>
      <xdr:rowOff>18803</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12725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35330</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1088428" y="9807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86805</xdr:rowOff>
    </xdr:from>
    <xdr:to>
      <xdr:col>107</xdr:col>
      <xdr:colOff>101600</xdr:colOff>
      <xdr:row>59</xdr:row>
      <xdr:rowOff>16955</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0383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33482</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0199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80804</xdr:rowOff>
    </xdr:from>
    <xdr:to>
      <xdr:col>102</xdr:col>
      <xdr:colOff>165100</xdr:colOff>
      <xdr:row>59</xdr:row>
      <xdr:rowOff>10954</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9494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27481</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9310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61525</xdr:rowOff>
    </xdr:from>
    <xdr:to>
      <xdr:col>98</xdr:col>
      <xdr:colOff>38100</xdr:colOff>
      <xdr:row>58</xdr:row>
      <xdr:rowOff>163125</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8605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8202</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421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4" name="貸付金該当値テキスト">
          <a:extLst>
            <a:ext uri="{FF2B5EF4-FFF2-40B4-BE49-F238E27FC236}">
              <a16:creationId xmlns:a16="http://schemas.microsoft.com/office/drawing/2014/main" id="{00000000-0008-0000-0600-000024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165081</xdr:rowOff>
    </xdr:from>
    <xdr:to>
      <xdr:col>112</xdr:col>
      <xdr:colOff>38100</xdr:colOff>
      <xdr:row>59</xdr:row>
      <xdr:rowOff>95231</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1272500" y="1010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86358</xdr:rowOff>
    </xdr:from>
    <xdr:ext cx="249299"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98650" y="102019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55052</xdr:rowOff>
    </xdr:from>
    <xdr:to>
      <xdr:col>116</xdr:col>
      <xdr:colOff>62864</xdr:colOff>
      <xdr:row>79</xdr:row>
      <xdr:rowOff>98585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2228002"/>
          <a:ext cx="1269" cy="1415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102412</xdr:rowOff>
    </xdr:from>
    <xdr:ext cx="534377" cy="2590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64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98585</xdr:rowOff>
    </xdr:from>
    <xdr:to>
      <xdr:col>116</xdr:col>
      <xdr:colOff>152400</xdr:colOff>
      <xdr:row>79</xdr:row>
      <xdr:rowOff>98585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64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1729</xdr:rowOff>
    </xdr:from>
    <xdr:ext cx="534377" cy="259045"/>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200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55052</xdr:rowOff>
    </xdr:from>
    <xdr:to>
      <xdr:col>116</xdr:col>
      <xdr:colOff>152400</xdr:colOff>
      <xdr:row>71</xdr:row>
      <xdr:rowOff>55052</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2228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162854</xdr:rowOff>
    </xdr:from>
    <xdr:to>
      <xdr:col>116</xdr:col>
      <xdr:colOff>63500</xdr:colOff>
      <xdr:row>77</xdr:row>
      <xdr:rowOff>24845</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1323300" y="13193054"/>
          <a:ext cx="838200" cy="33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97506</xdr:rowOff>
    </xdr:from>
    <xdr:ext cx="534377" cy="259045"/>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2784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74629</xdr:rowOff>
    </xdr:from>
    <xdr:to>
      <xdr:col>116</xdr:col>
      <xdr:colOff>114300</xdr:colOff>
      <xdr:row>76</xdr:row>
      <xdr:rowOff>4778</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2933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24845</xdr:rowOff>
    </xdr:from>
    <xdr:to>
      <xdr:col>111</xdr:col>
      <xdr:colOff>177800</xdr:colOff>
      <xdr:row>77</xdr:row>
      <xdr:rowOff>107076</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0434300" y="13226495"/>
          <a:ext cx="889000" cy="82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106567</xdr:rowOff>
    </xdr:from>
    <xdr:to>
      <xdr:col>112</xdr:col>
      <xdr:colOff>38100</xdr:colOff>
      <xdr:row>76</xdr:row>
      <xdr:rowOff>36717</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29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53244</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56111" y="12740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107076</xdr:rowOff>
    </xdr:from>
    <xdr:to>
      <xdr:col>107</xdr:col>
      <xdr:colOff>50800</xdr:colOff>
      <xdr:row>78</xdr:row>
      <xdr:rowOff>12272</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9545300" y="13308726"/>
          <a:ext cx="889000" cy="76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169171</xdr:rowOff>
    </xdr:from>
    <xdr:to>
      <xdr:col>107</xdr:col>
      <xdr:colOff>101600</xdr:colOff>
      <xdr:row>76</xdr:row>
      <xdr:rowOff>99321</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3027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115848</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67111" y="12803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78</xdr:row>
      <xdr:rowOff>10900</xdr:rowOff>
    </xdr:from>
    <xdr:to>
      <xdr:col>102</xdr:col>
      <xdr:colOff>114300</xdr:colOff>
      <xdr:row>78</xdr:row>
      <xdr:rowOff>12272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656300" y="13384000"/>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37987</xdr:rowOff>
    </xdr:from>
    <xdr:to>
      <xdr:col>102</xdr:col>
      <xdr:colOff>165100</xdr:colOff>
      <xdr:row>76</xdr:row>
      <xdr:rowOff>139587</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306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156115</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78111" y="12843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39914</xdr:rowOff>
    </xdr:from>
    <xdr:to>
      <xdr:col>98</xdr:col>
      <xdr:colOff>38100</xdr:colOff>
      <xdr:row>76</xdr:row>
      <xdr:rowOff>141514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307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158042</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89111" y="12845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112054</xdr:rowOff>
    </xdr:from>
    <xdr:to>
      <xdr:col>116</xdr:col>
      <xdr:colOff>114300</xdr:colOff>
      <xdr:row>77</xdr:row>
      <xdr:rowOff>42204</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3142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90481</xdr:rowOff>
    </xdr:from>
    <xdr:ext cx="534377" cy="259045"/>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3120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145495</xdr:rowOff>
    </xdr:from>
    <xdr:to>
      <xdr:col>112</xdr:col>
      <xdr:colOff>38100</xdr:colOff>
      <xdr:row>77</xdr:row>
      <xdr:rowOff>75645</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3175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66772</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326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56276</xdr:rowOff>
    </xdr:from>
    <xdr:to>
      <xdr:col>107</xdr:col>
      <xdr:colOff>101600</xdr:colOff>
      <xdr:row>77</xdr:row>
      <xdr:rowOff>157876</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3257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149003</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3350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132922</xdr:rowOff>
    </xdr:from>
    <xdr:to>
      <xdr:col>102</xdr:col>
      <xdr:colOff>165100</xdr:colOff>
      <xdr:row>78</xdr:row>
      <xdr:rowOff>63072</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3334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54199</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427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131550</xdr:rowOff>
    </xdr:from>
    <xdr:to>
      <xdr:col>98</xdr:col>
      <xdr:colOff>38100</xdr:colOff>
      <xdr:row>78</xdr:row>
      <xdr:rowOff>61700</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333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52827</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425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歳出決算総額は、住民一人当たり４５７，５３４円となっている。主な構成項目である扶助費は、住民一人当たり１４３，４９５円となっており類似団体平均を下回っているが、定額減税補足給付金、物価高騰対策給付金の皆増等により前年度決算と比較すると６．３％の増、令和２年度決算と比較すると２８．１％増となるなど増加傾向にあ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物件費は、住民一人当たり７１，２５６円となっており、前年度決算から横ばいとなるが、令和２年度決算から比較すると９．７％の増となっている。令和６年度決算は、市立公園指定管理委託料の皆増、基幹系システムクラウド使用料の増など、経常経費の増がみられたため、今後も引き続き行財政改革の推進により、事務事業の見直しを図る等コスト削減に努めていく。</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普通建設事業費は住民一人当たり６０，１４１円となっており、前年度決算と比較すると２２１．１％の増となった。主な増要因は、普通建設事業費のうち新規整備分に当たる清掃関連施設整備工事（資源物処理施設）の増となる。</a:t>
          </a:r>
          <a:endParaRPr kumimoji="1" lang="ja-JP" altLang="en-US"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東京都小金井市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125,174
121,535
11.30
59,749,825
57,271,339
2,409,517
25,662,107
17,222,247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1" name="議会費グラフ枠">
          <a:extLst>
            <a:ext uri="{FF2B5EF4-FFF2-40B4-BE49-F238E27FC236}">
              <a16:creationId xmlns:a16="http://schemas.microsoft.com/office/drawing/2014/main" id="{00000000-0008-0000-0700-000033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21399</xdr:rowOff>
    </xdr:from>
    <xdr:to>
      <xdr:col>24</xdr:col>
      <xdr:colOff>62865</xdr:colOff>
      <xdr:row>38</xdr:row>
      <xdr:rowOff>140271</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flipV="1">
          <a:off x="4633595" y="5507799"/>
          <a:ext cx="127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144098</xdr:rowOff>
    </xdr:from>
    <xdr:ext cx="469744" cy="259045"/>
    <xdr:sp macro="" textlink="">
      <xdr:nvSpPr>
        <xdr:cNvPr id="53" name="議会費最小値テキスト">
          <a:extLst>
            <a:ext uri="{FF2B5EF4-FFF2-40B4-BE49-F238E27FC236}">
              <a16:creationId xmlns:a16="http://schemas.microsoft.com/office/drawing/2014/main" id="{00000000-0008-0000-0700-000035000000}"/>
            </a:ext>
          </a:extLst>
        </xdr:cNvPr>
        <xdr:cNvSpPr txBox="1"/>
      </xdr:nvSpPr>
      <xdr:spPr>
        <a:xfrm>
          <a:off x="4686300" y="6659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140271</xdr:rowOff>
    </xdr:from>
    <xdr:to>
      <xdr:col>24</xdr:col>
      <xdr:colOff>152400</xdr:colOff>
      <xdr:row>38</xdr:row>
      <xdr:rowOff>140271</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4546600" y="6655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139526</xdr:rowOff>
    </xdr:from>
    <xdr:ext cx="469744" cy="259045"/>
    <xdr:sp macro="" textlink="">
      <xdr:nvSpPr>
        <xdr:cNvPr id="55" name="議会費最大値テキスト">
          <a:extLst>
            <a:ext uri="{FF2B5EF4-FFF2-40B4-BE49-F238E27FC236}">
              <a16:creationId xmlns:a16="http://schemas.microsoft.com/office/drawing/2014/main" id="{00000000-0008-0000-0700-000037000000}"/>
            </a:ext>
          </a:extLst>
        </xdr:cNvPr>
        <xdr:cNvSpPr txBox="1"/>
      </xdr:nvSpPr>
      <xdr:spPr>
        <a:xfrm>
          <a:off x="4686300" y="528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21399</xdr:rowOff>
    </xdr:from>
    <xdr:to>
      <xdr:col>24</xdr:col>
      <xdr:colOff>152400</xdr:colOff>
      <xdr:row>32</xdr:row>
      <xdr:rowOff>21399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550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76264</xdr:rowOff>
    </xdr:from>
    <xdr:to>
      <xdr:col>24</xdr:col>
      <xdr:colOff>63500</xdr:colOff>
      <xdr:row>35</xdr:row>
      <xdr:rowOff>101409</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3797300" y="6077014"/>
          <a:ext cx="838200" cy="25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91901</xdr:rowOff>
    </xdr:from>
    <xdr:ext cx="469744" cy="259045"/>
    <xdr:sp macro="" textlink="">
      <xdr:nvSpPr>
        <xdr:cNvPr id="58" name="議会費平均値テキスト">
          <a:extLst>
            <a:ext uri="{FF2B5EF4-FFF2-40B4-BE49-F238E27FC236}">
              <a16:creationId xmlns:a16="http://schemas.microsoft.com/office/drawing/2014/main" id="{00000000-0008-0000-0700-00003A000000}"/>
            </a:ext>
          </a:extLst>
        </xdr:cNvPr>
        <xdr:cNvSpPr txBox="1"/>
      </xdr:nvSpPr>
      <xdr:spPr>
        <a:xfrm>
          <a:off x="4686300" y="6092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113474</xdr:rowOff>
    </xdr:from>
    <xdr:to>
      <xdr:col>24</xdr:col>
      <xdr:colOff>114300</xdr:colOff>
      <xdr:row>36</xdr:row>
      <xdr:rowOff>43624</xdr:rowOff>
    </xdr:to>
    <xdr:sp macro="" textlink="">
      <xdr:nvSpPr>
        <xdr:cNvPr id="59" name="フローチャート: 判断 58">
          <a:extLst>
            <a:ext uri="{FF2B5EF4-FFF2-40B4-BE49-F238E27FC236}">
              <a16:creationId xmlns:a16="http://schemas.microsoft.com/office/drawing/2014/main" id="{00000000-0008-0000-0700-00003B000000}"/>
            </a:ext>
          </a:extLst>
        </xdr:cNvPr>
        <xdr:cNvSpPr/>
      </xdr:nvSpPr>
      <xdr:spPr>
        <a:xfrm>
          <a:off x="4584700" y="611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60261</xdr:rowOff>
    </xdr:from>
    <xdr:to>
      <xdr:col>19</xdr:col>
      <xdr:colOff>177800</xdr:colOff>
      <xdr:row>35</xdr:row>
      <xdr:rowOff>76264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2908300" y="6061011"/>
          <a:ext cx="889000" cy="16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156909</xdr:rowOff>
    </xdr:from>
    <xdr:to>
      <xdr:col>20</xdr:col>
      <xdr:colOff>38100</xdr:colOff>
      <xdr:row>36</xdr:row>
      <xdr:rowOff>87059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3746500" y="615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78186</xdr:rowOff>
    </xdr:from>
    <xdr:ext cx="469744" cy="259045"/>
    <xdr:sp macro="" textlink="">
      <xdr:nvSpPr>
        <xdr:cNvPr id="62" name="テキスト ボックス 61">
          <a:extLst>
            <a:ext uri="{FF2B5EF4-FFF2-40B4-BE49-F238E27FC236}">
              <a16:creationId xmlns:a16="http://schemas.microsoft.com/office/drawing/2014/main" id="{00000000-0008-0000-0700-00003E000000}"/>
            </a:ext>
          </a:extLst>
        </xdr:cNvPr>
        <xdr:cNvSpPr txBox="1"/>
      </xdr:nvSpPr>
      <xdr:spPr>
        <a:xfrm>
          <a:off x="3562428" y="6250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35116</xdr:rowOff>
    </xdr:from>
    <xdr:to>
      <xdr:col>15</xdr:col>
      <xdr:colOff>50800</xdr:colOff>
      <xdr:row>35</xdr:row>
      <xdr:rowOff>60261</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019300" y="6035866"/>
          <a:ext cx="889000" cy="25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3747</xdr:rowOff>
    </xdr:from>
    <xdr:to>
      <xdr:col>15</xdr:col>
      <xdr:colOff>101600</xdr:colOff>
      <xdr:row>36</xdr:row>
      <xdr:rowOff>105347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2857500" y="617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96474</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2673428" y="6268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32258</xdr:rowOff>
    </xdr:from>
    <xdr:to>
      <xdr:col>10</xdr:col>
      <xdr:colOff>114300</xdr:colOff>
      <xdr:row>35</xdr:row>
      <xdr:rowOff>35116</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1130300" y="6033008"/>
          <a:ext cx="8890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164909</xdr:rowOff>
    </xdr:from>
    <xdr:to>
      <xdr:col>10</xdr:col>
      <xdr:colOff>165100</xdr:colOff>
      <xdr:row>36</xdr:row>
      <xdr:rowOff>95059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1968500" y="616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86186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1784428" y="6258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170053</xdr:rowOff>
    </xdr:from>
    <xdr:to>
      <xdr:col>6</xdr:col>
      <xdr:colOff>38100</xdr:colOff>
      <xdr:row>36</xdr:row>
      <xdr:rowOff>100203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079500" y="617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91330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895428" y="6263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50609</xdr:rowOff>
    </xdr:from>
    <xdr:to>
      <xdr:col>24</xdr:col>
      <xdr:colOff>114300</xdr:colOff>
      <xdr:row>35</xdr:row>
      <xdr:rowOff>152209</xdr:rowOff>
    </xdr:to>
    <xdr:sp macro="" textlink="">
      <xdr:nvSpPr>
        <xdr:cNvPr id="76" name="楕円 75">
          <a:extLst>
            <a:ext uri="{FF2B5EF4-FFF2-40B4-BE49-F238E27FC236}">
              <a16:creationId xmlns:a16="http://schemas.microsoft.com/office/drawing/2014/main" id="{00000000-0008-0000-0700-00004C000000}"/>
            </a:ext>
          </a:extLst>
        </xdr:cNvPr>
        <xdr:cNvSpPr/>
      </xdr:nvSpPr>
      <xdr:spPr>
        <a:xfrm>
          <a:off x="4584700" y="6051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73486</xdr:rowOff>
    </xdr:from>
    <xdr:ext cx="469744" cy="259045"/>
    <xdr:sp macro="" textlink="">
      <xdr:nvSpPr>
        <xdr:cNvPr id="77" name="議会費該当値テキスト">
          <a:extLst>
            <a:ext uri="{FF2B5EF4-FFF2-40B4-BE49-F238E27FC236}">
              <a16:creationId xmlns:a16="http://schemas.microsoft.com/office/drawing/2014/main" id="{00000000-0008-0000-0700-00004D000000}"/>
            </a:ext>
          </a:extLst>
        </xdr:cNvPr>
        <xdr:cNvSpPr txBox="1"/>
      </xdr:nvSpPr>
      <xdr:spPr>
        <a:xfrm>
          <a:off x="4686300" y="5902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25464</xdr:rowOff>
    </xdr:from>
    <xdr:to>
      <xdr:col>20</xdr:col>
      <xdr:colOff>38100</xdr:colOff>
      <xdr:row>35</xdr:row>
      <xdr:rowOff>127064</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3746500" y="6026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143591</xdr:rowOff>
    </xdr:from>
    <xdr:ext cx="469744"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562428" y="5801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9461</xdr:rowOff>
    </xdr:from>
    <xdr:to>
      <xdr:col>15</xdr:col>
      <xdr:colOff>101600</xdr:colOff>
      <xdr:row>35</xdr:row>
      <xdr:rowOff>111061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2857500" y="6010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127588</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673428" y="5785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155766</xdr:rowOff>
    </xdr:from>
    <xdr:to>
      <xdr:col>10</xdr:col>
      <xdr:colOff>165100</xdr:colOff>
      <xdr:row>35</xdr:row>
      <xdr:rowOff>85916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1968500" y="598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102443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1784428" y="5760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152908</xdr:rowOff>
    </xdr:from>
    <xdr:to>
      <xdr:col>6</xdr:col>
      <xdr:colOff>38100</xdr:colOff>
      <xdr:row>35</xdr:row>
      <xdr:rowOff>83058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079500" y="5982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99585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895428" y="5757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6" name="正方形/長方形 85">
          <a:extLst>
            <a:ext uri="{FF2B5EF4-FFF2-40B4-BE49-F238E27FC236}">
              <a16:creationId xmlns:a16="http://schemas.microsoft.com/office/drawing/2014/main" id="{00000000-0008-0000-0700-000056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7" name="正方形/長方形 86">
          <a:extLst>
            <a:ext uri="{FF2B5EF4-FFF2-40B4-BE49-F238E27FC236}">
              <a16:creationId xmlns:a16="http://schemas.microsoft.com/office/drawing/2014/main" id="{00000000-0008-0000-0700-000057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4" name="テキスト ボックス 93">
          <a:extLst>
            <a:ext uri="{FF2B5EF4-FFF2-40B4-BE49-F238E27FC236}">
              <a16:creationId xmlns:a16="http://schemas.microsoft.com/office/drawing/2014/main" id="{00000000-0008-0000-0700-00005E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5" name="直線コネクタ 94">
          <a:extLst>
            <a:ext uri="{FF2B5EF4-FFF2-40B4-BE49-F238E27FC236}">
              <a16:creationId xmlns:a16="http://schemas.microsoft.com/office/drawing/2014/main" id="{00000000-0008-0000-0700-00005F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18839</xdr:rowOff>
    </xdr:from>
    <xdr:to>
      <xdr:col>24</xdr:col>
      <xdr:colOff>62865</xdr:colOff>
      <xdr:row>58</xdr:row>
      <xdr:rowOff>72191</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762789"/>
          <a:ext cx="1270" cy="1253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76018</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1002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72191</xdr:rowOff>
    </xdr:from>
    <xdr:to>
      <xdr:col>24</xdr:col>
      <xdr:colOff>152400</xdr:colOff>
      <xdr:row>58</xdr:row>
      <xdr:rowOff>72191</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1001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136966</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538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366,722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18839</xdr:rowOff>
    </xdr:from>
    <xdr:to>
      <xdr:col>24</xdr:col>
      <xdr:colOff>152400</xdr:colOff>
      <xdr:row>51</xdr:row>
      <xdr:rowOff>18839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76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18336</xdr:rowOff>
    </xdr:from>
    <xdr:to>
      <xdr:col>24</xdr:col>
      <xdr:colOff>63500</xdr:colOff>
      <xdr:row>58</xdr:row>
      <xdr:rowOff>18592</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3797300" y="9962436"/>
          <a:ext cx="838200" cy="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112478</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713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89601</xdr:rowOff>
    </xdr:from>
    <xdr:to>
      <xdr:col>24</xdr:col>
      <xdr:colOff>114300</xdr:colOff>
      <xdr:row>58</xdr:row>
      <xdr:rowOff>19751</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862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18336</xdr:rowOff>
    </xdr:from>
    <xdr:to>
      <xdr:col>19</xdr:col>
      <xdr:colOff>177800</xdr:colOff>
      <xdr:row>58</xdr:row>
      <xdr:rowOff>51849</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2908300" y="9962436"/>
          <a:ext cx="889000" cy="33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100112</xdr:rowOff>
    </xdr:from>
    <xdr:to>
      <xdr:col>20</xdr:col>
      <xdr:colOff>38100</xdr:colOff>
      <xdr:row>58</xdr:row>
      <xdr:rowOff>30262</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8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46789</xdr:rowOff>
    </xdr:from>
    <xdr:ext cx="534377"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30111" y="9647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24471</xdr:rowOff>
    </xdr:from>
    <xdr:to>
      <xdr:col>15</xdr:col>
      <xdr:colOff>50800</xdr:colOff>
      <xdr:row>58</xdr:row>
      <xdr:rowOff>51849</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019300" y="9968571"/>
          <a:ext cx="889000" cy="27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102475</xdr:rowOff>
    </xdr:from>
    <xdr:to>
      <xdr:col>15</xdr:col>
      <xdr:colOff>101600</xdr:colOff>
      <xdr:row>58</xdr:row>
      <xdr:rowOff>32625</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87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49152</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65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11357</xdr:rowOff>
    </xdr:from>
    <xdr:to>
      <xdr:col>10</xdr:col>
      <xdr:colOff>114300</xdr:colOff>
      <xdr:row>58</xdr:row>
      <xdr:rowOff>24471</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1130300" y="9612557"/>
          <a:ext cx="889000" cy="356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108396</xdr:rowOff>
    </xdr:from>
    <xdr:to>
      <xdr:col>10</xdr:col>
      <xdr:colOff>165100</xdr:colOff>
      <xdr:row>58</xdr:row>
      <xdr:rowOff>38546</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88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55073</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2111" y="965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108746</xdr:rowOff>
    </xdr:from>
    <xdr:to>
      <xdr:col>6</xdr:col>
      <xdr:colOff>38100</xdr:colOff>
      <xdr:row>56</xdr:row>
      <xdr:rowOff>38896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5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55423</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30795" y="9313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139242</xdr:rowOff>
    </xdr:from>
    <xdr:to>
      <xdr:col>24</xdr:col>
      <xdr:colOff>114300</xdr:colOff>
      <xdr:row>58</xdr:row>
      <xdr:rowOff>69392</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911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68029</xdr:rowOff>
    </xdr:from>
    <xdr:ext cx="534377"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840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138986</xdr:rowOff>
    </xdr:from>
    <xdr:to>
      <xdr:col>20</xdr:col>
      <xdr:colOff>38100</xdr:colOff>
      <xdr:row>58</xdr:row>
      <xdr:rowOff>69136</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911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60263</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530111" y="10004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1049</xdr:rowOff>
    </xdr:from>
    <xdr:to>
      <xdr:col>15</xdr:col>
      <xdr:colOff>101600</xdr:colOff>
      <xdr:row>58</xdr:row>
      <xdr:rowOff>102649</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945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93776</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10037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145121</xdr:rowOff>
    </xdr:from>
    <xdr:to>
      <xdr:col>10</xdr:col>
      <xdr:colOff>165100</xdr:colOff>
      <xdr:row>58</xdr:row>
      <xdr:rowOff>75271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917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66398</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52111" y="10010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132007</xdr:rowOff>
    </xdr:from>
    <xdr:to>
      <xdr:col>6</xdr:col>
      <xdr:colOff>38100</xdr:colOff>
      <xdr:row>56</xdr:row>
      <xdr:rowOff>62157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56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53284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30795" y="9654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121382</xdr:rowOff>
    </xdr:from>
    <xdr:to>
      <xdr:col>24</xdr:col>
      <xdr:colOff>62865</xdr:colOff>
      <xdr:row>79</xdr:row>
      <xdr:rowOff>54767</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122882"/>
          <a:ext cx="1270" cy="1476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58594</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603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54767</xdr:rowOff>
    </xdr:from>
    <xdr:to>
      <xdr:col>24</xdr:col>
      <xdr:colOff>152400</xdr:colOff>
      <xdr:row>79</xdr:row>
      <xdr:rowOff>54767</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599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68059</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1898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342,404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121382</xdr:rowOff>
    </xdr:from>
    <xdr:to>
      <xdr:col>24</xdr:col>
      <xdr:colOff>152400</xdr:colOff>
      <xdr:row>70</xdr:row>
      <xdr:rowOff>121382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122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118646</xdr:rowOff>
    </xdr:from>
    <xdr:to>
      <xdr:col>24</xdr:col>
      <xdr:colOff>63500</xdr:colOff>
      <xdr:row>76</xdr:row>
      <xdr:rowOff>35863</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2977396"/>
          <a:ext cx="838200" cy="88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159864</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30186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9987</xdr:rowOff>
    </xdr:from>
    <xdr:to>
      <xdr:col>24</xdr:col>
      <xdr:colOff>114300</xdr:colOff>
      <xdr:row>76</xdr:row>
      <xdr:rowOff>111587</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4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35863</xdr:rowOff>
    </xdr:from>
    <xdr:to>
      <xdr:col>19</xdr:col>
      <xdr:colOff>177800</xdr:colOff>
      <xdr:row>76</xdr:row>
      <xdr:rowOff>90154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2908300" y="13066063"/>
          <a:ext cx="889000" cy="5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84381</xdr:rowOff>
    </xdr:from>
    <xdr:to>
      <xdr:col>20</xdr:col>
      <xdr:colOff>38100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5658</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3207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69345</xdr:rowOff>
    </xdr:from>
    <xdr:to>
      <xdr:col>15</xdr:col>
      <xdr:colOff>50800</xdr:colOff>
      <xdr:row>76</xdr:row>
      <xdr:rowOff>90154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019300" y="13099545"/>
          <a:ext cx="889000" cy="20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170800</xdr:rowOff>
    </xdr:from>
    <xdr:to>
      <xdr:col>15</xdr:col>
      <xdr:colOff>101600</xdr:colOff>
      <xdr:row>77</xdr:row>
      <xdr:rowOff>100950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92077</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329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69345</xdr:rowOff>
    </xdr:from>
    <xdr:to>
      <xdr:col>10</xdr:col>
      <xdr:colOff>114300</xdr:colOff>
      <xdr:row>77</xdr:row>
      <xdr:rowOff>76758</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3099545"/>
          <a:ext cx="889000" cy="178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122230</xdr:rowOff>
    </xdr:from>
    <xdr:to>
      <xdr:col>10</xdr:col>
      <xdr:colOff>165100</xdr:colOff>
      <xdr:row>77</xdr:row>
      <xdr:rowOff>52380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43507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324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26386</xdr:rowOff>
    </xdr:from>
    <xdr:to>
      <xdr:col>6</xdr:col>
      <xdr:colOff>38100</xdr:colOff>
      <xdr:row>78</xdr:row>
      <xdr:rowOff>127986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119113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349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67846</xdr:rowOff>
    </xdr:from>
    <xdr:to>
      <xdr:col>24</xdr:col>
      <xdr:colOff>114300</xdr:colOff>
      <xdr:row>75</xdr:row>
      <xdr:rowOff>169447</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292659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90723</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2778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156513</xdr:rowOff>
    </xdr:from>
    <xdr:to>
      <xdr:col>20</xdr:col>
      <xdr:colOff>38100</xdr:colOff>
      <xdr:row>76</xdr:row>
      <xdr:rowOff>86663</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3015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103189</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2790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39354</xdr:rowOff>
    </xdr:from>
    <xdr:to>
      <xdr:col>15</xdr:col>
      <xdr:colOff>101600</xdr:colOff>
      <xdr:row>76</xdr:row>
      <xdr:rowOff>140954</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3069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157482</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2844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18545</xdr:rowOff>
    </xdr:from>
    <xdr:to>
      <xdr:col>10</xdr:col>
      <xdr:colOff>165100</xdr:colOff>
      <xdr:row>76</xdr:row>
      <xdr:rowOff>120145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3048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136672</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2823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25958</xdr:rowOff>
    </xdr:from>
    <xdr:to>
      <xdr:col>6</xdr:col>
      <xdr:colOff>38100</xdr:colOff>
      <xdr:row>77</xdr:row>
      <xdr:rowOff>127558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3227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144085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3002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24619</xdr:rowOff>
    </xdr:from>
    <xdr:to>
      <xdr:col>24</xdr:col>
      <xdr:colOff>62865</xdr:colOff>
      <xdr:row>98</xdr:row>
      <xdr:rowOff>163455</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626569"/>
          <a:ext cx="1270" cy="133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167282</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96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163455</xdr:rowOff>
    </xdr:from>
    <xdr:to>
      <xdr:col>24</xdr:col>
      <xdr:colOff>152400</xdr:colOff>
      <xdr:row>98</xdr:row>
      <xdr:rowOff>163455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96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142746</xdr:rowOff>
    </xdr:from>
    <xdr:ext cx="534377"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40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24619</xdr:rowOff>
    </xdr:from>
    <xdr:to>
      <xdr:col>24</xdr:col>
      <xdr:colOff>152400</xdr:colOff>
      <xdr:row>91</xdr:row>
      <xdr:rowOff>24619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62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27648</xdr:rowOff>
    </xdr:from>
    <xdr:to>
      <xdr:col>24</xdr:col>
      <xdr:colOff>63500</xdr:colOff>
      <xdr:row>96</xdr:row>
      <xdr:rowOff>23781</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3797300" y="15801048"/>
          <a:ext cx="838200" cy="681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100170</xdr:rowOff>
    </xdr:from>
    <xdr:ext cx="534377"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559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121743</xdr:rowOff>
    </xdr:from>
    <xdr:to>
      <xdr:col>24</xdr:col>
      <xdr:colOff>114300</xdr:colOff>
      <xdr:row>97</xdr:row>
      <xdr:rowOff>51893</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80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112021</xdr:rowOff>
    </xdr:from>
    <xdr:to>
      <xdr:col>19</xdr:col>
      <xdr:colOff>177800</xdr:colOff>
      <xdr:row>96</xdr:row>
      <xdr:rowOff>23781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6399771"/>
          <a:ext cx="889000" cy="83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157118</xdr:rowOff>
    </xdr:from>
    <xdr:to>
      <xdr:col>20</xdr:col>
      <xdr:colOff>38100</xdr:colOff>
      <xdr:row>97</xdr:row>
      <xdr:rowOff>87268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61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78395</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530111" y="1670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112021</xdr:rowOff>
    </xdr:from>
    <xdr:to>
      <xdr:col>15</xdr:col>
      <xdr:colOff>50800</xdr:colOff>
      <xdr:row>95</xdr:row>
      <xdr:rowOff>130614</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019300" y="16399771"/>
          <a:ext cx="889000" cy="18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82841</xdr:rowOff>
    </xdr:from>
    <xdr:to>
      <xdr:col>15</xdr:col>
      <xdr:colOff>101600</xdr:colOff>
      <xdr:row>97</xdr:row>
      <xdr:rowOff>12991</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42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4118</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41111" y="1663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130614</xdr:rowOff>
    </xdr:from>
    <xdr:to>
      <xdr:col>10</xdr:col>
      <xdr:colOff>114300</xdr:colOff>
      <xdr:row>97</xdr:row>
      <xdr:rowOff>119487</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6418364"/>
          <a:ext cx="889000" cy="331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105169</xdr:rowOff>
    </xdr:from>
    <xdr:to>
      <xdr:col>10</xdr:col>
      <xdr:colOff>165100</xdr:colOff>
      <xdr:row>97</xdr:row>
      <xdr:rowOff>35319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6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26446</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52111" y="16657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77088</xdr:rowOff>
    </xdr:from>
    <xdr:to>
      <xdr:col>6</xdr:col>
      <xdr:colOff>38100</xdr:colOff>
      <xdr:row>98</xdr:row>
      <xdr:rowOff>7238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70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169815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63111" y="1680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148298</xdr:rowOff>
    </xdr:from>
    <xdr:to>
      <xdr:col>24</xdr:col>
      <xdr:colOff>114300</xdr:colOff>
      <xdr:row>92</xdr:row>
      <xdr:rowOff>78448</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575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171175</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5601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144431</xdr:rowOff>
    </xdr:from>
    <xdr:to>
      <xdr:col>20</xdr:col>
      <xdr:colOff>38100</xdr:colOff>
      <xdr:row>96</xdr:row>
      <xdr:rowOff>74581</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432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91108</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6207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61221</xdr:rowOff>
    </xdr:from>
    <xdr:to>
      <xdr:col>15</xdr:col>
      <xdr:colOff>101600</xdr:colOff>
      <xdr:row>95</xdr:row>
      <xdr:rowOff>162821</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348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7898</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41111" y="16124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79814</xdr:rowOff>
    </xdr:from>
    <xdr:to>
      <xdr:col>10</xdr:col>
      <xdr:colOff>165100</xdr:colOff>
      <xdr:row>96</xdr:row>
      <xdr:rowOff>9964</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36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26491</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6142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68687</xdr:rowOff>
    </xdr:from>
    <xdr:to>
      <xdr:col>6</xdr:col>
      <xdr:colOff>38100</xdr:colOff>
      <xdr:row>97</xdr:row>
      <xdr:rowOff>170287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699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15364</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6474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17399</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60899"/>
          <a:ext cx="1270"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135526</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36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17399</xdr:rowOff>
    </xdr:from>
    <xdr:to>
      <xdr:col>55</xdr:col>
      <xdr:colOff>88900</xdr:colOff>
      <xdr:row>30</xdr:row>
      <xdr:rowOff>17399</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6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128651</xdr:rowOff>
    </xdr:from>
    <xdr:to>
      <xdr:col>55</xdr:col>
      <xdr:colOff>0</xdr:colOff>
      <xdr:row>33</xdr:row>
      <xdr:rowOff>137414</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9639300" y="5786501"/>
          <a:ext cx="8382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49039</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392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137414</xdr:rowOff>
    </xdr:from>
    <xdr:to>
      <xdr:col>50</xdr:col>
      <xdr:colOff>114300</xdr:colOff>
      <xdr:row>34</xdr:row>
      <xdr:rowOff>10541</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8750300" y="5795264"/>
          <a:ext cx="889000" cy="44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59944</xdr:rowOff>
    </xdr:from>
    <xdr:to>
      <xdr:col>50</xdr:col>
      <xdr:colOff>165100</xdr:colOff>
      <xdr:row>37</xdr:row>
      <xdr:rowOff>161544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152671</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4963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10541</xdr:rowOff>
    </xdr:from>
    <xdr:to>
      <xdr:col>45</xdr:col>
      <xdr:colOff>177800</xdr:colOff>
      <xdr:row>34</xdr:row>
      <xdr:rowOff>57785</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7861300" y="5839841"/>
          <a:ext cx="889000" cy="4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43561</xdr:rowOff>
    </xdr:from>
    <xdr:to>
      <xdr:col>46</xdr:col>
      <xdr:colOff>38100</xdr:colOff>
      <xdr:row>37</xdr:row>
      <xdr:rowOff>145161</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136288</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479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57785</xdr:rowOff>
    </xdr:from>
    <xdr:to>
      <xdr:col>41</xdr:col>
      <xdr:colOff>50800</xdr:colOff>
      <xdr:row>34</xdr:row>
      <xdr:rowOff>98552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6972300" y="5887085"/>
          <a:ext cx="889000" cy="40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44704</xdr:rowOff>
    </xdr:from>
    <xdr:to>
      <xdr:col>41</xdr:col>
      <xdr:colOff>101600</xdr:colOff>
      <xdr:row>37</xdr:row>
      <xdr:rowOff>146304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137431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481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43942</xdr:rowOff>
    </xdr:from>
    <xdr:to>
      <xdr:col>36</xdr:col>
      <xdr:colOff>165100</xdr:colOff>
      <xdr:row>37</xdr:row>
      <xdr:rowOff>145542</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136669</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3017" y="6480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77851</xdr:rowOff>
    </xdr:from>
    <xdr:to>
      <xdr:col>55</xdr:col>
      <xdr:colOff>50800</xdr:colOff>
      <xdr:row>34</xdr:row>
      <xdr:rowOff>8001</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5735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100728</xdr:rowOff>
    </xdr:from>
    <xdr:ext cx="469744"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5587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86614</xdr:rowOff>
    </xdr:from>
    <xdr:to>
      <xdr:col>50</xdr:col>
      <xdr:colOff>165100</xdr:colOff>
      <xdr:row>34</xdr:row>
      <xdr:rowOff>16764</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5744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32</xdr:row>
      <xdr:rowOff>33291</xdr:rowOff>
    </xdr:from>
    <xdr:ext cx="469744"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04428" y="5519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131191</xdr:rowOff>
    </xdr:from>
    <xdr:to>
      <xdr:col>46</xdr:col>
      <xdr:colOff>38100</xdr:colOff>
      <xdr:row>34</xdr:row>
      <xdr:rowOff>61341</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5789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32</xdr:row>
      <xdr:rowOff>77868</xdr:rowOff>
    </xdr:from>
    <xdr:ext cx="469744"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15428" y="5564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6985</xdr:rowOff>
    </xdr:from>
    <xdr:to>
      <xdr:col>41</xdr:col>
      <xdr:colOff>101600</xdr:colOff>
      <xdr:row>34</xdr:row>
      <xdr:rowOff>108585</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5836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125112</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26428" y="5611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47752</xdr:rowOff>
    </xdr:from>
    <xdr:to>
      <xdr:col>36</xdr:col>
      <xdr:colOff>165100</xdr:colOff>
      <xdr:row>34</xdr:row>
      <xdr:rowOff>149352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5877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165879</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37428" y="5652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a:extLst>
            <a:ext uri="{FF2B5EF4-FFF2-40B4-BE49-F238E27FC236}">
              <a16:creationId xmlns:a16="http://schemas.microsoft.com/office/drawing/2014/main" id="{00000000-0008-0000-07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40716</xdr:rowOff>
    </xdr:from>
    <xdr:to>
      <xdr:col>54</xdr:col>
      <xdr:colOff>189865</xdr:colOff>
      <xdr:row>58</xdr:row>
      <xdr:rowOff>137734</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flipV="1">
          <a:off x="10475595" y="8613216"/>
          <a:ext cx="1270" cy="1468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141561</xdr:rowOff>
    </xdr:from>
    <xdr:ext cx="313932" cy="259045"/>
    <xdr:sp macro="" textlink="">
      <xdr:nvSpPr>
        <xdr:cNvPr id="338" name="農林水産業費最小値テキスト">
          <a:extLst>
            <a:ext uri="{FF2B5EF4-FFF2-40B4-BE49-F238E27FC236}">
              <a16:creationId xmlns:a16="http://schemas.microsoft.com/office/drawing/2014/main" id="{00000000-0008-0000-0700-000052010000}"/>
            </a:ext>
          </a:extLst>
        </xdr:cNvPr>
        <xdr:cNvSpPr txBox="1"/>
      </xdr:nvSpPr>
      <xdr:spPr>
        <a:xfrm>
          <a:off x="10528300" y="100856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137734</xdr:rowOff>
    </xdr:from>
    <xdr:to>
      <xdr:col>55</xdr:col>
      <xdr:colOff>88900</xdr:colOff>
      <xdr:row>58</xdr:row>
      <xdr:rowOff>137734</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100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158843</xdr:rowOff>
    </xdr:from>
    <xdr:ext cx="534377" cy="259045"/>
    <xdr:sp macro="" textlink="">
      <xdr:nvSpPr>
        <xdr:cNvPr id="340" name="農林水産業費最大値テキスト">
          <a:extLst>
            <a:ext uri="{FF2B5EF4-FFF2-40B4-BE49-F238E27FC236}">
              <a16:creationId xmlns:a16="http://schemas.microsoft.com/office/drawing/2014/main" id="{00000000-0008-0000-0700-000054010000}"/>
            </a:ext>
          </a:extLst>
        </xdr:cNvPr>
        <xdr:cNvSpPr txBox="1"/>
      </xdr:nvSpPr>
      <xdr:spPr>
        <a:xfrm>
          <a:off x="10528300" y="838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40716</xdr:rowOff>
    </xdr:from>
    <xdr:to>
      <xdr:col>55</xdr:col>
      <xdr:colOff>88900</xdr:colOff>
      <xdr:row>50</xdr:row>
      <xdr:rowOff>40716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861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125938</xdr:rowOff>
    </xdr:from>
    <xdr:to>
      <xdr:col>55</xdr:col>
      <xdr:colOff>0</xdr:colOff>
      <xdr:row>58</xdr:row>
      <xdr:rowOff>131242</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9639300" y="10070038"/>
          <a:ext cx="838200" cy="5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64823</xdr:rowOff>
    </xdr:from>
    <xdr:ext cx="469744" cy="259045"/>
    <xdr:sp macro="" textlink="">
      <xdr:nvSpPr>
        <xdr:cNvPr id="343" name="農林水産業費平均値テキスト">
          <a:extLst>
            <a:ext uri="{FF2B5EF4-FFF2-40B4-BE49-F238E27FC236}">
              <a16:creationId xmlns:a16="http://schemas.microsoft.com/office/drawing/2014/main" id="{00000000-0008-0000-0700-000057010000}"/>
            </a:ext>
          </a:extLst>
        </xdr:cNvPr>
        <xdr:cNvSpPr txBox="1"/>
      </xdr:nvSpPr>
      <xdr:spPr>
        <a:xfrm>
          <a:off x="10528300" y="96660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41946</xdr:rowOff>
    </xdr:from>
    <xdr:to>
      <xdr:col>55</xdr:col>
      <xdr:colOff>50800</xdr:colOff>
      <xdr:row>57</xdr:row>
      <xdr:rowOff>143546</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10426700" y="981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125938</xdr:rowOff>
    </xdr:from>
    <xdr:to>
      <xdr:col>50</xdr:col>
      <xdr:colOff>114300</xdr:colOff>
      <xdr:row>58</xdr:row>
      <xdr:rowOff>132019</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8750300" y="10070038"/>
          <a:ext cx="889000" cy="6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50450</xdr:rowOff>
    </xdr:from>
    <xdr:to>
      <xdr:col>50</xdr:col>
      <xdr:colOff>165100</xdr:colOff>
      <xdr:row>57</xdr:row>
      <xdr:rowOff>152050</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95885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168577</xdr:rowOff>
    </xdr:from>
    <xdr:ext cx="469744"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9404428" y="95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124658</xdr:rowOff>
    </xdr:from>
    <xdr:to>
      <xdr:col>45</xdr:col>
      <xdr:colOff>177800</xdr:colOff>
      <xdr:row>58</xdr:row>
      <xdr:rowOff>132019</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7861300" y="10068758"/>
          <a:ext cx="889000" cy="7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58131</xdr:rowOff>
    </xdr:from>
    <xdr:to>
      <xdr:col>46</xdr:col>
      <xdr:colOff>38100</xdr:colOff>
      <xdr:row>57</xdr:row>
      <xdr:rowOff>159731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8699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4808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8515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124658</xdr:rowOff>
    </xdr:from>
    <xdr:to>
      <xdr:col>41</xdr:col>
      <xdr:colOff>50800</xdr:colOff>
      <xdr:row>58</xdr:row>
      <xdr:rowOff>131790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6972300" y="10068758"/>
          <a:ext cx="889000" cy="7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66818</xdr:rowOff>
    </xdr:from>
    <xdr:to>
      <xdr:col>41</xdr:col>
      <xdr:colOff>101600</xdr:colOff>
      <xdr:row>57</xdr:row>
      <xdr:rowOff>168418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7810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13495</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626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65949</xdr:rowOff>
    </xdr:from>
    <xdr:to>
      <xdr:col>36</xdr:col>
      <xdr:colOff>165100</xdr:colOff>
      <xdr:row>57</xdr:row>
      <xdr:rowOff>167549</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6921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12626</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6737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80442</xdr:rowOff>
    </xdr:from>
    <xdr:to>
      <xdr:col>55</xdr:col>
      <xdr:colOff>50800</xdr:colOff>
      <xdr:row>59</xdr:row>
      <xdr:rowOff>10592</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10426700" y="10024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166819</xdr:rowOff>
    </xdr:from>
    <xdr:ext cx="378565" cy="259045"/>
    <xdr:sp macro="" textlink="">
      <xdr:nvSpPr>
        <xdr:cNvPr id="362" name="農林水産業費該当値テキスト">
          <a:extLst>
            <a:ext uri="{FF2B5EF4-FFF2-40B4-BE49-F238E27FC236}">
              <a16:creationId xmlns:a16="http://schemas.microsoft.com/office/drawing/2014/main" id="{00000000-0008-0000-0700-00006A010000}"/>
            </a:ext>
          </a:extLst>
        </xdr:cNvPr>
        <xdr:cNvSpPr txBox="1"/>
      </xdr:nvSpPr>
      <xdr:spPr>
        <a:xfrm>
          <a:off x="10528300" y="99394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75138</xdr:rowOff>
    </xdr:from>
    <xdr:to>
      <xdr:col>50</xdr:col>
      <xdr:colOff>165100</xdr:colOff>
      <xdr:row>59</xdr:row>
      <xdr:rowOff>5288</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9588500" y="10019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167865</xdr:rowOff>
    </xdr:from>
    <xdr:ext cx="378565"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50017" y="101119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81219</xdr:rowOff>
    </xdr:from>
    <xdr:to>
      <xdr:col>46</xdr:col>
      <xdr:colOff>38100</xdr:colOff>
      <xdr:row>59</xdr:row>
      <xdr:rowOff>11369</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8699500" y="10025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2496</xdr:rowOff>
    </xdr:from>
    <xdr:ext cx="378565"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61017" y="101180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73858</xdr:rowOff>
    </xdr:from>
    <xdr:to>
      <xdr:col>41</xdr:col>
      <xdr:colOff>101600</xdr:colOff>
      <xdr:row>59</xdr:row>
      <xdr:rowOff>4008</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7810500" y="10017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166585</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2017" y="101106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80990</xdr:rowOff>
    </xdr:from>
    <xdr:to>
      <xdr:col>36</xdr:col>
      <xdr:colOff>165100</xdr:colOff>
      <xdr:row>59</xdr:row>
      <xdr:rowOff>11140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6921500" y="10025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2267</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3017" y="101178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89065</xdr:rowOff>
    </xdr:from>
    <xdr:to>
      <xdr:col>54</xdr:col>
      <xdr:colOff>189865</xdr:colOff>
      <xdr:row>79</xdr:row>
      <xdr:rowOff>35401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90565"/>
          <a:ext cx="1270" cy="1489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39228</xdr:rowOff>
    </xdr:from>
    <xdr:ext cx="378565"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583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35401</xdr:rowOff>
    </xdr:from>
    <xdr:to>
      <xdr:col>55</xdr:col>
      <xdr:colOff>88900</xdr:colOff>
      <xdr:row>79</xdr:row>
      <xdr:rowOff>35401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579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35742</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6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89065</xdr:rowOff>
    </xdr:from>
    <xdr:to>
      <xdr:col>55</xdr:col>
      <xdr:colOff>88900</xdr:colOff>
      <xdr:row>70</xdr:row>
      <xdr:rowOff>89065</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90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13360</xdr:rowOff>
    </xdr:from>
    <xdr:to>
      <xdr:col>55</xdr:col>
      <xdr:colOff>0</xdr:colOff>
      <xdr:row>79</xdr:row>
      <xdr:rowOff>16751</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9639300" y="13557910"/>
          <a:ext cx="838200" cy="3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21899</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2235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170472</xdr:rowOff>
    </xdr:from>
    <xdr:to>
      <xdr:col>55</xdr:col>
      <xdr:colOff>50800</xdr:colOff>
      <xdr:row>78</xdr:row>
      <xdr:rowOff>100622</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37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94895</xdr:rowOff>
    </xdr:from>
    <xdr:to>
      <xdr:col>50</xdr:col>
      <xdr:colOff>114300</xdr:colOff>
      <xdr:row>79</xdr:row>
      <xdr:rowOff>13360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8750300" y="13467995"/>
          <a:ext cx="889000" cy="89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146431</xdr:rowOff>
    </xdr:from>
    <xdr:to>
      <xdr:col>50</xdr:col>
      <xdr:colOff>165100</xdr:colOff>
      <xdr:row>78</xdr:row>
      <xdr:rowOff>76581</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93108</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12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94895</xdr:rowOff>
    </xdr:from>
    <xdr:to>
      <xdr:col>45</xdr:col>
      <xdr:colOff>177800</xdr:colOff>
      <xdr:row>78</xdr:row>
      <xdr:rowOff>131338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7861300" y="13467995"/>
          <a:ext cx="889000" cy="36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110179</xdr:rowOff>
    </xdr:from>
    <xdr:to>
      <xdr:col>46</xdr:col>
      <xdr:colOff>38100</xdr:colOff>
      <xdr:row>78</xdr:row>
      <xdr:rowOff>40329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56856</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483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131338</xdr:rowOff>
    </xdr:from>
    <xdr:to>
      <xdr:col>41</xdr:col>
      <xdr:colOff>50800</xdr:colOff>
      <xdr:row>78</xdr:row>
      <xdr:rowOff>136519</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3504438"/>
          <a:ext cx="889000" cy="5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90843</xdr:rowOff>
    </xdr:from>
    <xdr:to>
      <xdr:col>41</xdr:col>
      <xdr:colOff>101600</xdr:colOff>
      <xdr:row>78</xdr:row>
      <xdr:rowOff>20993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37520</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594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76364</xdr:rowOff>
    </xdr:from>
    <xdr:to>
      <xdr:col>36</xdr:col>
      <xdr:colOff>165100</xdr:colOff>
      <xdr:row>78</xdr:row>
      <xdr:rowOff>6514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23041</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05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137401</xdr:rowOff>
    </xdr:from>
    <xdr:to>
      <xdr:col>55</xdr:col>
      <xdr:colOff>50800</xdr:colOff>
      <xdr:row>79</xdr:row>
      <xdr:rowOff>67551</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510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52328</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425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134010</xdr:rowOff>
    </xdr:from>
    <xdr:to>
      <xdr:col>50</xdr:col>
      <xdr:colOff>165100</xdr:colOff>
      <xdr:row>79</xdr:row>
      <xdr:rowOff>64160</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50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55287</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599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44095</xdr:rowOff>
    </xdr:from>
    <xdr:to>
      <xdr:col>46</xdr:col>
      <xdr:colOff>38100</xdr:colOff>
      <xdr:row>78</xdr:row>
      <xdr:rowOff>145695</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41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136822</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509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80538</xdr:rowOff>
    </xdr:from>
    <xdr:to>
      <xdr:col>41</xdr:col>
      <xdr:colOff>101600</xdr:colOff>
      <xdr:row>79</xdr:row>
      <xdr:rowOff>10688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453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1815</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546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85719</xdr:rowOff>
    </xdr:from>
    <xdr:to>
      <xdr:col>36</xdr:col>
      <xdr:colOff>165100</xdr:colOff>
      <xdr:row>79</xdr:row>
      <xdr:rowOff>15869</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458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6996</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551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57423</xdr:rowOff>
    </xdr:from>
    <xdr:to>
      <xdr:col>54</xdr:col>
      <xdr:colOff>189865</xdr:colOff>
      <xdr:row>99</xdr:row>
      <xdr:rowOff>117430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659373"/>
          <a:ext cx="1270" cy="1431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121257</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709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117430</xdr:rowOff>
    </xdr:from>
    <xdr:to>
      <xdr:col>55</xdr:col>
      <xdr:colOff>88900</xdr:colOff>
      <xdr:row>99</xdr:row>
      <xdr:rowOff>117430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709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4100</xdr:rowOff>
    </xdr:from>
    <xdr:ext cx="534377"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43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57423</xdr:rowOff>
    </xdr:from>
    <xdr:to>
      <xdr:col>55</xdr:col>
      <xdr:colOff>88900</xdr:colOff>
      <xdr:row>91</xdr:row>
      <xdr:rowOff>57423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659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6731</xdr:rowOff>
    </xdr:from>
    <xdr:to>
      <xdr:col>55</xdr:col>
      <xdr:colOff>0</xdr:colOff>
      <xdr:row>99</xdr:row>
      <xdr:rowOff>57062</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9639300" y="16980281"/>
          <a:ext cx="838200" cy="50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130218</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417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107341</xdr:rowOff>
    </xdr:from>
    <xdr:to>
      <xdr:col>55</xdr:col>
      <xdr:colOff>50800</xdr:colOff>
      <xdr:row>97</xdr:row>
      <xdr:rowOff>37491</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5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148349</xdr:rowOff>
    </xdr:from>
    <xdr:to>
      <xdr:col>50</xdr:col>
      <xdr:colOff>114300</xdr:colOff>
      <xdr:row>99</xdr:row>
      <xdr:rowOff>6731</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8750300" y="16950449"/>
          <a:ext cx="889000" cy="29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123267</xdr:rowOff>
    </xdr:from>
    <xdr:to>
      <xdr:col>50</xdr:col>
      <xdr:colOff>165100</xdr:colOff>
      <xdr:row>97</xdr:row>
      <xdr:rowOff>53417</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58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69944</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357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146672</xdr:rowOff>
    </xdr:from>
    <xdr:to>
      <xdr:col>45</xdr:col>
      <xdr:colOff>177800</xdr:colOff>
      <xdr:row>98</xdr:row>
      <xdr:rowOff>148349</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7861300" y="16948772"/>
          <a:ext cx="889000" cy="1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136316</xdr:rowOff>
    </xdr:from>
    <xdr:to>
      <xdr:col>46</xdr:col>
      <xdr:colOff>38100</xdr:colOff>
      <xdr:row>97</xdr:row>
      <xdr:rowOff>66466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595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82993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370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119259</xdr:rowOff>
    </xdr:from>
    <xdr:to>
      <xdr:col>41</xdr:col>
      <xdr:colOff>50800</xdr:colOff>
      <xdr:row>98</xdr:row>
      <xdr:rowOff>146672</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6972300" y="16921359"/>
          <a:ext cx="889000" cy="27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127724</xdr:rowOff>
    </xdr:from>
    <xdr:to>
      <xdr:col>41</xdr:col>
      <xdr:colOff>101600</xdr:colOff>
      <xdr:row>97</xdr:row>
      <xdr:rowOff>57874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58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74401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362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156680</xdr:rowOff>
    </xdr:from>
    <xdr:to>
      <xdr:col>36</xdr:col>
      <xdr:colOff>165100</xdr:colOff>
      <xdr:row>97</xdr:row>
      <xdr:rowOff>86830</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615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103357</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391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99</xdr:row>
      <xdr:rowOff>6262</xdr:rowOff>
    </xdr:from>
    <xdr:to>
      <xdr:col>55</xdr:col>
      <xdr:colOff>50800</xdr:colOff>
      <xdr:row>99</xdr:row>
      <xdr:rowOff>107862</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979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92639</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894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127381</xdr:rowOff>
    </xdr:from>
    <xdr:to>
      <xdr:col>50</xdr:col>
      <xdr:colOff>165100</xdr:colOff>
      <xdr:row>99</xdr:row>
      <xdr:rowOff>57531</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929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48658</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702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97549</xdr:rowOff>
    </xdr:from>
    <xdr:to>
      <xdr:col>46</xdr:col>
      <xdr:colOff>38100</xdr:colOff>
      <xdr:row>99</xdr:row>
      <xdr:rowOff>27699</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899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18826</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992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95872</xdr:rowOff>
    </xdr:from>
    <xdr:to>
      <xdr:col>41</xdr:col>
      <xdr:colOff>101600</xdr:colOff>
      <xdr:row>99</xdr:row>
      <xdr:rowOff>26022</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89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17149</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990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68459</xdr:rowOff>
    </xdr:from>
    <xdr:to>
      <xdr:col>36</xdr:col>
      <xdr:colOff>165100</xdr:colOff>
      <xdr:row>98</xdr:row>
      <xdr:rowOff>170059</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870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161186</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963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114828</xdr:rowOff>
    </xdr:from>
    <xdr:to>
      <xdr:col>85</xdr:col>
      <xdr:colOff>126364</xdr:colOff>
      <xdr:row>38</xdr:row>
      <xdr:rowOff>162468</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258328"/>
          <a:ext cx="1269" cy="141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166295</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81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162468</xdr:rowOff>
    </xdr:from>
    <xdr:to>
      <xdr:col>86</xdr:col>
      <xdr:colOff>25400</xdr:colOff>
      <xdr:row>38</xdr:row>
      <xdr:rowOff>162468</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7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61505</xdr:rowOff>
    </xdr:from>
    <xdr:ext cx="534377"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03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114828</xdr:rowOff>
    </xdr:from>
    <xdr:to>
      <xdr:col>86</xdr:col>
      <xdr:colOff>25400</xdr:colOff>
      <xdr:row>30</xdr:row>
      <xdr:rowOff>114828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258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55118</xdr:rowOff>
    </xdr:from>
    <xdr:to>
      <xdr:col>85</xdr:col>
      <xdr:colOff>127000</xdr:colOff>
      <xdr:row>37</xdr:row>
      <xdr:rowOff>69566</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5481300" y="6398768"/>
          <a:ext cx="838200" cy="14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111686</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59409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88809</xdr:rowOff>
    </xdr:from>
    <xdr:to>
      <xdr:col>85</xdr:col>
      <xdr:colOff>177800</xdr:colOff>
      <xdr:row>36</xdr:row>
      <xdr:rowOff>18959</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089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69566</xdr:rowOff>
    </xdr:from>
    <xdr:to>
      <xdr:col>81</xdr:col>
      <xdr:colOff>50800</xdr:colOff>
      <xdr:row>37</xdr:row>
      <xdr:rowOff>76058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4592300" y="6413216"/>
          <a:ext cx="889000" cy="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87711</xdr:rowOff>
    </xdr:from>
    <xdr:to>
      <xdr:col>81</xdr:col>
      <xdr:colOff>101600</xdr:colOff>
      <xdr:row>37</xdr:row>
      <xdr:rowOff>17861</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259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34388</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035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41676</xdr:rowOff>
    </xdr:from>
    <xdr:to>
      <xdr:col>76</xdr:col>
      <xdr:colOff>114300</xdr:colOff>
      <xdr:row>37</xdr:row>
      <xdr:rowOff>76058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3703300" y="6385326"/>
          <a:ext cx="889000" cy="34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91369</xdr:rowOff>
    </xdr:from>
    <xdr:to>
      <xdr:col>76</xdr:col>
      <xdr:colOff>165100</xdr:colOff>
      <xdr:row>37</xdr:row>
      <xdr:rowOff>21519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26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38046</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03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41676</xdr:rowOff>
    </xdr:from>
    <xdr:to>
      <xdr:col>71</xdr:col>
      <xdr:colOff>177800</xdr:colOff>
      <xdr:row>37</xdr:row>
      <xdr:rowOff>107513</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2814300" y="6385326"/>
          <a:ext cx="889000" cy="65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88077</xdr:rowOff>
    </xdr:from>
    <xdr:to>
      <xdr:col>72</xdr:col>
      <xdr:colOff>38100</xdr:colOff>
      <xdr:row>37</xdr:row>
      <xdr:rowOff>18227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6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34754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035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25898</xdr:rowOff>
    </xdr:from>
    <xdr:to>
      <xdr:col>67</xdr:col>
      <xdr:colOff>101600</xdr:colOff>
      <xdr:row>36</xdr:row>
      <xdr:rowOff>127498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19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144025</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597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4318</xdr:rowOff>
    </xdr:from>
    <xdr:to>
      <xdr:col>85</xdr:col>
      <xdr:colOff>177800</xdr:colOff>
      <xdr:row>37</xdr:row>
      <xdr:rowOff>105918</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347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154195</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6326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18766</xdr:rowOff>
    </xdr:from>
    <xdr:to>
      <xdr:col>81</xdr:col>
      <xdr:colOff>101600</xdr:colOff>
      <xdr:row>37</xdr:row>
      <xdr:rowOff>120366</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362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111493</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6455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25258</xdr:rowOff>
    </xdr:from>
    <xdr:to>
      <xdr:col>76</xdr:col>
      <xdr:colOff>165100</xdr:colOff>
      <xdr:row>37</xdr:row>
      <xdr:rowOff>126858</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368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117985</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6461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162326</xdr:rowOff>
    </xdr:from>
    <xdr:to>
      <xdr:col>72</xdr:col>
      <xdr:colOff>38100</xdr:colOff>
      <xdr:row>37</xdr:row>
      <xdr:rowOff>92476</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334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83603</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6427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56713</xdr:rowOff>
    </xdr:from>
    <xdr:to>
      <xdr:col>67</xdr:col>
      <xdr:colOff>101600</xdr:colOff>
      <xdr:row>37</xdr:row>
      <xdr:rowOff>158313</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400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149440</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6493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a:extLst>
            <a:ext uri="{FF2B5EF4-FFF2-40B4-BE49-F238E27FC236}">
              <a16:creationId xmlns:a16="http://schemas.microsoft.com/office/drawing/2014/main" id="{00000000-0008-0000-07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39097</xdr:rowOff>
    </xdr:from>
    <xdr:to>
      <xdr:col>85</xdr:col>
      <xdr:colOff>126364</xdr:colOff>
      <xdr:row>57</xdr:row>
      <xdr:rowOff>75559</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flipV="1">
          <a:off x="16317595" y="8611597"/>
          <a:ext cx="1269" cy="12366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79386</xdr:rowOff>
    </xdr:from>
    <xdr:ext cx="534377" cy="259045"/>
    <xdr:sp macro="" textlink="">
      <xdr:nvSpPr>
        <xdr:cNvPr id="567" name="教育費最小値テキスト">
          <a:extLst>
            <a:ext uri="{FF2B5EF4-FFF2-40B4-BE49-F238E27FC236}">
              <a16:creationId xmlns:a16="http://schemas.microsoft.com/office/drawing/2014/main" id="{00000000-0008-0000-0700-000037020000}"/>
            </a:ext>
          </a:extLst>
        </xdr:cNvPr>
        <xdr:cNvSpPr txBox="1"/>
      </xdr:nvSpPr>
      <xdr:spPr>
        <a:xfrm>
          <a:off x="16370300" y="9852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75559</xdr:rowOff>
    </xdr:from>
    <xdr:to>
      <xdr:col>86</xdr:col>
      <xdr:colOff>25400</xdr:colOff>
      <xdr:row>57</xdr:row>
      <xdr:rowOff>75559</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9848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157224</xdr:rowOff>
    </xdr:from>
    <xdr:ext cx="599010" cy="259045"/>
    <xdr:sp macro="" textlink="">
      <xdr:nvSpPr>
        <xdr:cNvPr id="569" name="教育費最大値テキスト">
          <a:extLst>
            <a:ext uri="{FF2B5EF4-FFF2-40B4-BE49-F238E27FC236}">
              <a16:creationId xmlns:a16="http://schemas.microsoft.com/office/drawing/2014/main" id="{00000000-0008-0000-0700-000039020000}"/>
            </a:ext>
          </a:extLst>
        </xdr:cNvPr>
        <xdr:cNvSpPr txBox="1"/>
      </xdr:nvSpPr>
      <xdr:spPr>
        <a:xfrm>
          <a:off x="16370300" y="8386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101,281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39097</xdr:rowOff>
    </xdr:from>
    <xdr:to>
      <xdr:col>86</xdr:col>
      <xdr:colOff>25400</xdr:colOff>
      <xdr:row>50</xdr:row>
      <xdr:rowOff>39097</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8611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74092</xdr:rowOff>
    </xdr:from>
    <xdr:to>
      <xdr:col>85</xdr:col>
      <xdr:colOff>127000</xdr:colOff>
      <xdr:row>57</xdr:row>
      <xdr:rowOff>150940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5481300" y="9846742"/>
          <a:ext cx="838200" cy="76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43463</xdr:rowOff>
    </xdr:from>
    <xdr:ext cx="534377" cy="259045"/>
    <xdr:sp macro="" textlink="">
      <xdr:nvSpPr>
        <xdr:cNvPr id="572" name="教育費平均値テキスト">
          <a:extLst>
            <a:ext uri="{FF2B5EF4-FFF2-40B4-BE49-F238E27FC236}">
              <a16:creationId xmlns:a16="http://schemas.microsoft.com/office/drawing/2014/main" id="{00000000-0008-0000-0700-00003C020000}"/>
            </a:ext>
          </a:extLst>
        </xdr:cNvPr>
        <xdr:cNvSpPr txBox="1"/>
      </xdr:nvSpPr>
      <xdr:spPr>
        <a:xfrm>
          <a:off x="16370300" y="93017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20586</xdr:rowOff>
    </xdr:from>
    <xdr:to>
      <xdr:col>85</xdr:col>
      <xdr:colOff>177800</xdr:colOff>
      <xdr:row>55</xdr:row>
      <xdr:rowOff>122186</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6268700" y="9450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150940</xdr:rowOff>
    </xdr:from>
    <xdr:to>
      <xdr:col>81</xdr:col>
      <xdr:colOff>50800</xdr:colOff>
      <xdr:row>57</xdr:row>
      <xdr:rowOff>159474</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4592300" y="9923590"/>
          <a:ext cx="889000" cy="8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123419</xdr:rowOff>
    </xdr:from>
    <xdr:to>
      <xdr:col>81</xdr:col>
      <xdr:colOff>101600</xdr:colOff>
      <xdr:row>56</xdr:row>
      <xdr:rowOff>53569</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5430500" y="9553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70096</xdr:rowOff>
    </xdr:from>
    <xdr:ext cx="534377"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5214111" y="9328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114668</xdr:rowOff>
    </xdr:from>
    <xdr:to>
      <xdr:col>76</xdr:col>
      <xdr:colOff>114300</xdr:colOff>
      <xdr:row>57</xdr:row>
      <xdr:rowOff>159474</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3703300" y="9887318"/>
          <a:ext cx="889000" cy="44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4318</xdr:rowOff>
    </xdr:from>
    <xdr:to>
      <xdr:col>76</xdr:col>
      <xdr:colOff>165100</xdr:colOff>
      <xdr:row>56</xdr:row>
      <xdr:rowOff>105918</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4541500" y="960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122445</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4325111" y="938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45955</xdr:rowOff>
    </xdr:from>
    <xdr:to>
      <xdr:col>71</xdr:col>
      <xdr:colOff>177800</xdr:colOff>
      <xdr:row>57</xdr:row>
      <xdr:rowOff>114668</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2814300" y="9818605"/>
          <a:ext cx="889000" cy="68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29655</xdr:rowOff>
    </xdr:from>
    <xdr:to>
      <xdr:col>72</xdr:col>
      <xdr:colOff>38100</xdr:colOff>
      <xdr:row>56</xdr:row>
      <xdr:rowOff>131255</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3652500" y="963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147782</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3436111" y="940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85681</xdr:rowOff>
    </xdr:from>
    <xdr:to>
      <xdr:col>67</xdr:col>
      <xdr:colOff>101600</xdr:colOff>
      <xdr:row>56</xdr:row>
      <xdr:rowOff>15831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2763500" y="951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32358</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2547111" y="929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23292</xdr:rowOff>
    </xdr:from>
    <xdr:to>
      <xdr:col>85</xdr:col>
      <xdr:colOff>177800</xdr:colOff>
      <xdr:row>57</xdr:row>
      <xdr:rowOff>124892</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6268700" y="9795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109669</xdr:rowOff>
    </xdr:from>
    <xdr:ext cx="534377" cy="259045"/>
    <xdr:sp macro="" textlink="">
      <xdr:nvSpPr>
        <xdr:cNvPr id="591" name="教育費該当値テキスト">
          <a:extLst>
            <a:ext uri="{FF2B5EF4-FFF2-40B4-BE49-F238E27FC236}">
              <a16:creationId xmlns:a16="http://schemas.microsoft.com/office/drawing/2014/main" id="{00000000-0008-0000-0700-00004F020000}"/>
            </a:ext>
          </a:extLst>
        </xdr:cNvPr>
        <xdr:cNvSpPr txBox="1"/>
      </xdr:nvSpPr>
      <xdr:spPr>
        <a:xfrm>
          <a:off x="16370300" y="9710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100140</xdr:rowOff>
    </xdr:from>
    <xdr:to>
      <xdr:col>81</xdr:col>
      <xdr:colOff>101600</xdr:colOff>
      <xdr:row>58</xdr:row>
      <xdr:rowOff>30290</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5430500" y="987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21417</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14111" y="996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108674</xdr:rowOff>
    </xdr:from>
    <xdr:to>
      <xdr:col>76</xdr:col>
      <xdr:colOff>165100</xdr:colOff>
      <xdr:row>58</xdr:row>
      <xdr:rowOff>38824</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4541500" y="988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29951</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9974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63868</xdr:rowOff>
    </xdr:from>
    <xdr:to>
      <xdr:col>72</xdr:col>
      <xdr:colOff>38100</xdr:colOff>
      <xdr:row>57</xdr:row>
      <xdr:rowOff>165468</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3652500" y="9836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156595</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9929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166605</xdr:rowOff>
    </xdr:from>
    <xdr:to>
      <xdr:col>67</xdr:col>
      <xdr:colOff>101600</xdr:colOff>
      <xdr:row>57</xdr:row>
      <xdr:rowOff>96755</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2763500" y="976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87882</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47111" y="9860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169818</xdr:rowOff>
    </xdr:from>
    <xdr:to>
      <xdr:col>85</xdr:col>
      <xdr:colOff>126364</xdr:colOff>
      <xdr:row>78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flipV="1">
          <a:off x="16317595" y="12171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29449</xdr:rowOff>
    </xdr:from>
    <xdr:ext cx="249299" cy="259045"/>
    <xdr:sp macro="" textlink="">
      <xdr:nvSpPr>
        <xdr:cNvPr id="620" name="災害復旧費最小値テキスト">
          <a:extLst>
            <a:ext uri="{FF2B5EF4-FFF2-40B4-BE49-F238E27FC236}">
              <a16:creationId xmlns:a16="http://schemas.microsoft.com/office/drawing/2014/main" id="{00000000-0008-0000-0700-00006C020000}"/>
            </a:ext>
          </a:extLst>
        </xdr:cNvPr>
        <xdr:cNvSpPr txBox="1"/>
      </xdr:nvSpPr>
      <xdr:spPr>
        <a:xfrm>
          <a:off x="16370300" y="13402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116495</xdr:rowOff>
    </xdr:from>
    <xdr:ext cx="534377" cy="259045"/>
    <xdr:sp macro="" textlink="">
      <xdr:nvSpPr>
        <xdr:cNvPr id="622" name="災害復旧費最大値テキスト">
          <a:extLst>
            <a:ext uri="{FF2B5EF4-FFF2-40B4-BE49-F238E27FC236}">
              <a16:creationId xmlns:a16="http://schemas.microsoft.com/office/drawing/2014/main" id="{00000000-0008-0000-0700-00006E020000}"/>
            </a:ext>
          </a:extLst>
        </xdr:cNvPr>
        <xdr:cNvSpPr txBox="1"/>
      </xdr:nvSpPr>
      <xdr:spPr>
        <a:xfrm>
          <a:off x="16370300" y="1194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21,473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169818</xdr:rowOff>
    </xdr:from>
    <xdr:to>
      <xdr:col>86</xdr:col>
      <xdr:colOff>25400</xdr:colOff>
      <xdr:row>70</xdr:row>
      <xdr:rowOff>169818</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217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25400</xdr:rowOff>
    </xdr:from>
    <xdr:to>
      <xdr:col>85</xdr:col>
      <xdr:colOff>127000</xdr:colOff>
      <xdr:row>78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5481300" y="1339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118349</xdr:rowOff>
    </xdr:from>
    <xdr:ext cx="378565" cy="259045"/>
    <xdr:sp macro="" textlink="">
      <xdr:nvSpPr>
        <xdr:cNvPr id="625" name="災害復旧費平均値テキスト">
          <a:extLst>
            <a:ext uri="{FF2B5EF4-FFF2-40B4-BE49-F238E27FC236}">
              <a16:creationId xmlns:a16="http://schemas.microsoft.com/office/drawing/2014/main" id="{00000000-0008-0000-0700-000071020000}"/>
            </a:ext>
          </a:extLst>
        </xdr:cNvPr>
        <xdr:cNvSpPr txBox="1"/>
      </xdr:nvSpPr>
      <xdr:spPr>
        <a:xfrm>
          <a:off x="16370300" y="13148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95472</xdr:rowOff>
    </xdr:from>
    <xdr:to>
      <xdr:col>85</xdr:col>
      <xdr:colOff>177800</xdr:colOff>
      <xdr:row>78</xdr:row>
      <xdr:rowOff>25622</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6268700" y="1329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25400</xdr:rowOff>
    </xdr:from>
    <xdr:to>
      <xdr:col>81</xdr:col>
      <xdr:colOff>50800</xdr:colOff>
      <xdr:row>78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4592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102330</xdr:rowOff>
    </xdr:from>
    <xdr:to>
      <xdr:col>81</xdr:col>
      <xdr:colOff>101600</xdr:colOff>
      <xdr:row>78</xdr:row>
      <xdr:rowOff>32480</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5430500" y="1330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49007</xdr:rowOff>
    </xdr:from>
    <xdr:ext cx="378565"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5292017" y="1307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25400</xdr:rowOff>
    </xdr:from>
    <xdr:to>
      <xdr:col>76</xdr:col>
      <xdr:colOff>114300</xdr:colOff>
      <xdr:row>78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105930</xdr:rowOff>
    </xdr:from>
    <xdr:to>
      <xdr:col>76</xdr:col>
      <xdr:colOff>165100</xdr:colOff>
      <xdr:row>78</xdr:row>
      <xdr:rowOff>36080</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4541500" y="1330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52607</xdr:rowOff>
    </xdr:from>
    <xdr:ext cx="378565"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4403017" y="13082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25400</xdr:rowOff>
    </xdr:from>
    <xdr:to>
      <xdr:col>71</xdr:col>
      <xdr:colOff>177800</xdr:colOff>
      <xdr:row>78</xdr:row>
      <xdr:rowOff>25400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814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105817</xdr:rowOff>
    </xdr:from>
    <xdr:to>
      <xdr:col>72</xdr:col>
      <xdr:colOff>38100</xdr:colOff>
      <xdr:row>78</xdr:row>
      <xdr:rowOff>35967</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3652500" y="133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52494</xdr:rowOff>
    </xdr:from>
    <xdr:ext cx="378565"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3514017" y="13082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86785</xdr:rowOff>
    </xdr:from>
    <xdr:to>
      <xdr:col>67</xdr:col>
      <xdr:colOff>101600</xdr:colOff>
      <xdr:row>78</xdr:row>
      <xdr:rowOff>16935</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2763500" y="13288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33462</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2579428" y="13063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146050</xdr:rowOff>
    </xdr:from>
    <xdr:to>
      <xdr:col>85</xdr:col>
      <xdr:colOff>177800</xdr:colOff>
      <xdr:row>78</xdr:row>
      <xdr:rowOff>76200</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73899</xdr:rowOff>
    </xdr:from>
    <xdr:ext cx="249299" cy="259045"/>
    <xdr:sp macro="" textlink="">
      <xdr:nvSpPr>
        <xdr:cNvPr id="644" name="災害復旧費該当値テキスト">
          <a:extLst>
            <a:ext uri="{FF2B5EF4-FFF2-40B4-BE49-F238E27FC236}">
              <a16:creationId xmlns:a16="http://schemas.microsoft.com/office/drawing/2014/main" id="{00000000-0008-0000-0700-000084020000}"/>
            </a:ext>
          </a:extLst>
        </xdr:cNvPr>
        <xdr:cNvSpPr txBox="1"/>
      </xdr:nvSpPr>
      <xdr:spPr>
        <a:xfrm>
          <a:off x="16370300" y="13275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146050</xdr:rowOff>
    </xdr:from>
    <xdr:to>
      <xdr:col>81</xdr:col>
      <xdr:colOff>101600</xdr:colOff>
      <xdr:row>78</xdr:row>
      <xdr:rowOff>76200</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543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78</xdr:row>
      <xdr:rowOff>67327</xdr:rowOff>
    </xdr:from>
    <xdr:ext cx="249299"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356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146050</xdr:rowOff>
    </xdr:from>
    <xdr:to>
      <xdr:col>67</xdr:col>
      <xdr:colOff>101600</xdr:colOff>
      <xdr:row>78</xdr:row>
      <xdr:rowOff>76200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2763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78</xdr:row>
      <xdr:rowOff>67327</xdr:rowOff>
    </xdr:from>
    <xdr:ext cx="249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89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公債費グラフ枠">
          <a:extLst>
            <a:ext uri="{FF2B5EF4-FFF2-40B4-BE49-F238E27FC236}">
              <a16:creationId xmlns:a16="http://schemas.microsoft.com/office/drawing/2014/main" id="{00000000-0008-0000-07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30581</xdr:rowOff>
    </xdr:from>
    <xdr:to>
      <xdr:col>85</xdr:col>
      <xdr:colOff>126364</xdr:colOff>
      <xdr:row>97</xdr:row>
      <xdr:rowOff>146120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flipV="1">
          <a:off x="16317595" y="15632531"/>
          <a:ext cx="1269" cy="1144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149947</xdr:rowOff>
    </xdr:from>
    <xdr:ext cx="534377" cy="259045"/>
    <xdr:sp macro="" textlink="">
      <xdr:nvSpPr>
        <xdr:cNvPr id="677" name="公債費最小値テキスト">
          <a:extLst>
            <a:ext uri="{FF2B5EF4-FFF2-40B4-BE49-F238E27FC236}">
              <a16:creationId xmlns:a16="http://schemas.microsoft.com/office/drawing/2014/main" id="{00000000-0008-0000-0700-0000A5020000}"/>
            </a:ext>
          </a:extLst>
        </xdr:cNvPr>
        <xdr:cNvSpPr txBox="1"/>
      </xdr:nvSpPr>
      <xdr:spPr>
        <a:xfrm>
          <a:off x="16370300" y="1678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146120</xdr:rowOff>
    </xdr:from>
    <xdr:to>
      <xdr:col>86</xdr:col>
      <xdr:colOff>25400</xdr:colOff>
      <xdr:row>97</xdr:row>
      <xdr:rowOff>146120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6776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148708</xdr:rowOff>
    </xdr:from>
    <xdr:ext cx="534377" cy="259045"/>
    <xdr:sp macro="" textlink="">
      <xdr:nvSpPr>
        <xdr:cNvPr id="679" name="公債費最大値テキスト">
          <a:extLst>
            <a:ext uri="{FF2B5EF4-FFF2-40B4-BE49-F238E27FC236}">
              <a16:creationId xmlns:a16="http://schemas.microsoft.com/office/drawing/2014/main" id="{00000000-0008-0000-0700-0000A7020000}"/>
            </a:ext>
          </a:extLst>
        </xdr:cNvPr>
        <xdr:cNvSpPr txBox="1"/>
      </xdr:nvSpPr>
      <xdr:spPr>
        <a:xfrm>
          <a:off x="16370300" y="1540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72,728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30581</xdr:rowOff>
    </xdr:from>
    <xdr:to>
      <xdr:col>86</xdr:col>
      <xdr:colOff>25400</xdr:colOff>
      <xdr:row>91</xdr:row>
      <xdr:rowOff>30581</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5632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60967</xdr:rowOff>
    </xdr:from>
    <xdr:to>
      <xdr:col>85</xdr:col>
      <xdr:colOff>127000</xdr:colOff>
      <xdr:row>97</xdr:row>
      <xdr:rowOff>79978</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5481300" y="16691617"/>
          <a:ext cx="838200" cy="19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68763</xdr:rowOff>
    </xdr:from>
    <xdr:ext cx="534377" cy="259045"/>
    <xdr:sp macro="" textlink="">
      <xdr:nvSpPr>
        <xdr:cNvPr id="682" name="公債費平均値テキスト">
          <a:extLst>
            <a:ext uri="{FF2B5EF4-FFF2-40B4-BE49-F238E27FC236}">
              <a16:creationId xmlns:a16="http://schemas.microsoft.com/office/drawing/2014/main" id="{00000000-0008-0000-0700-0000AA020000}"/>
            </a:ext>
          </a:extLst>
        </xdr:cNvPr>
        <xdr:cNvSpPr txBox="1"/>
      </xdr:nvSpPr>
      <xdr:spPr>
        <a:xfrm>
          <a:off x="16370300" y="161850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45886</xdr:rowOff>
    </xdr:from>
    <xdr:to>
      <xdr:col>85</xdr:col>
      <xdr:colOff>177800</xdr:colOff>
      <xdr:row>95</xdr:row>
      <xdr:rowOff>147486</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6268700" y="16333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49137</xdr:rowOff>
    </xdr:from>
    <xdr:to>
      <xdr:col>81</xdr:col>
      <xdr:colOff>50800</xdr:colOff>
      <xdr:row>97</xdr:row>
      <xdr:rowOff>60967</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4592300" y="16679787"/>
          <a:ext cx="889000" cy="11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30435</xdr:rowOff>
    </xdr:from>
    <xdr:to>
      <xdr:col>81</xdr:col>
      <xdr:colOff>101600</xdr:colOff>
      <xdr:row>95</xdr:row>
      <xdr:rowOff>132035</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54305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148562</xdr:rowOff>
    </xdr:from>
    <xdr:ext cx="534377"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5214111" y="1609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38506</xdr:rowOff>
    </xdr:from>
    <xdr:to>
      <xdr:col>76</xdr:col>
      <xdr:colOff>114300</xdr:colOff>
      <xdr:row>97</xdr:row>
      <xdr:rowOff>49137</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3703300" y="16669156"/>
          <a:ext cx="889000" cy="10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20453</xdr:rowOff>
    </xdr:from>
    <xdr:to>
      <xdr:col>76</xdr:col>
      <xdr:colOff>165100</xdr:colOff>
      <xdr:row>95</xdr:row>
      <xdr:rowOff>122053</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4541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138580</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4325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32792</xdr:rowOff>
    </xdr:from>
    <xdr:to>
      <xdr:col>71</xdr:col>
      <xdr:colOff>177800</xdr:colOff>
      <xdr:row>97</xdr:row>
      <xdr:rowOff>38506</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814300" y="16663442"/>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30798</xdr:rowOff>
    </xdr:from>
    <xdr:to>
      <xdr:col>72</xdr:col>
      <xdr:colOff>38100</xdr:colOff>
      <xdr:row>95</xdr:row>
      <xdr:rowOff>132398</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3652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148925</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3436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67221</xdr:rowOff>
    </xdr:from>
    <xdr:to>
      <xdr:col>67</xdr:col>
      <xdr:colOff>101600</xdr:colOff>
      <xdr:row>95</xdr:row>
      <xdr:rowOff>168821</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2763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13898</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2547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29178</xdr:rowOff>
    </xdr:from>
    <xdr:to>
      <xdr:col>85</xdr:col>
      <xdr:colOff>177800</xdr:colOff>
      <xdr:row>97</xdr:row>
      <xdr:rowOff>130778</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6268700" y="16659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115555</xdr:rowOff>
    </xdr:from>
    <xdr:ext cx="534377" cy="259045"/>
    <xdr:sp macro="" textlink="">
      <xdr:nvSpPr>
        <xdr:cNvPr id="701" name="公債費該当値テキスト">
          <a:extLst>
            <a:ext uri="{FF2B5EF4-FFF2-40B4-BE49-F238E27FC236}">
              <a16:creationId xmlns:a16="http://schemas.microsoft.com/office/drawing/2014/main" id="{00000000-0008-0000-0700-0000BD020000}"/>
            </a:ext>
          </a:extLst>
        </xdr:cNvPr>
        <xdr:cNvSpPr txBox="1"/>
      </xdr:nvSpPr>
      <xdr:spPr>
        <a:xfrm>
          <a:off x="16370300" y="16574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10167</xdr:rowOff>
    </xdr:from>
    <xdr:to>
      <xdr:col>81</xdr:col>
      <xdr:colOff>101600</xdr:colOff>
      <xdr:row>97</xdr:row>
      <xdr:rowOff>111767</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5430500" y="16640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102894</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14111" y="16733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169787</xdr:rowOff>
    </xdr:from>
    <xdr:to>
      <xdr:col>76</xdr:col>
      <xdr:colOff>165100</xdr:colOff>
      <xdr:row>97</xdr:row>
      <xdr:rowOff>99937</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4541500" y="1662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91064</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721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159156</xdr:rowOff>
    </xdr:from>
    <xdr:to>
      <xdr:col>72</xdr:col>
      <xdr:colOff>38100</xdr:colOff>
      <xdr:row>97</xdr:row>
      <xdr:rowOff>89306</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3652500" y="1661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80433</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436111" y="16711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153442</xdr:rowOff>
    </xdr:from>
    <xdr:to>
      <xdr:col>67</xdr:col>
      <xdr:colOff>101600</xdr:colOff>
      <xdr:row>97</xdr:row>
      <xdr:rowOff>83592</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2763500" y="16612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74719</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547111" y="16705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31801</xdr:rowOff>
    </xdr:from>
    <xdr:to>
      <xdr:col>116</xdr:col>
      <xdr:colOff>62864</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flipV="1">
          <a:off x="22159595" y="5175301"/>
          <a:ext cx="1269" cy="1479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158665</xdr:rowOff>
    </xdr:from>
    <xdr:ext cx="249299" cy="259045"/>
    <xdr:sp macro="" textlink="">
      <xdr:nvSpPr>
        <xdr:cNvPr id="732" name="諸支出金最小値テキスト">
          <a:extLst>
            <a:ext uri="{FF2B5EF4-FFF2-40B4-BE49-F238E27FC236}">
              <a16:creationId xmlns:a16="http://schemas.microsoft.com/office/drawing/2014/main" id="{00000000-0008-0000-0700-0000DC020000}"/>
            </a:ext>
          </a:extLst>
        </xdr:cNvPr>
        <xdr:cNvSpPr txBox="1"/>
      </xdr:nvSpPr>
      <xdr:spPr>
        <a:xfrm>
          <a:off x="22212300" y="6673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149928</xdr:rowOff>
    </xdr:from>
    <xdr:ext cx="469744" cy="259045"/>
    <xdr:sp macro="" textlink="">
      <xdr:nvSpPr>
        <xdr:cNvPr id="734" name="諸支出金最大値テキスト">
          <a:extLst>
            <a:ext uri="{FF2B5EF4-FFF2-40B4-BE49-F238E27FC236}">
              <a16:creationId xmlns:a16="http://schemas.microsoft.com/office/drawing/2014/main" id="{00000000-0008-0000-0700-0000DE020000}"/>
            </a:ext>
          </a:extLst>
        </xdr:cNvPr>
        <xdr:cNvSpPr txBox="1"/>
      </xdr:nvSpPr>
      <xdr:spPr>
        <a:xfrm>
          <a:off x="22212300" y="495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31801</xdr:rowOff>
    </xdr:from>
    <xdr:to>
      <xdr:col>116</xdr:col>
      <xdr:colOff>152400</xdr:colOff>
      <xdr:row>30</xdr:row>
      <xdr:rowOff>31801</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517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76115</xdr:rowOff>
    </xdr:from>
    <xdr:ext cx="378565" cy="259045"/>
    <xdr:sp macro="" textlink="">
      <xdr:nvSpPr>
        <xdr:cNvPr id="737" name="諸支出金平均値テキスト">
          <a:extLst>
            <a:ext uri="{FF2B5EF4-FFF2-40B4-BE49-F238E27FC236}">
              <a16:creationId xmlns:a16="http://schemas.microsoft.com/office/drawing/2014/main" id="{00000000-0008-0000-0700-0000E1020000}"/>
            </a:ext>
          </a:extLst>
        </xdr:cNvPr>
        <xdr:cNvSpPr txBox="1"/>
      </xdr:nvSpPr>
      <xdr:spPr>
        <a:xfrm>
          <a:off x="22212300" y="6419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53239</xdr:rowOff>
    </xdr:from>
    <xdr:to>
      <xdr:col>116</xdr:col>
      <xdr:colOff>114300</xdr:colOff>
      <xdr:row>38</xdr:row>
      <xdr:rowOff>154839</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21107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49809</xdr:rowOff>
    </xdr:from>
    <xdr:to>
      <xdr:col>112</xdr:col>
      <xdr:colOff>38100</xdr:colOff>
      <xdr:row>38</xdr:row>
      <xdr:rowOff>151409</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1272500" y="656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167936</xdr:rowOff>
    </xdr:from>
    <xdr:ext cx="378565"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1134017" y="6340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47523</xdr:rowOff>
    </xdr:from>
    <xdr:to>
      <xdr:col>107</xdr:col>
      <xdr:colOff>101600</xdr:colOff>
      <xdr:row>38</xdr:row>
      <xdr:rowOff>149123</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03835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165650</xdr:rowOff>
    </xdr:from>
    <xdr:ext cx="378565"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0245017" y="63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64668</xdr:rowOff>
    </xdr:from>
    <xdr:to>
      <xdr:col>102</xdr:col>
      <xdr:colOff>165100</xdr:colOff>
      <xdr:row>38</xdr:row>
      <xdr:rowOff>166268</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9494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11346</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9356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74270</xdr:rowOff>
    </xdr:from>
    <xdr:to>
      <xdr:col>98</xdr:col>
      <xdr:colOff>38100</xdr:colOff>
      <xdr:row>39</xdr:row>
      <xdr:rowOff>4420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8605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20946</xdr:rowOff>
    </xdr:from>
    <xdr:ext cx="313932"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8499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31665</xdr:rowOff>
    </xdr:from>
    <xdr:ext cx="249299" cy="259045"/>
    <xdr:sp macro="" textlink="">
      <xdr:nvSpPr>
        <xdr:cNvPr id="756" name="諸支出金該当値テキスト">
          <a:extLst>
            <a:ext uri="{FF2B5EF4-FFF2-40B4-BE49-F238E27FC236}">
              <a16:creationId xmlns:a16="http://schemas.microsoft.com/office/drawing/2014/main" id="{00000000-0008-0000-0700-0000F4020000}"/>
            </a:ext>
          </a:extLst>
        </xdr:cNvPr>
        <xdr:cNvSpPr txBox="1"/>
      </xdr:nvSpPr>
      <xdr:spPr>
        <a:xfrm>
          <a:off x="22212300" y="6546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前年度繰上充用金グラフ枠">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1" name="前年度繰上充用金最小値テキスト">
          <a:extLst>
            <a:ext uri="{FF2B5EF4-FFF2-40B4-BE49-F238E27FC236}">
              <a16:creationId xmlns:a16="http://schemas.microsoft.com/office/drawing/2014/main" id="{00000000-0008-0000-0700-00000D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3" name="前年度繰上充用金最大値テキスト">
          <a:extLst>
            <a:ext uri="{FF2B5EF4-FFF2-40B4-BE49-F238E27FC236}">
              <a16:creationId xmlns:a16="http://schemas.microsoft.com/office/drawing/2014/main" id="{00000000-0008-0000-0700-00000F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6" name="前年度繰上充用金平均値テキスト">
          <a:extLst>
            <a:ext uri="{FF2B5EF4-FFF2-40B4-BE49-F238E27FC236}">
              <a16:creationId xmlns:a16="http://schemas.microsoft.com/office/drawing/2014/main" id="{00000000-0008-0000-0700-000012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9" name="フローチャート: 判断 788">
          <a:extLst>
            <a:ext uri="{FF2B5EF4-FFF2-40B4-BE49-F238E27FC236}">
              <a16:creationId xmlns:a16="http://schemas.microsoft.com/office/drawing/2014/main" id="{00000000-0008-0000-0700-000015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5" name="前年度繰上充用金該当値テキスト">
          <a:extLst>
            <a:ext uri="{FF2B5EF4-FFF2-40B4-BE49-F238E27FC236}">
              <a16:creationId xmlns:a16="http://schemas.microsoft.com/office/drawing/2014/main" id="{00000000-0008-0000-0700-000025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4" name="正方形/長方形 813">
          <a:extLst>
            <a:ext uri="{FF2B5EF4-FFF2-40B4-BE49-F238E27FC236}">
              <a16:creationId xmlns:a16="http://schemas.microsoft.com/office/drawing/2014/main" id="{00000000-0008-0000-0700-00002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5" name="正方形/長方形 814">
          <a:extLst>
            <a:ext uri="{FF2B5EF4-FFF2-40B4-BE49-F238E27FC236}">
              <a16:creationId xmlns:a16="http://schemas.microsoft.com/office/drawing/2014/main" id="{00000000-0008-0000-0700-00002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歳出決算総額は、住民一人当たり４５７，５３４円となっている。主な構成項目である民生費は、住民一人当たり２３０，２６３円となっており前年度決算と比較すると５．３％の増となった。主な増要因は、民生費のうち児童福祉費の保育所運営等委託料、社会福祉費の定額減税補足給付金、物価高騰対策給付金等の増となっている。</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類似団体平均を上回っている</a:t>
          </a:r>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ため、</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今後も引き続き行財政改革の推進により、事務事業の見直しを図る等コスト削減に努めていく。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衛生費は、住民一人当たり８３，８８２円となっており、前年度決算と比較すると７４．４％の増となった。主な増要因は、性質別歳出における普通建設事業費に当たる清掃関連施設整備工事（資源物処理施設）の増となる。</a:t>
          </a:r>
          <a:endParaRPr kumimoji="1" lang="ja-JP" altLang="en-US"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総務費は、住民一人当たり５１，７８７円となっており、類似団体平均をわずかに下回る程度で推移している。基幹系システムクラウド使用料の増等があるが、前年度決算からは横ばいとなっている。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東京都小金井市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標準財政規模に対する財政調整基金残高の割合は、歳出の精査により過度な取崩しを回避しており、前年度対比で２．１３ポイントの増となった。</a:t>
          </a:r>
          <a:endParaRPr kumimoji="1" lang="en-US" altLang="ja-JP"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実質収支額における歳出については、積立金及び公債費が減となったが、投資的経費及び扶助費が増となったことから前年度決算額を上回った。一方で、歳入についても市税及び繰越金が減となったが、国庫支出金、都支出金等が増となったことから前年度決算額を上回り、その結果、標準財政規模に対する実質収支額の割合は、前年度対比１．６４ポイントの増となった。今後も事務事業の見直しや行政経営資源の有効活用による安定的な歳入確保と歳出削減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東京都小金井市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一般会計、国民健康保険特別会計、介護保険特別会計、後期高齢者医療特別会計、下水道事業会計のすべての会計において、黒字を確保しており、概ね適正な水準を保っている。連結実質赤字比率も黒字となっており、今後も引き続き持続可能かつ自律した財政運営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59749825</v>
      </c>
      <c r="BO4" s="358"/>
      <c r="BP4" s="358"/>
      <c r="BQ4" s="358"/>
      <c r="BR4" s="358"/>
      <c r="BS4" s="358"/>
      <c r="BT4" s="358"/>
      <c r="BU4" s="359"/>
      <c r="BV4" s="357">
        <v>53050349</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9.4</v>
      </c>
      <c r="CU4" s="364"/>
      <c r="CV4" s="364"/>
      <c r="CW4" s="364"/>
      <c r="CX4" s="364"/>
      <c r="CY4" s="364"/>
      <c r="CZ4" s="364"/>
      <c r="DA4" s="365"/>
      <c r="DB4" s="363">
        <v>7.8</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57271339</v>
      </c>
      <c r="BO5" s="395"/>
      <c r="BP5" s="395"/>
      <c r="BQ5" s="395"/>
      <c r="BR5" s="395"/>
      <c r="BS5" s="395"/>
      <c r="BT5" s="395"/>
      <c r="BU5" s="396"/>
      <c r="BV5" s="394">
        <v>51083149</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94.2</v>
      </c>
      <c r="CU5" s="392"/>
      <c r="CV5" s="392"/>
      <c r="CW5" s="392"/>
      <c r="CX5" s="392"/>
      <c r="CY5" s="392"/>
      <c r="CZ5" s="392"/>
      <c r="DA5" s="393"/>
      <c r="DB5" s="391">
        <v>93.9</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98</v>
      </c>
      <c r="AV6" s="427"/>
      <c r="AW6" s="427"/>
      <c r="AX6" s="427"/>
      <c r="AY6" s="428" t="s">
        <v>99</v>
      </c>
      <c r="AZ6" s="429"/>
      <c r="BA6" s="429"/>
      <c r="BB6" s="429"/>
      <c r="BC6" s="429"/>
      <c r="BD6" s="429"/>
      <c r="BE6" s="429"/>
      <c r="BF6" s="429"/>
      <c r="BG6" s="429"/>
      <c r="BH6" s="429"/>
      <c r="BI6" s="429"/>
      <c r="BJ6" s="429"/>
      <c r="BK6" s="429"/>
      <c r="BL6" s="429"/>
      <c r="BM6" s="430"/>
      <c r="BN6" s="394">
        <v>2478486</v>
      </c>
      <c r="BO6" s="395"/>
      <c r="BP6" s="395"/>
      <c r="BQ6" s="395"/>
      <c r="BR6" s="395"/>
      <c r="BS6" s="395"/>
      <c r="BT6" s="395"/>
      <c r="BU6" s="396"/>
      <c r="BV6" s="394">
        <v>1967200</v>
      </c>
      <c r="BW6" s="395"/>
      <c r="BX6" s="395"/>
      <c r="BY6" s="395"/>
      <c r="BZ6" s="395"/>
      <c r="CA6" s="395"/>
      <c r="CB6" s="395"/>
      <c r="CC6" s="396"/>
      <c r="CD6" s="397" t="s">
        <v>100</v>
      </c>
      <c r="CE6" s="398"/>
      <c r="CF6" s="398"/>
      <c r="CG6" s="398"/>
      <c r="CH6" s="398"/>
      <c r="CI6" s="398"/>
      <c r="CJ6" s="398"/>
      <c r="CK6" s="398"/>
      <c r="CL6" s="398"/>
      <c r="CM6" s="398"/>
      <c r="CN6" s="398"/>
      <c r="CO6" s="398"/>
      <c r="CP6" s="398"/>
      <c r="CQ6" s="398"/>
      <c r="CR6" s="398"/>
      <c r="CS6" s="399"/>
      <c r="CT6" s="431">
        <v>94.2</v>
      </c>
      <c r="CU6" s="432"/>
      <c r="CV6" s="432"/>
      <c r="CW6" s="432"/>
      <c r="CX6" s="432"/>
      <c r="CY6" s="432"/>
      <c r="CZ6" s="432"/>
      <c r="DA6" s="433"/>
      <c r="DB6" s="431">
        <v>93.9</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101</v>
      </c>
      <c r="AN7" s="424"/>
      <c r="AO7" s="424"/>
      <c r="AP7" s="424"/>
      <c r="AQ7" s="424"/>
      <c r="AR7" s="424"/>
      <c r="AS7" s="424"/>
      <c r="AT7" s="425"/>
      <c r="AU7" s="426" t="s">
        <v>98</v>
      </c>
      <c r="AV7" s="427"/>
      <c r="AW7" s="427"/>
      <c r="AX7" s="427"/>
      <c r="AY7" s="428" t="s">
        <v>102</v>
      </c>
      <c r="AZ7" s="429"/>
      <c r="BA7" s="429"/>
      <c r="BB7" s="429"/>
      <c r="BC7" s="429"/>
      <c r="BD7" s="429"/>
      <c r="BE7" s="429"/>
      <c r="BF7" s="429"/>
      <c r="BG7" s="429"/>
      <c r="BH7" s="429"/>
      <c r="BI7" s="429"/>
      <c r="BJ7" s="429"/>
      <c r="BK7" s="429"/>
      <c r="BL7" s="429"/>
      <c r="BM7" s="430"/>
      <c r="BN7" s="394">
        <v>68969</v>
      </c>
      <c r="BO7" s="395"/>
      <c r="BP7" s="395"/>
      <c r="BQ7" s="395"/>
      <c r="BR7" s="395"/>
      <c r="BS7" s="395"/>
      <c r="BT7" s="395"/>
      <c r="BU7" s="396"/>
      <c r="BV7" s="394">
        <v>1160</v>
      </c>
      <c r="BW7" s="395"/>
      <c r="BX7" s="395"/>
      <c r="BY7" s="395"/>
      <c r="BZ7" s="395"/>
      <c r="CA7" s="395"/>
      <c r="CB7" s="395"/>
      <c r="CC7" s="396"/>
      <c r="CD7" s="397" t="s">
        <v>103</v>
      </c>
      <c r="CE7" s="398"/>
      <c r="CF7" s="398"/>
      <c r="CG7" s="398"/>
      <c r="CH7" s="398"/>
      <c r="CI7" s="398"/>
      <c r="CJ7" s="398"/>
      <c r="CK7" s="398"/>
      <c r="CL7" s="398"/>
      <c r="CM7" s="398"/>
      <c r="CN7" s="398"/>
      <c r="CO7" s="398"/>
      <c r="CP7" s="398"/>
      <c r="CQ7" s="398"/>
      <c r="CR7" s="398"/>
      <c r="CS7" s="399"/>
      <c r="CT7" s="394">
        <v>25662107</v>
      </c>
      <c r="CU7" s="395"/>
      <c r="CV7" s="395"/>
      <c r="CW7" s="395"/>
      <c r="CX7" s="395"/>
      <c r="CY7" s="395"/>
      <c r="CZ7" s="395"/>
      <c r="DA7" s="396"/>
      <c r="DB7" s="394">
        <v>25366952</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104</v>
      </c>
      <c r="AN8" s="424"/>
      <c r="AO8" s="424"/>
      <c r="AP8" s="424"/>
      <c r="AQ8" s="424"/>
      <c r="AR8" s="424"/>
      <c r="AS8" s="424"/>
      <c r="AT8" s="425"/>
      <c r="AU8" s="426" t="s">
        <v>90</v>
      </c>
      <c r="AV8" s="427"/>
      <c r="AW8" s="427"/>
      <c r="AX8" s="427"/>
      <c r="AY8" s="428" t="s">
        <v>105</v>
      </c>
      <c r="AZ8" s="429"/>
      <c r="BA8" s="429"/>
      <c r="BB8" s="429"/>
      <c r="BC8" s="429"/>
      <c r="BD8" s="429"/>
      <c r="BE8" s="429"/>
      <c r="BF8" s="429"/>
      <c r="BG8" s="429"/>
      <c r="BH8" s="429"/>
      <c r="BI8" s="429"/>
      <c r="BJ8" s="429"/>
      <c r="BK8" s="429"/>
      <c r="BL8" s="429"/>
      <c r="BM8" s="430"/>
      <c r="BN8" s="394">
        <v>2409517</v>
      </c>
      <c r="BO8" s="395"/>
      <c r="BP8" s="395"/>
      <c r="BQ8" s="395"/>
      <c r="BR8" s="395"/>
      <c r="BS8" s="395"/>
      <c r="BT8" s="395"/>
      <c r="BU8" s="396"/>
      <c r="BV8" s="394">
        <v>1966040</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1.02</v>
      </c>
      <c r="CU8" s="435"/>
      <c r="CV8" s="435"/>
      <c r="CW8" s="435"/>
      <c r="CX8" s="435"/>
      <c r="CY8" s="435"/>
      <c r="CZ8" s="435"/>
      <c r="DA8" s="436"/>
      <c r="DB8" s="434">
        <v>1.01</v>
      </c>
      <c r="DC8" s="435"/>
      <c r="DD8" s="435"/>
      <c r="DE8" s="435"/>
      <c r="DF8" s="435"/>
      <c r="DG8" s="435"/>
      <c r="DH8" s="435"/>
      <c r="DI8" s="436"/>
    </row>
    <row r="9" spans="1:119" ht="18.75" customHeight="1" thickBot="1" x14ac:dyDescent="0.25">
      <c r="A9" s="163"/>
      <c r="B9" s="388" t="s">
        <v>107</v>
      </c>
      <c r="C9" s="389"/>
      <c r="D9" s="389"/>
      <c r="E9" s="389"/>
      <c r="F9" s="389"/>
      <c r="G9" s="389"/>
      <c r="H9" s="389"/>
      <c r="I9" s="389"/>
      <c r="J9" s="389"/>
      <c r="K9" s="437"/>
      <c r="L9" s="438" t="s">
        <v>108</v>
      </c>
      <c r="M9" s="439"/>
      <c r="N9" s="439"/>
      <c r="O9" s="439"/>
      <c r="P9" s="439"/>
      <c r="Q9" s="440"/>
      <c r="R9" s="441">
        <v>126074</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443477</v>
      </c>
      <c r="BO9" s="395"/>
      <c r="BP9" s="395"/>
      <c r="BQ9" s="395"/>
      <c r="BR9" s="395"/>
      <c r="BS9" s="395"/>
      <c r="BT9" s="395"/>
      <c r="BU9" s="396"/>
      <c r="BV9" s="394">
        <v>-546575</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5.9</v>
      </c>
      <c r="CU9" s="392"/>
      <c r="CV9" s="392"/>
      <c r="CW9" s="392"/>
      <c r="CX9" s="392"/>
      <c r="CY9" s="392"/>
      <c r="CZ9" s="392"/>
      <c r="DA9" s="393"/>
      <c r="DB9" s="391">
        <v>6.4</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113</v>
      </c>
      <c r="M10" s="424"/>
      <c r="N10" s="424"/>
      <c r="O10" s="424"/>
      <c r="P10" s="424"/>
      <c r="Q10" s="425"/>
      <c r="R10" s="445">
        <v>121396</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1482475</v>
      </c>
      <c r="BO10" s="395"/>
      <c r="BP10" s="395"/>
      <c r="BQ10" s="395"/>
      <c r="BR10" s="395"/>
      <c r="BS10" s="395"/>
      <c r="BT10" s="395"/>
      <c r="BU10" s="396"/>
      <c r="BV10" s="394">
        <v>1410587</v>
      </c>
      <c r="BW10" s="395"/>
      <c r="BX10" s="395"/>
      <c r="BY10" s="395"/>
      <c r="BZ10" s="395"/>
      <c r="CA10" s="395"/>
      <c r="CB10" s="395"/>
      <c r="CC10" s="396"/>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125174</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850000</v>
      </c>
      <c r="BO12" s="395"/>
      <c r="BP12" s="395"/>
      <c r="BQ12" s="395"/>
      <c r="BR12" s="395"/>
      <c r="BS12" s="395"/>
      <c r="BT12" s="395"/>
      <c r="BU12" s="396"/>
      <c r="BV12" s="394">
        <v>800000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2"/>
      <c r="M13" s="485" t="s">
        <v>130</v>
      </c>
      <c r="N13" s="486"/>
      <c r="O13" s="486"/>
      <c r="P13" s="486"/>
      <c r="Q13" s="487"/>
      <c r="R13" s="478">
        <v>121535</v>
      </c>
      <c r="S13" s="479"/>
      <c r="T13" s="479"/>
      <c r="U13" s="479"/>
      <c r="V13" s="480"/>
      <c r="W13" s="410" t="s">
        <v>131</v>
      </c>
      <c r="X13" s="411"/>
      <c r="Y13" s="411"/>
      <c r="Z13" s="411"/>
      <c r="AA13" s="411"/>
      <c r="AB13" s="401"/>
      <c r="AC13" s="445">
        <v>305</v>
      </c>
      <c r="AD13" s="446"/>
      <c r="AE13" s="446"/>
      <c r="AF13" s="446"/>
      <c r="AG13" s="488"/>
      <c r="AH13" s="445">
        <v>359</v>
      </c>
      <c r="AI13" s="446"/>
      <c r="AJ13" s="446"/>
      <c r="AK13" s="446"/>
      <c r="AL13" s="447"/>
      <c r="AM13" s="423" t="s">
        <v>132</v>
      </c>
      <c r="AN13" s="424"/>
      <c r="AO13" s="424"/>
      <c r="AP13" s="424"/>
      <c r="AQ13" s="424"/>
      <c r="AR13" s="424"/>
      <c r="AS13" s="424"/>
      <c r="AT13" s="425"/>
      <c r="AU13" s="426" t="s">
        <v>98</v>
      </c>
      <c r="AV13" s="427"/>
      <c r="AW13" s="427"/>
      <c r="AX13" s="427"/>
      <c r="AY13" s="428" t="s">
        <v>133</v>
      </c>
      <c r="AZ13" s="429"/>
      <c r="BA13" s="429"/>
      <c r="BB13" s="429"/>
      <c r="BC13" s="429"/>
      <c r="BD13" s="429"/>
      <c r="BE13" s="429"/>
      <c r="BF13" s="429"/>
      <c r="BG13" s="429"/>
      <c r="BH13" s="429"/>
      <c r="BI13" s="429"/>
      <c r="BJ13" s="429"/>
      <c r="BK13" s="429"/>
      <c r="BL13" s="429"/>
      <c r="BM13" s="430"/>
      <c r="BN13" s="394">
        <v>1075952</v>
      </c>
      <c r="BO13" s="395"/>
      <c r="BP13" s="395"/>
      <c r="BQ13" s="395"/>
      <c r="BR13" s="395"/>
      <c r="BS13" s="395"/>
      <c r="BT13" s="395"/>
      <c r="BU13" s="396"/>
      <c r="BV13" s="394">
        <v>64012</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1.9</v>
      </c>
      <c r="CU13" s="392"/>
      <c r="CV13" s="392"/>
      <c r="CW13" s="392"/>
      <c r="CX13" s="392"/>
      <c r="CY13" s="392"/>
      <c r="CZ13" s="392"/>
      <c r="DA13" s="393"/>
      <c r="DB13" s="391">
        <v>1.7</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124614</v>
      </c>
      <c r="S14" s="479"/>
      <c r="T14" s="479"/>
      <c r="U14" s="479"/>
      <c r="V14" s="480"/>
      <c r="W14" s="384"/>
      <c r="X14" s="385"/>
      <c r="Y14" s="385"/>
      <c r="Z14" s="385"/>
      <c r="AA14" s="385"/>
      <c r="AB14" s="374"/>
      <c r="AC14" s="481">
        <v>0.6</v>
      </c>
      <c r="AD14" s="482"/>
      <c r="AE14" s="482"/>
      <c r="AF14" s="482"/>
      <c r="AG14" s="483"/>
      <c r="AH14" s="481">
        <v>0.7</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2"/>
      <c r="M15" s="485" t="s">
        <v>130</v>
      </c>
      <c r="N15" s="486"/>
      <c r="O15" s="486"/>
      <c r="P15" s="486"/>
      <c r="Q15" s="487"/>
      <c r="R15" s="478">
        <v>121402</v>
      </c>
      <c r="S15" s="479"/>
      <c r="T15" s="479"/>
      <c r="U15" s="479"/>
      <c r="V15" s="480"/>
      <c r="W15" s="410" t="s">
        <v>137</v>
      </c>
      <c r="X15" s="411"/>
      <c r="Y15" s="411"/>
      <c r="Z15" s="411"/>
      <c r="AA15" s="411"/>
      <c r="AB15" s="401"/>
      <c r="AC15" s="445">
        <v>6590</v>
      </c>
      <c r="AD15" s="446"/>
      <c r="AE15" s="446"/>
      <c r="AF15" s="446"/>
      <c r="AG15" s="488"/>
      <c r="AH15" s="445">
        <v>7140</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19842520</v>
      </c>
      <c r="BO15" s="358"/>
      <c r="BP15" s="358"/>
      <c r="BQ15" s="358"/>
      <c r="BR15" s="358"/>
      <c r="BS15" s="358"/>
      <c r="BT15" s="358"/>
      <c r="BU15" s="359"/>
      <c r="BV15" s="357">
        <v>19637836</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12.6</v>
      </c>
      <c r="AD16" s="482"/>
      <c r="AE16" s="482"/>
      <c r="AF16" s="482"/>
      <c r="AG16" s="483"/>
      <c r="AH16" s="481">
        <v>14.1</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19641683</v>
      </c>
      <c r="BO16" s="395"/>
      <c r="BP16" s="395"/>
      <c r="BQ16" s="395"/>
      <c r="BR16" s="395"/>
      <c r="BS16" s="395"/>
      <c r="BT16" s="395"/>
      <c r="BU16" s="396"/>
      <c r="BV16" s="394">
        <v>18852208</v>
      </c>
      <c r="BW16" s="395"/>
      <c r="BX16" s="395"/>
      <c r="BY16" s="395"/>
      <c r="BZ16" s="395"/>
      <c r="CA16" s="395"/>
      <c r="CB16" s="395"/>
      <c r="CC16" s="396"/>
      <c r="CD16" s="176"/>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77"/>
      <c r="M17" s="505" t="s">
        <v>143</v>
      </c>
      <c r="N17" s="506"/>
      <c r="O17" s="506"/>
      <c r="P17" s="506"/>
      <c r="Q17" s="507"/>
      <c r="R17" s="500" t="s">
        <v>144</v>
      </c>
      <c r="S17" s="501"/>
      <c r="T17" s="501"/>
      <c r="U17" s="501"/>
      <c r="V17" s="502"/>
      <c r="W17" s="410" t="s">
        <v>145</v>
      </c>
      <c r="X17" s="411"/>
      <c r="Y17" s="411"/>
      <c r="Z17" s="411"/>
      <c r="AA17" s="411"/>
      <c r="AB17" s="401"/>
      <c r="AC17" s="445">
        <v>45598</v>
      </c>
      <c r="AD17" s="446"/>
      <c r="AE17" s="446"/>
      <c r="AF17" s="446"/>
      <c r="AG17" s="488"/>
      <c r="AH17" s="445">
        <v>43064</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25662107</v>
      </c>
      <c r="BO17" s="395"/>
      <c r="BP17" s="395"/>
      <c r="BQ17" s="395"/>
      <c r="BR17" s="395"/>
      <c r="BS17" s="395"/>
      <c r="BT17" s="395"/>
      <c r="BU17" s="396"/>
      <c r="BV17" s="394">
        <v>25366952</v>
      </c>
      <c r="BW17" s="395"/>
      <c r="BX17" s="395"/>
      <c r="BY17" s="395"/>
      <c r="BZ17" s="395"/>
      <c r="CA17" s="395"/>
      <c r="CB17" s="395"/>
      <c r="CC17" s="396"/>
      <c r="CD17" s="176"/>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147</v>
      </c>
      <c r="C18" s="437"/>
      <c r="D18" s="437"/>
      <c r="E18" s="517"/>
      <c r="F18" s="517"/>
      <c r="G18" s="517"/>
      <c r="H18" s="517"/>
      <c r="I18" s="517"/>
      <c r="J18" s="517"/>
      <c r="K18" s="517"/>
      <c r="L18" s="518">
        <v>11.3</v>
      </c>
      <c r="M18" s="518"/>
      <c r="N18" s="518"/>
      <c r="O18" s="518"/>
      <c r="P18" s="518"/>
      <c r="Q18" s="518"/>
      <c r="R18" s="519"/>
      <c r="S18" s="519"/>
      <c r="T18" s="519"/>
      <c r="U18" s="519"/>
      <c r="V18" s="520"/>
      <c r="W18" s="412"/>
      <c r="X18" s="413"/>
      <c r="Y18" s="413"/>
      <c r="Z18" s="413"/>
      <c r="AA18" s="413"/>
      <c r="AB18" s="404"/>
      <c r="AC18" s="521">
        <v>86.9</v>
      </c>
      <c r="AD18" s="522"/>
      <c r="AE18" s="522"/>
      <c r="AF18" s="522"/>
      <c r="AG18" s="523"/>
      <c r="AH18" s="521">
        <v>85.2</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25037114</v>
      </c>
      <c r="BO18" s="395"/>
      <c r="BP18" s="395"/>
      <c r="BQ18" s="395"/>
      <c r="BR18" s="395"/>
      <c r="BS18" s="395"/>
      <c r="BT18" s="395"/>
      <c r="BU18" s="396"/>
      <c r="BV18" s="394">
        <v>24248702</v>
      </c>
      <c r="BW18" s="395"/>
      <c r="BX18" s="395"/>
      <c r="BY18" s="395"/>
      <c r="BZ18" s="395"/>
      <c r="CA18" s="395"/>
      <c r="CB18" s="395"/>
      <c r="CC18" s="396"/>
      <c r="CD18" s="176"/>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149</v>
      </c>
      <c r="C19" s="437"/>
      <c r="D19" s="437"/>
      <c r="E19" s="517"/>
      <c r="F19" s="517"/>
      <c r="G19" s="517"/>
      <c r="H19" s="517"/>
      <c r="I19" s="517"/>
      <c r="J19" s="517"/>
      <c r="K19" s="517"/>
      <c r="L19" s="525">
        <v>11157</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34393737</v>
      </c>
      <c r="BO19" s="395"/>
      <c r="BP19" s="395"/>
      <c r="BQ19" s="395"/>
      <c r="BR19" s="395"/>
      <c r="BS19" s="395"/>
      <c r="BT19" s="395"/>
      <c r="BU19" s="396"/>
      <c r="BV19" s="394">
        <v>33460294</v>
      </c>
      <c r="BW19" s="395"/>
      <c r="BX19" s="395"/>
      <c r="BY19" s="395"/>
      <c r="BZ19" s="395"/>
      <c r="CA19" s="395"/>
      <c r="CB19" s="395"/>
      <c r="CC19" s="396"/>
      <c r="CD19" s="176"/>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151</v>
      </c>
      <c r="C20" s="437"/>
      <c r="D20" s="437"/>
      <c r="E20" s="517"/>
      <c r="F20" s="517"/>
      <c r="G20" s="517"/>
      <c r="H20" s="517"/>
      <c r="I20" s="517"/>
      <c r="J20" s="517"/>
      <c r="K20" s="517"/>
      <c r="L20" s="525">
        <v>63182</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6"/>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6"/>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17222247</v>
      </c>
      <c r="BO22" s="358"/>
      <c r="BP22" s="358"/>
      <c r="BQ22" s="358"/>
      <c r="BR22" s="358"/>
      <c r="BS22" s="358"/>
      <c r="BT22" s="358"/>
      <c r="BU22" s="359"/>
      <c r="BV22" s="357">
        <v>15564127</v>
      </c>
      <c r="BW22" s="358"/>
      <c r="BX22" s="358"/>
      <c r="BY22" s="358"/>
      <c r="BZ22" s="358"/>
      <c r="CA22" s="358"/>
      <c r="CB22" s="358"/>
      <c r="CC22" s="359"/>
      <c r="CD22" s="176"/>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9931855</v>
      </c>
      <c r="BO23" s="395"/>
      <c r="BP23" s="395"/>
      <c r="BQ23" s="395"/>
      <c r="BR23" s="395"/>
      <c r="BS23" s="395"/>
      <c r="BT23" s="395"/>
      <c r="BU23" s="396"/>
      <c r="BV23" s="394">
        <v>7453259</v>
      </c>
      <c r="BW23" s="395"/>
      <c r="BX23" s="395"/>
      <c r="BY23" s="395"/>
      <c r="BZ23" s="395"/>
      <c r="CA23" s="395"/>
      <c r="CB23" s="395"/>
      <c r="CC23" s="396"/>
      <c r="CD23" s="176"/>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9650</v>
      </c>
      <c r="R24" s="446"/>
      <c r="S24" s="446"/>
      <c r="T24" s="446"/>
      <c r="U24" s="446"/>
      <c r="V24" s="488"/>
      <c r="W24" s="540"/>
      <c r="X24" s="541"/>
      <c r="Y24" s="542"/>
      <c r="Z24" s="444" t="s">
        <v>162</v>
      </c>
      <c r="AA24" s="424"/>
      <c r="AB24" s="424"/>
      <c r="AC24" s="424"/>
      <c r="AD24" s="424"/>
      <c r="AE24" s="424"/>
      <c r="AF24" s="424"/>
      <c r="AG24" s="425"/>
      <c r="AH24" s="445">
        <v>597</v>
      </c>
      <c r="AI24" s="446"/>
      <c r="AJ24" s="446"/>
      <c r="AK24" s="446"/>
      <c r="AL24" s="488"/>
      <c r="AM24" s="445">
        <v>1877565</v>
      </c>
      <c r="AN24" s="446"/>
      <c r="AO24" s="446"/>
      <c r="AP24" s="446"/>
      <c r="AQ24" s="446"/>
      <c r="AR24" s="488"/>
      <c r="AS24" s="445">
        <v>3145</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14588674</v>
      </c>
      <c r="BO24" s="395"/>
      <c r="BP24" s="395"/>
      <c r="BQ24" s="395"/>
      <c r="BR24" s="395"/>
      <c r="BS24" s="395"/>
      <c r="BT24" s="395"/>
      <c r="BU24" s="396"/>
      <c r="BV24" s="394">
        <v>12334679</v>
      </c>
      <c r="BW24" s="395"/>
      <c r="BX24" s="395"/>
      <c r="BY24" s="395"/>
      <c r="BZ24" s="395"/>
      <c r="CA24" s="395"/>
      <c r="CB24" s="395"/>
      <c r="CC24" s="396"/>
      <c r="CD24" s="176"/>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2</v>
      </c>
      <c r="M25" s="446"/>
      <c r="N25" s="446"/>
      <c r="O25" s="446"/>
      <c r="P25" s="488"/>
      <c r="Q25" s="445">
        <v>8250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25209235</v>
      </c>
      <c r="BO25" s="358"/>
      <c r="BP25" s="358"/>
      <c r="BQ25" s="358"/>
      <c r="BR25" s="358"/>
      <c r="BS25" s="358"/>
      <c r="BT25" s="358"/>
      <c r="BU25" s="359"/>
      <c r="BV25" s="357">
        <v>10060728</v>
      </c>
      <c r="BW25" s="358"/>
      <c r="BX25" s="358"/>
      <c r="BY25" s="358"/>
      <c r="BZ25" s="358"/>
      <c r="CA25" s="358"/>
      <c r="CB25" s="358"/>
      <c r="CC25" s="359"/>
      <c r="CD25" s="176"/>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7650</v>
      </c>
      <c r="R26" s="446"/>
      <c r="S26" s="446"/>
      <c r="T26" s="446"/>
      <c r="U26" s="446"/>
      <c r="V26" s="488"/>
      <c r="W26" s="540"/>
      <c r="X26" s="541"/>
      <c r="Y26" s="542"/>
      <c r="Z26" s="444" t="s">
        <v>168</v>
      </c>
      <c r="AA26" s="546"/>
      <c r="AB26" s="546"/>
      <c r="AC26" s="546"/>
      <c r="AD26" s="546"/>
      <c r="AE26" s="546"/>
      <c r="AF26" s="546"/>
      <c r="AG26" s="547"/>
      <c r="AH26" s="445">
        <v>36</v>
      </c>
      <c r="AI26" s="446"/>
      <c r="AJ26" s="446"/>
      <c r="AK26" s="446"/>
      <c r="AL26" s="488"/>
      <c r="AM26" s="445">
        <v>114300</v>
      </c>
      <c r="AN26" s="446"/>
      <c r="AO26" s="446"/>
      <c r="AP26" s="446"/>
      <c r="AQ26" s="446"/>
      <c r="AR26" s="488"/>
      <c r="AS26" s="445">
        <v>3175</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v>60000</v>
      </c>
      <c r="BO26" s="395"/>
      <c r="BP26" s="395"/>
      <c r="BQ26" s="395"/>
      <c r="BR26" s="395"/>
      <c r="BS26" s="395"/>
      <c r="BT26" s="395"/>
      <c r="BU26" s="396"/>
      <c r="BV26" s="394">
        <v>60000</v>
      </c>
      <c r="BW26" s="395"/>
      <c r="BX26" s="395"/>
      <c r="BY26" s="395"/>
      <c r="BZ26" s="395"/>
      <c r="CA26" s="395"/>
      <c r="CB26" s="395"/>
      <c r="CC26" s="396"/>
      <c r="CD26" s="176"/>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170</v>
      </c>
      <c r="F27" s="424"/>
      <c r="G27" s="424"/>
      <c r="H27" s="424"/>
      <c r="I27" s="424"/>
      <c r="J27" s="424"/>
      <c r="K27" s="425"/>
      <c r="L27" s="445">
        <v>1</v>
      </c>
      <c r="M27" s="446"/>
      <c r="N27" s="446"/>
      <c r="O27" s="446"/>
      <c r="P27" s="488"/>
      <c r="Q27" s="445">
        <v>5750</v>
      </c>
      <c r="R27" s="446"/>
      <c r="S27" s="446"/>
      <c r="T27" s="446"/>
      <c r="U27" s="446"/>
      <c r="V27" s="488"/>
      <c r="W27" s="540"/>
      <c r="X27" s="541"/>
      <c r="Y27" s="542"/>
      <c r="Z27" s="444" t="s">
        <v>171</v>
      </c>
      <c r="AA27" s="424"/>
      <c r="AB27" s="424"/>
      <c r="AC27" s="424"/>
      <c r="AD27" s="424"/>
      <c r="AE27" s="424"/>
      <c r="AF27" s="424"/>
      <c r="AG27" s="425"/>
      <c r="AH27" s="445">
        <v>2</v>
      </c>
      <c r="AI27" s="446"/>
      <c r="AJ27" s="446"/>
      <c r="AK27" s="446"/>
      <c r="AL27" s="488"/>
      <c r="AM27" s="445" t="s">
        <v>172</v>
      </c>
      <c r="AN27" s="446"/>
      <c r="AO27" s="446"/>
      <c r="AP27" s="446"/>
      <c r="AQ27" s="446"/>
      <c r="AR27" s="488"/>
      <c r="AS27" s="445" t="s">
        <v>172</v>
      </c>
      <c r="AT27" s="446"/>
      <c r="AU27" s="446"/>
      <c r="AV27" s="446"/>
      <c r="AW27" s="446"/>
      <c r="AX27" s="447"/>
      <c r="AY27" s="489" t="s">
        <v>173</v>
      </c>
      <c r="AZ27" s="490"/>
      <c r="BA27" s="490"/>
      <c r="BB27" s="490"/>
      <c r="BC27" s="490"/>
      <c r="BD27" s="490"/>
      <c r="BE27" s="490"/>
      <c r="BF27" s="490"/>
      <c r="BG27" s="490"/>
      <c r="BH27" s="490"/>
      <c r="BI27" s="490"/>
      <c r="BJ27" s="490"/>
      <c r="BK27" s="490"/>
      <c r="BL27" s="490"/>
      <c r="BM27" s="491"/>
      <c r="BN27" s="513">
        <v>65</v>
      </c>
      <c r="BO27" s="514"/>
      <c r="BP27" s="514"/>
      <c r="BQ27" s="514"/>
      <c r="BR27" s="514"/>
      <c r="BS27" s="514"/>
      <c r="BT27" s="514"/>
      <c r="BU27" s="515"/>
      <c r="BV27" s="513">
        <v>65</v>
      </c>
      <c r="BW27" s="514"/>
      <c r="BX27" s="514"/>
      <c r="BY27" s="514"/>
      <c r="BZ27" s="514"/>
      <c r="CA27" s="514"/>
      <c r="CB27" s="514"/>
      <c r="CC27" s="515"/>
      <c r="CD27" s="178"/>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174</v>
      </c>
      <c r="F28" s="424"/>
      <c r="G28" s="424"/>
      <c r="H28" s="424"/>
      <c r="I28" s="424"/>
      <c r="J28" s="424"/>
      <c r="K28" s="425"/>
      <c r="L28" s="445">
        <v>1</v>
      </c>
      <c r="M28" s="446"/>
      <c r="N28" s="446"/>
      <c r="O28" s="446"/>
      <c r="P28" s="488"/>
      <c r="Q28" s="445">
        <v>5200</v>
      </c>
      <c r="R28" s="446"/>
      <c r="S28" s="446"/>
      <c r="T28" s="446"/>
      <c r="U28" s="446"/>
      <c r="V28" s="488"/>
      <c r="W28" s="540"/>
      <c r="X28" s="541"/>
      <c r="Y28" s="542"/>
      <c r="Z28" s="444" t="s">
        <v>175</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176</v>
      </c>
      <c r="AZ28" s="549"/>
      <c r="BA28" s="549"/>
      <c r="BB28" s="550"/>
      <c r="BC28" s="354" t="s">
        <v>46</v>
      </c>
      <c r="BD28" s="355"/>
      <c r="BE28" s="355"/>
      <c r="BF28" s="355"/>
      <c r="BG28" s="355"/>
      <c r="BH28" s="355"/>
      <c r="BI28" s="355"/>
      <c r="BJ28" s="355"/>
      <c r="BK28" s="355"/>
      <c r="BL28" s="355"/>
      <c r="BM28" s="356"/>
      <c r="BN28" s="357">
        <v>7937339</v>
      </c>
      <c r="BO28" s="358"/>
      <c r="BP28" s="358"/>
      <c r="BQ28" s="358"/>
      <c r="BR28" s="358"/>
      <c r="BS28" s="358"/>
      <c r="BT28" s="358"/>
      <c r="BU28" s="359"/>
      <c r="BV28" s="357">
        <v>7304864</v>
      </c>
      <c r="BW28" s="358"/>
      <c r="BX28" s="358"/>
      <c r="BY28" s="358"/>
      <c r="BZ28" s="358"/>
      <c r="CA28" s="358"/>
      <c r="CB28" s="358"/>
      <c r="CC28" s="359"/>
      <c r="CD28" s="176"/>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177</v>
      </c>
      <c r="F29" s="424"/>
      <c r="G29" s="424"/>
      <c r="H29" s="424"/>
      <c r="I29" s="424"/>
      <c r="J29" s="424"/>
      <c r="K29" s="425"/>
      <c r="L29" s="445">
        <v>22</v>
      </c>
      <c r="M29" s="446"/>
      <c r="N29" s="446"/>
      <c r="O29" s="446"/>
      <c r="P29" s="488"/>
      <c r="Q29" s="445">
        <v>4900</v>
      </c>
      <c r="R29" s="446"/>
      <c r="S29" s="446"/>
      <c r="T29" s="446"/>
      <c r="U29" s="446"/>
      <c r="V29" s="488"/>
      <c r="W29" s="543"/>
      <c r="X29" s="544"/>
      <c r="Y29" s="545"/>
      <c r="Z29" s="444" t="s">
        <v>178</v>
      </c>
      <c r="AA29" s="424"/>
      <c r="AB29" s="424"/>
      <c r="AC29" s="424"/>
      <c r="AD29" s="424"/>
      <c r="AE29" s="424"/>
      <c r="AF29" s="424"/>
      <c r="AG29" s="425"/>
      <c r="AH29" s="445">
        <v>599</v>
      </c>
      <c r="AI29" s="446"/>
      <c r="AJ29" s="446"/>
      <c r="AK29" s="446"/>
      <c r="AL29" s="488"/>
      <c r="AM29" s="445">
        <v>1886881</v>
      </c>
      <c r="AN29" s="446"/>
      <c r="AO29" s="446"/>
      <c r="AP29" s="446"/>
      <c r="AQ29" s="446"/>
      <c r="AR29" s="488"/>
      <c r="AS29" s="445">
        <v>3150</v>
      </c>
      <c r="AT29" s="446"/>
      <c r="AU29" s="446"/>
      <c r="AV29" s="446"/>
      <c r="AW29" s="446"/>
      <c r="AX29" s="447"/>
      <c r="AY29" s="551"/>
      <c r="AZ29" s="552"/>
      <c r="BA29" s="552"/>
      <c r="BB29" s="553"/>
      <c r="BC29" s="428" t="s">
        <v>179</v>
      </c>
      <c r="BD29" s="429"/>
      <c r="BE29" s="429"/>
      <c r="BF29" s="429"/>
      <c r="BG29" s="429"/>
      <c r="BH29" s="429"/>
      <c r="BI29" s="429"/>
      <c r="BJ29" s="429"/>
      <c r="BK29" s="429"/>
      <c r="BL29" s="429"/>
      <c r="BM29" s="430"/>
      <c r="BN29" s="394" t="s">
        <v>122</v>
      </c>
      <c r="BO29" s="395"/>
      <c r="BP29" s="395"/>
      <c r="BQ29" s="395"/>
      <c r="BR29" s="395"/>
      <c r="BS29" s="395"/>
      <c r="BT29" s="395"/>
      <c r="BU29" s="396"/>
      <c r="BV29" s="394" t="s">
        <v>122</v>
      </c>
      <c r="BW29" s="395"/>
      <c r="BX29" s="395"/>
      <c r="BY29" s="395"/>
      <c r="BZ29" s="395"/>
      <c r="CA29" s="395"/>
      <c r="CB29" s="395"/>
      <c r="CC29" s="396"/>
      <c r="CD29" s="178"/>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180</v>
      </c>
      <c r="X30" s="562"/>
      <c r="Y30" s="562"/>
      <c r="Z30" s="562"/>
      <c r="AA30" s="562"/>
      <c r="AB30" s="562"/>
      <c r="AC30" s="562"/>
      <c r="AD30" s="562"/>
      <c r="AE30" s="562"/>
      <c r="AF30" s="562"/>
      <c r="AG30" s="563"/>
      <c r="AH30" s="521">
        <v>97.6</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6378942</v>
      </c>
      <c r="BO30" s="514"/>
      <c r="BP30" s="514"/>
      <c r="BQ30" s="514"/>
      <c r="BR30" s="514"/>
      <c r="BS30" s="514"/>
      <c r="BT30" s="514"/>
      <c r="BU30" s="515"/>
      <c r="BV30" s="513">
        <v>6873657</v>
      </c>
      <c r="BW30" s="514"/>
      <c r="BX30" s="514"/>
      <c r="BY30" s="514"/>
      <c r="BZ30" s="514"/>
      <c r="CA30" s="514"/>
      <c r="CB30" s="514"/>
      <c r="CC30" s="515"/>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557" t="s">
        <v>181</v>
      </c>
      <c r="D32" s="557"/>
      <c r="E32" s="557"/>
      <c r="F32" s="557"/>
      <c r="G32" s="557"/>
      <c r="H32" s="557"/>
      <c r="I32" s="557"/>
      <c r="J32" s="557"/>
      <c r="K32" s="557"/>
      <c r="L32" s="557"/>
      <c r="M32" s="557"/>
      <c r="N32" s="557"/>
      <c r="O32" s="557"/>
      <c r="P32" s="557"/>
      <c r="Q32" s="557"/>
      <c r="R32" s="557"/>
      <c r="S32" s="557"/>
      <c r="U32" s="398" t="s">
        <v>182</v>
      </c>
      <c r="V32" s="398"/>
      <c r="W32" s="398"/>
      <c r="X32" s="398"/>
      <c r="Y32" s="398"/>
      <c r="Z32" s="398"/>
      <c r="AA32" s="398"/>
      <c r="AB32" s="398"/>
      <c r="AC32" s="398"/>
      <c r="AD32" s="398"/>
      <c r="AE32" s="398"/>
      <c r="AF32" s="398"/>
      <c r="AG32" s="398"/>
      <c r="AH32" s="398"/>
      <c r="AI32" s="398"/>
      <c r="AJ32" s="398"/>
      <c r="AK32" s="398"/>
      <c r="AM32" s="398" t="s">
        <v>183</v>
      </c>
      <c r="AN32" s="398"/>
      <c r="AO32" s="398"/>
      <c r="AP32" s="398"/>
      <c r="AQ32" s="398"/>
      <c r="AR32" s="398"/>
      <c r="AS32" s="398"/>
      <c r="AT32" s="398"/>
      <c r="AU32" s="398"/>
      <c r="AV32" s="398"/>
      <c r="AW32" s="398"/>
      <c r="AX32" s="398"/>
      <c r="AY32" s="398"/>
      <c r="AZ32" s="398"/>
      <c r="BA32" s="398"/>
      <c r="BB32" s="398"/>
      <c r="BC32" s="398"/>
      <c r="BE32" s="398" t="s">
        <v>184</v>
      </c>
      <c r="BF32" s="398"/>
      <c r="BG32" s="398"/>
      <c r="BH32" s="398"/>
      <c r="BI32" s="398"/>
      <c r="BJ32" s="398"/>
      <c r="BK32" s="398"/>
      <c r="BL32" s="398"/>
      <c r="BM32" s="398"/>
      <c r="BN32" s="398"/>
      <c r="BO32" s="398"/>
      <c r="BP32" s="398"/>
      <c r="BQ32" s="398"/>
      <c r="BR32" s="398"/>
      <c r="BS32" s="398"/>
      <c r="BT32" s="398"/>
      <c r="BU32" s="398"/>
      <c r="BW32" s="398" t="s">
        <v>185</v>
      </c>
      <c r="BX32" s="398"/>
      <c r="BY32" s="398"/>
      <c r="BZ32" s="398"/>
      <c r="CA32" s="398"/>
      <c r="CB32" s="398"/>
      <c r="CC32" s="398"/>
      <c r="CD32" s="398"/>
      <c r="CE32" s="398"/>
      <c r="CF32" s="398"/>
      <c r="CG32" s="398"/>
      <c r="CH32" s="398"/>
      <c r="CI32" s="398"/>
      <c r="CJ32" s="398"/>
      <c r="CK32" s="398"/>
      <c r="CL32" s="398"/>
      <c r="CM32" s="398"/>
      <c r="CO32" s="398" t="s">
        <v>186</v>
      </c>
      <c r="CP32" s="398"/>
      <c r="CQ32" s="398"/>
      <c r="CR32" s="398"/>
      <c r="CS32" s="398"/>
      <c r="CT32" s="398"/>
      <c r="CU32" s="398"/>
      <c r="CV32" s="398"/>
      <c r="CW32" s="398"/>
      <c r="CX32" s="398"/>
      <c r="CY32" s="398"/>
      <c r="CZ32" s="398"/>
      <c r="DA32" s="398"/>
      <c r="DB32" s="398"/>
      <c r="DC32" s="398"/>
      <c r="DD32" s="398"/>
      <c r="DE32" s="398"/>
      <c r="DI32" s="186"/>
    </row>
    <row r="33" spans="1:113" ht="13.5" customHeight="1" x14ac:dyDescent="0.2">
      <c r="A33" s="163"/>
      <c r="B33" s="187"/>
      <c r="C33" s="418" t="s">
        <v>187</v>
      </c>
      <c r="D33" s="418"/>
      <c r="E33" s="383" t="s">
        <v>188</v>
      </c>
      <c r="F33" s="383"/>
      <c r="G33" s="383"/>
      <c r="H33" s="383"/>
      <c r="I33" s="383"/>
      <c r="J33" s="383"/>
      <c r="K33" s="383"/>
      <c r="L33" s="383"/>
      <c r="M33" s="383"/>
      <c r="N33" s="383"/>
      <c r="O33" s="383"/>
      <c r="P33" s="383"/>
      <c r="Q33" s="383"/>
      <c r="R33" s="383"/>
      <c r="S33" s="383"/>
      <c r="T33" s="188"/>
      <c r="U33" s="418" t="s">
        <v>187</v>
      </c>
      <c r="V33" s="418"/>
      <c r="W33" s="383" t="s">
        <v>188</v>
      </c>
      <c r="X33" s="383"/>
      <c r="Y33" s="383"/>
      <c r="Z33" s="383"/>
      <c r="AA33" s="383"/>
      <c r="AB33" s="383"/>
      <c r="AC33" s="383"/>
      <c r="AD33" s="383"/>
      <c r="AE33" s="383"/>
      <c r="AF33" s="383"/>
      <c r="AG33" s="383"/>
      <c r="AH33" s="383"/>
      <c r="AI33" s="383"/>
      <c r="AJ33" s="383"/>
      <c r="AK33" s="383"/>
      <c r="AL33" s="188"/>
      <c r="AM33" s="418" t="s">
        <v>187</v>
      </c>
      <c r="AN33" s="418"/>
      <c r="AO33" s="383" t="s">
        <v>188</v>
      </c>
      <c r="AP33" s="383"/>
      <c r="AQ33" s="383"/>
      <c r="AR33" s="383"/>
      <c r="AS33" s="383"/>
      <c r="AT33" s="383"/>
      <c r="AU33" s="383"/>
      <c r="AV33" s="383"/>
      <c r="AW33" s="383"/>
      <c r="AX33" s="383"/>
      <c r="AY33" s="383"/>
      <c r="AZ33" s="383"/>
      <c r="BA33" s="383"/>
      <c r="BB33" s="383"/>
      <c r="BC33" s="383"/>
      <c r="BD33" s="189"/>
      <c r="BE33" s="383" t="s">
        <v>189</v>
      </c>
      <c r="BF33" s="383"/>
      <c r="BG33" s="383" t="s">
        <v>190</v>
      </c>
      <c r="BH33" s="383"/>
      <c r="BI33" s="383"/>
      <c r="BJ33" s="383"/>
      <c r="BK33" s="383"/>
      <c r="BL33" s="383"/>
      <c r="BM33" s="383"/>
      <c r="BN33" s="383"/>
      <c r="BO33" s="383"/>
      <c r="BP33" s="383"/>
      <c r="BQ33" s="383"/>
      <c r="BR33" s="383"/>
      <c r="BS33" s="383"/>
      <c r="BT33" s="383"/>
      <c r="BU33" s="383"/>
      <c r="BV33" s="189"/>
      <c r="BW33" s="418" t="s">
        <v>189</v>
      </c>
      <c r="BX33" s="418"/>
      <c r="BY33" s="383" t="s">
        <v>191</v>
      </c>
      <c r="BZ33" s="383"/>
      <c r="CA33" s="383"/>
      <c r="CB33" s="383"/>
      <c r="CC33" s="383"/>
      <c r="CD33" s="383"/>
      <c r="CE33" s="383"/>
      <c r="CF33" s="383"/>
      <c r="CG33" s="383"/>
      <c r="CH33" s="383"/>
      <c r="CI33" s="383"/>
      <c r="CJ33" s="383"/>
      <c r="CK33" s="383"/>
      <c r="CL33" s="383"/>
      <c r="CM33" s="383"/>
      <c r="CN33" s="188"/>
      <c r="CO33" s="418" t="s">
        <v>187</v>
      </c>
      <c r="CP33" s="418"/>
      <c r="CQ33" s="383" t="s">
        <v>192</v>
      </c>
      <c r="CR33" s="383"/>
      <c r="CS33" s="383"/>
      <c r="CT33" s="383"/>
      <c r="CU33" s="383"/>
      <c r="CV33" s="383"/>
      <c r="CW33" s="383"/>
      <c r="CX33" s="383"/>
      <c r="CY33" s="383"/>
      <c r="CZ33" s="383"/>
      <c r="DA33" s="383"/>
      <c r="DB33" s="383"/>
      <c r="DC33" s="383"/>
      <c r="DD33" s="383"/>
      <c r="DE33" s="383"/>
      <c r="DF33" s="188"/>
      <c r="DG33" s="583" t="s">
        <v>193</v>
      </c>
      <c r="DH33" s="583"/>
      <c r="DI33" s="190"/>
    </row>
    <row r="34" spans="1:113" ht="32.25" customHeight="1" x14ac:dyDescent="0.2">
      <c r="A34" s="163"/>
      <c r="B34" s="187"/>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2</v>
      </c>
      <c r="V34" s="584"/>
      <c r="W34" s="585" t="str">
        <f>IF('各会計、関係団体の財政状況及び健全化判断比率'!B28="","",'各会計、関係団体の財政状況及び健全化判断比率'!B28)</f>
        <v>国民健康保険特別会計</v>
      </c>
      <c r="X34" s="585"/>
      <c r="Y34" s="585"/>
      <c r="Z34" s="585"/>
      <c r="AA34" s="585"/>
      <c r="AB34" s="585"/>
      <c r="AC34" s="585"/>
      <c r="AD34" s="585"/>
      <c r="AE34" s="585"/>
      <c r="AF34" s="585"/>
      <c r="AG34" s="585"/>
      <c r="AH34" s="585"/>
      <c r="AI34" s="585"/>
      <c r="AJ34" s="585"/>
      <c r="AK34" s="585"/>
      <c r="AL34" s="163"/>
      <c r="AM34" s="584">
        <f>IF(AO34="","",MAX(C34:D43,U34:V43)+1)</f>
        <v>5</v>
      </c>
      <c r="AN34" s="584"/>
      <c r="AO34" s="585" t="str">
        <f>IF('各会計、関係団体の財政状況及び健全化判断比率'!B31="","",'各会計、関係団体の財政状況及び健全化判断比率'!B31)</f>
        <v>下水道事業会計</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6</v>
      </c>
      <c r="BX34" s="584"/>
      <c r="BY34" s="585" t="str">
        <f>IF('各会計、関係団体の財政状況及び健全化判断比率'!B68="","",'各会計、関係団体の財政状況及び健全化判断比率'!B68)</f>
        <v>東京たま広域資源循環組合</v>
      </c>
      <c r="BZ34" s="585"/>
      <c r="CA34" s="585"/>
      <c r="CB34" s="585"/>
      <c r="CC34" s="585"/>
      <c r="CD34" s="585"/>
      <c r="CE34" s="585"/>
      <c r="CF34" s="585"/>
      <c r="CG34" s="585"/>
      <c r="CH34" s="585"/>
      <c r="CI34" s="585"/>
      <c r="CJ34" s="585"/>
      <c r="CK34" s="585"/>
      <c r="CL34" s="585"/>
      <c r="CM34" s="585"/>
      <c r="CN34" s="163"/>
      <c r="CO34" s="584">
        <f>IF(CQ34="","",MAX(C34:D43,U34:V43,AM34:AN43,BE34:BF43,BW34:BX43)+1)</f>
        <v>16</v>
      </c>
      <c r="CP34" s="584"/>
      <c r="CQ34" s="585" t="str">
        <f>IF('各会計、関係団体の財政状況及び健全化判断比率'!BS7="","",'各会計、関係団体の財政状況及び健全化判断比率'!BS7)</f>
        <v>小金井市体育協会</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90"/>
    </row>
    <row r="35" spans="1:113" ht="32.25" customHeight="1" x14ac:dyDescent="0.2">
      <c r="A35" s="163"/>
      <c r="B35" s="187"/>
      <c r="C35" s="584" t="str">
        <f>IF(E35="","",C34+1)</f>
        <v/>
      </c>
      <c r="D35" s="584"/>
      <c r="E35" s="585" t="str">
        <f>IF('各会計、関係団体の財政状況及び健全化判断比率'!B8="","",'各会計、関係団体の財政状況及び健全化判断比率'!B8)</f>
        <v/>
      </c>
      <c r="F35" s="585"/>
      <c r="G35" s="585"/>
      <c r="H35" s="585"/>
      <c r="I35" s="585"/>
      <c r="J35" s="585"/>
      <c r="K35" s="585"/>
      <c r="L35" s="585"/>
      <c r="M35" s="585"/>
      <c r="N35" s="585"/>
      <c r="O35" s="585"/>
      <c r="P35" s="585"/>
      <c r="Q35" s="585"/>
      <c r="R35" s="585"/>
      <c r="S35" s="585"/>
      <c r="T35" s="163"/>
      <c r="U35" s="584">
        <f>IF(W35="","",U34+1)</f>
        <v>3</v>
      </c>
      <c r="V35" s="584"/>
      <c r="W35" s="585" t="str">
        <f>IF('各会計、関係団体の財政状況及び健全化判断比率'!B29="","",'各会計、関係団体の財政状況及び健全化判断比率'!B29)</f>
        <v>介護保険特別会計</v>
      </c>
      <c r="X35" s="585"/>
      <c r="Y35" s="585"/>
      <c r="Z35" s="585"/>
      <c r="AA35" s="585"/>
      <c r="AB35" s="585"/>
      <c r="AC35" s="585"/>
      <c r="AD35" s="585"/>
      <c r="AE35" s="585"/>
      <c r="AF35" s="585"/>
      <c r="AG35" s="585"/>
      <c r="AH35" s="585"/>
      <c r="AI35" s="585"/>
      <c r="AJ35" s="585"/>
      <c r="AK35" s="585"/>
      <c r="AL35" s="163"/>
      <c r="AM35" s="584" t="str">
        <f t="shared" ref="AM35:AM43" si="0">IF(AO35="","",AM34+1)</f>
        <v/>
      </c>
      <c r="AN35" s="584"/>
      <c r="AO35" s="585"/>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7</v>
      </c>
      <c r="BX35" s="584"/>
      <c r="BY35" s="585" t="str">
        <f>IF('各会計、関係団体の財政状況及び健全化判断比率'!B69="","",'各会計、関係団体の財政状況及び健全化判断比率'!B69)</f>
        <v>湖南衛生組合</v>
      </c>
      <c r="BZ35" s="585"/>
      <c r="CA35" s="585"/>
      <c r="CB35" s="585"/>
      <c r="CC35" s="585"/>
      <c r="CD35" s="585"/>
      <c r="CE35" s="585"/>
      <c r="CF35" s="585"/>
      <c r="CG35" s="585"/>
      <c r="CH35" s="585"/>
      <c r="CI35" s="585"/>
      <c r="CJ35" s="585"/>
      <c r="CK35" s="585"/>
      <c r="CL35" s="585"/>
      <c r="CM35" s="585"/>
      <c r="CN35" s="163"/>
      <c r="CO35" s="584">
        <f t="shared" ref="CO35:CO43" si="3">IF(CQ35="","",CO34+1)</f>
        <v>17</v>
      </c>
      <c r="CP35" s="584"/>
      <c r="CQ35" s="585" t="str">
        <f>IF('各会計、関係団体の財政状況及び健全化判断比率'!BS8="","",'各会計、関係団体の財政状況及び健全化判断比率'!BS8)</f>
        <v>小金井市土地開発公社</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v>
      </c>
      <c r="DH35" s="586"/>
      <c r="DI35" s="190"/>
    </row>
    <row r="36" spans="1:113" ht="32.25" customHeight="1" x14ac:dyDescent="0.2">
      <c r="A36" s="163"/>
      <c r="B36" s="187"/>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4</v>
      </c>
      <c r="V36" s="584"/>
      <c r="W36" s="585" t="str">
        <f>IF('各会計、関係団体の財政状況及び健全化判断比率'!B30="","",'各会計、関係団体の財政状況及び健全化判断比率'!B30)</f>
        <v>後期高齢者医療特別会計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8</v>
      </c>
      <c r="BX36" s="584"/>
      <c r="BY36" s="585" t="str">
        <f>IF('各会計、関係団体の財政状況及び健全化判断比率'!B70="","",'各会計、関係団体の財政状況及び健全化判断比率'!B70)</f>
        <v>東京都十一市競輪事業組合</v>
      </c>
      <c r="BZ36" s="585"/>
      <c r="CA36" s="585"/>
      <c r="CB36" s="585"/>
      <c r="CC36" s="585"/>
      <c r="CD36" s="585"/>
      <c r="CE36" s="585"/>
      <c r="CF36" s="585"/>
      <c r="CG36" s="585"/>
      <c r="CH36" s="585"/>
      <c r="CI36" s="585"/>
      <c r="CJ36" s="585"/>
      <c r="CK36" s="585"/>
      <c r="CL36" s="585"/>
      <c r="CM36" s="585"/>
      <c r="CN36" s="163"/>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90"/>
    </row>
    <row r="37" spans="1:113" ht="32.25" customHeight="1" x14ac:dyDescent="0.2">
      <c r="A37" s="163"/>
      <c r="B37" s="187"/>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9</v>
      </c>
      <c r="BX37" s="584"/>
      <c r="BY37" s="585" t="str">
        <f>IF('各会計、関係団体の財政状況及び健全化判断比率'!B71="","",'各会計、関係団体の財政状況及び健全化判断比率'!B71)</f>
        <v>東京都六市競艇事業組合</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90"/>
    </row>
    <row r="38" spans="1:113" ht="32.25" customHeight="1" x14ac:dyDescent="0.2">
      <c r="A38" s="163"/>
      <c r="B38" s="187"/>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10</v>
      </c>
      <c r="BX38" s="584"/>
      <c r="BY38" s="585" t="str">
        <f>IF('各会計、関係団体の財政状況及び健全化判断比率'!B72="","",'各会計、関係団体の財政状況及び健全化判断比率'!B72)</f>
        <v>東京市町村総合事務組合（一般会計）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90"/>
    </row>
    <row r="39" spans="1:113" ht="32.25" customHeight="1" x14ac:dyDescent="0.2">
      <c r="A39" s="163"/>
      <c r="B39" s="187"/>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11</v>
      </c>
      <c r="BX39" s="584"/>
      <c r="BY39" s="585" t="str">
        <f>IF('各会計、関係団体の財政状況及び健全化判断比率'!B73="","",'各会計、関係団体の財政状況及び健全化判断比率'!B73)</f>
        <v>東京市町村総合事務組合（交通災害共済事業特別会計）</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90"/>
    </row>
    <row r="40" spans="1:113" ht="32.25" customHeight="1" x14ac:dyDescent="0.2">
      <c r="A40" s="163"/>
      <c r="B40" s="187"/>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f t="shared" si="2"/>
        <v>12</v>
      </c>
      <c r="BX40" s="584"/>
      <c r="BY40" s="585" t="str">
        <f>IF('各会計、関係団体の財政状況及び健全化判断比率'!B74="","",'各会計、関係団体の財政状況及び健全化判断比率'!B74)</f>
        <v>昭和病院企業団</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90"/>
    </row>
    <row r="41" spans="1:113" ht="32.25" customHeight="1" x14ac:dyDescent="0.2">
      <c r="A41" s="163"/>
      <c r="B41" s="187"/>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f t="shared" si="2"/>
        <v>13</v>
      </c>
      <c r="BX41" s="584"/>
      <c r="BY41" s="585" t="str">
        <f>IF('各会計、関係団体の財政状況及び健全化判断比率'!B75="","",'各会計、関係団体の財政状況及び健全化判断比率'!B75)</f>
        <v>東京都後期高齢者医療広域連合（一般会計）</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90"/>
    </row>
    <row r="42" spans="1:113" ht="32.25" customHeight="1" x14ac:dyDescent="0.2">
      <c r="B42" s="187"/>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f t="shared" si="2"/>
        <v>14</v>
      </c>
      <c r="BX42" s="584"/>
      <c r="BY42" s="585" t="str">
        <f>IF('各会計、関係団体の財政状況及び健全化判断比率'!B76="","",'各会計、関係団体の財政状況及び健全化判断比率'!B76)</f>
        <v>東京都後期高齢者医療広域連合（後期高齢者医療特別会計）</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90"/>
    </row>
    <row r="43" spans="1:113" ht="32.25" customHeight="1" x14ac:dyDescent="0.2">
      <c r="B43" s="187"/>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f t="shared" si="2"/>
        <v>15</v>
      </c>
      <c r="BX43" s="584"/>
      <c r="BY43" s="585" t="str">
        <f>IF('各会計、関係団体の財政状況及び健全化判断比率'!B77="","",'各会計、関係団体の財政状況及び健全化判断比率'!B77)</f>
        <v>浅川清流環境組合</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194</v>
      </c>
      <c r="E46" s="587" t="s">
        <v>195</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196</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197</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198</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199</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200</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201</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202</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KtJFinomkwnUmlOQG3tJfTpXX6PKjeFUE+83ybdW2RqVQVbM+G0flGGv2QxWBlj4Ik0ye9uG8A7K21jkvB07Sw==" saltValue="QLOzHG+Zp44g/9HaAeVBb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36" t="s">
        <v>529</v>
      </c>
      <c r="D34" s="1136"/>
      <c r="E34" s="1137"/>
      <c r="F34" s="32">
        <v>7.84</v>
      </c>
      <c r="G34" s="33">
        <v>7.75</v>
      </c>
      <c r="H34" s="33">
        <v>10.38</v>
      </c>
      <c r="I34" s="33">
        <v>7.75</v>
      </c>
      <c r="J34" s="34">
        <v>9.3800000000000008</v>
      </c>
      <c r="K34" s="22"/>
      <c r="L34" s="22"/>
      <c r="M34" s="22"/>
      <c r="N34" s="22"/>
      <c r="O34" s="22"/>
      <c r="P34" s="22"/>
    </row>
    <row r="35" spans="1:16" ht="39" customHeight="1" x14ac:dyDescent="0.2">
      <c r="A35" s="22"/>
      <c r="B35" s="35"/>
      <c r="C35" s="1132" t="s">
        <v>530</v>
      </c>
      <c r="D35" s="1132"/>
      <c r="E35" s="1133"/>
      <c r="F35" s="36">
        <v>2.58</v>
      </c>
      <c r="G35" s="37">
        <v>2.96</v>
      </c>
      <c r="H35" s="37">
        <v>3.25</v>
      </c>
      <c r="I35" s="37">
        <v>3.07</v>
      </c>
      <c r="J35" s="38">
        <v>3.53</v>
      </c>
      <c r="K35" s="22"/>
      <c r="L35" s="22"/>
      <c r="M35" s="22"/>
      <c r="N35" s="22"/>
      <c r="O35" s="22"/>
      <c r="P35" s="22"/>
    </row>
    <row r="36" spans="1:16" ht="39" customHeight="1" x14ac:dyDescent="0.2">
      <c r="A36" s="22"/>
      <c r="B36" s="35"/>
      <c r="C36" s="1132" t="s">
        <v>531</v>
      </c>
      <c r="D36" s="1132"/>
      <c r="E36" s="1133"/>
      <c r="F36" s="36">
        <v>0.17</v>
      </c>
      <c r="G36" s="37">
        <v>0.42</v>
      </c>
      <c r="H36" s="37">
        <v>0.37</v>
      </c>
      <c r="I36" s="37">
        <v>0.22</v>
      </c>
      <c r="J36" s="38">
        <v>0.77</v>
      </c>
      <c r="K36" s="22"/>
      <c r="L36" s="22"/>
      <c r="M36" s="22"/>
      <c r="N36" s="22"/>
      <c r="O36" s="22"/>
      <c r="P36" s="22"/>
    </row>
    <row r="37" spans="1:16" ht="39" customHeight="1" x14ac:dyDescent="0.2">
      <c r="A37" s="22"/>
      <c r="B37" s="35"/>
      <c r="C37" s="1132" t="s">
        <v>532</v>
      </c>
      <c r="D37" s="1132"/>
      <c r="E37" s="1133"/>
      <c r="F37" s="36">
        <v>0.52</v>
      </c>
      <c r="G37" s="37">
        <v>0.76</v>
      </c>
      <c r="H37" s="37">
        <v>0.84</v>
      </c>
      <c r="I37" s="37">
        <v>0.27</v>
      </c>
      <c r="J37" s="38">
        <v>0.51</v>
      </c>
      <c r="K37" s="22"/>
      <c r="L37" s="22"/>
      <c r="M37" s="22"/>
      <c r="N37" s="22"/>
      <c r="O37" s="22"/>
      <c r="P37" s="22"/>
    </row>
    <row r="38" spans="1:16" ht="39" customHeight="1" x14ac:dyDescent="0.2">
      <c r="A38" s="22"/>
      <c r="B38" s="35"/>
      <c r="C38" s="1132" t="s">
        <v>533</v>
      </c>
      <c r="D38" s="1132"/>
      <c r="E38" s="1133"/>
      <c r="F38" s="36">
        <v>0.14000000000000001</v>
      </c>
      <c r="G38" s="37">
        <v>0.21</v>
      </c>
      <c r="H38" s="37">
        <v>0.2</v>
      </c>
      <c r="I38" s="37">
        <v>0.55000000000000004</v>
      </c>
      <c r="J38" s="38">
        <v>0.22</v>
      </c>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534</v>
      </c>
      <c r="D42" s="1132"/>
      <c r="E42" s="1133"/>
      <c r="F42" s="36" t="s">
        <v>486</v>
      </c>
      <c r="G42" s="37" t="s">
        <v>486</v>
      </c>
      <c r="H42" s="37" t="s">
        <v>486</v>
      </c>
      <c r="I42" s="37" t="s">
        <v>486</v>
      </c>
      <c r="J42" s="38" t="s">
        <v>486</v>
      </c>
      <c r="K42" s="22"/>
      <c r="L42" s="22"/>
      <c r="M42" s="22"/>
      <c r="N42" s="22"/>
      <c r="O42" s="22"/>
      <c r="P42" s="22"/>
    </row>
    <row r="43" spans="1:16" ht="39" customHeight="1" thickBot="1" x14ac:dyDescent="0.25">
      <c r="A43" s="22"/>
      <c r="B43" s="40"/>
      <c r="C43" s="1134" t="s">
        <v>535</v>
      </c>
      <c r="D43" s="1134"/>
      <c r="E43" s="1135"/>
      <c r="F43" s="41" t="s">
        <v>486</v>
      </c>
      <c r="G43" s="42" t="s">
        <v>486</v>
      </c>
      <c r="H43" s="42" t="s">
        <v>486</v>
      </c>
      <c r="I43" s="42" t="s">
        <v>486</v>
      </c>
      <c r="J43" s="43" t="s">
        <v>486</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BLFHkCPKdPcGaG+i0VcdJv0d+6quO/UBNu53CHNu92NThln2+qwImus4XBjx8BbKSNhKObFFRdZEH5UvHEBImw==" saltValue="fN+p0+96vjvX2KwoUpqkP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524</v>
      </c>
      <c r="L44" s="54" t="s">
        <v>525</v>
      </c>
      <c r="M44" s="54" t="s">
        <v>526</v>
      </c>
      <c r="N44" s="54" t="s">
        <v>527</v>
      </c>
      <c r="O44" s="55" t="s">
        <v>528</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2305</v>
      </c>
      <c r="L45" s="58">
        <v>2282</v>
      </c>
      <c r="M45" s="58">
        <v>2215</v>
      </c>
      <c r="N45" s="58">
        <v>2135</v>
      </c>
      <c r="O45" s="59">
        <v>2018</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486</v>
      </c>
      <c r="L46" s="62" t="s">
        <v>486</v>
      </c>
      <c r="M46" s="62" t="s">
        <v>486</v>
      </c>
      <c r="N46" s="62" t="s">
        <v>486</v>
      </c>
      <c r="O46" s="63" t="s">
        <v>486</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486</v>
      </c>
      <c r="L47" s="62" t="s">
        <v>486</v>
      </c>
      <c r="M47" s="62" t="s">
        <v>486</v>
      </c>
      <c r="N47" s="62" t="s">
        <v>486</v>
      </c>
      <c r="O47" s="63" t="s">
        <v>486</v>
      </c>
      <c r="P47" s="46"/>
      <c r="Q47" s="46"/>
      <c r="R47" s="46"/>
      <c r="S47" s="46"/>
      <c r="T47" s="46"/>
      <c r="U47" s="46"/>
    </row>
    <row r="48" spans="1:21" ht="30.75" customHeight="1" x14ac:dyDescent="0.2">
      <c r="A48" s="46"/>
      <c r="B48" s="1140"/>
      <c r="C48" s="1141"/>
      <c r="D48" s="60"/>
      <c r="E48" s="1146" t="s">
        <v>13</v>
      </c>
      <c r="F48" s="1146"/>
      <c r="G48" s="1146"/>
      <c r="H48" s="1146"/>
      <c r="I48" s="1146"/>
      <c r="J48" s="1147"/>
      <c r="K48" s="61">
        <v>117</v>
      </c>
      <c r="L48" s="62">
        <v>111</v>
      </c>
      <c r="M48" s="62">
        <v>106</v>
      </c>
      <c r="N48" s="62">
        <v>100</v>
      </c>
      <c r="O48" s="63">
        <v>95</v>
      </c>
      <c r="P48" s="46"/>
      <c r="Q48" s="46"/>
      <c r="R48" s="46"/>
      <c r="S48" s="46"/>
      <c r="T48" s="46"/>
      <c r="U48" s="46"/>
    </row>
    <row r="49" spans="1:21" ht="30.75" customHeight="1" x14ac:dyDescent="0.2">
      <c r="A49" s="46"/>
      <c r="B49" s="1140"/>
      <c r="C49" s="1141"/>
      <c r="D49" s="60"/>
      <c r="E49" s="1146" t="s">
        <v>14</v>
      </c>
      <c r="F49" s="1146"/>
      <c r="G49" s="1146"/>
      <c r="H49" s="1146"/>
      <c r="I49" s="1146"/>
      <c r="J49" s="1147"/>
      <c r="K49" s="61">
        <v>21</v>
      </c>
      <c r="L49" s="62">
        <v>14</v>
      </c>
      <c r="M49" s="62">
        <v>73</v>
      </c>
      <c r="N49" s="62">
        <v>317</v>
      </c>
      <c r="O49" s="63">
        <v>278</v>
      </c>
      <c r="P49" s="46"/>
      <c r="Q49" s="46"/>
      <c r="R49" s="46"/>
      <c r="S49" s="46"/>
      <c r="T49" s="46"/>
      <c r="U49" s="46"/>
    </row>
    <row r="50" spans="1:21" ht="30.75" customHeight="1" x14ac:dyDescent="0.2">
      <c r="A50" s="46"/>
      <c r="B50" s="1140"/>
      <c r="C50" s="1141"/>
      <c r="D50" s="60"/>
      <c r="E50" s="1146" t="s">
        <v>15</v>
      </c>
      <c r="F50" s="1146"/>
      <c r="G50" s="1146"/>
      <c r="H50" s="1146"/>
      <c r="I50" s="1146"/>
      <c r="J50" s="1147"/>
      <c r="K50" s="61">
        <v>5</v>
      </c>
      <c r="L50" s="62">
        <v>5</v>
      </c>
      <c r="M50" s="62">
        <v>3</v>
      </c>
      <c r="N50" s="62">
        <v>7</v>
      </c>
      <c r="O50" s="63">
        <v>60</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486</v>
      </c>
      <c r="L51" s="62" t="s">
        <v>486</v>
      </c>
      <c r="M51" s="62" t="s">
        <v>486</v>
      </c>
      <c r="N51" s="62" t="s">
        <v>486</v>
      </c>
      <c r="O51" s="63" t="s">
        <v>486</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2128</v>
      </c>
      <c r="L52" s="62">
        <v>1986</v>
      </c>
      <c r="M52" s="62">
        <v>2074</v>
      </c>
      <c r="N52" s="62">
        <v>2045</v>
      </c>
      <c r="O52" s="63">
        <v>1874</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320</v>
      </c>
      <c r="L53" s="67">
        <v>426</v>
      </c>
      <c r="M53" s="67">
        <v>323</v>
      </c>
      <c r="N53" s="67">
        <v>514</v>
      </c>
      <c r="O53" s="68">
        <v>577</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536</v>
      </c>
      <c r="L57" s="79" t="s">
        <v>537</v>
      </c>
      <c r="M57" s="79" t="s">
        <v>538</v>
      </c>
      <c r="N57" s="79" t="s">
        <v>539</v>
      </c>
      <c r="O57" s="80" t="s">
        <v>540</v>
      </c>
      <c r="P57" s="46"/>
      <c r="Q57" s="46"/>
      <c r="R57" s="46"/>
      <c r="S57" s="46"/>
      <c r="T57" s="46"/>
      <c r="U57" s="46"/>
    </row>
    <row r="58" spans="1:21" ht="31.5" customHeight="1" x14ac:dyDescent="0.2">
      <c r="B58" s="1154" t="s">
        <v>24</v>
      </c>
      <c r="C58" s="1155"/>
      <c r="D58" s="1160" t="s">
        <v>25</v>
      </c>
      <c r="E58" s="1161"/>
      <c r="F58" s="1161"/>
      <c r="G58" s="1161"/>
      <c r="H58" s="1161"/>
      <c r="I58" s="1161"/>
      <c r="J58" s="1162"/>
      <c r="K58" s="81"/>
      <c r="L58" s="82"/>
      <c r="M58" s="82"/>
      <c r="N58" s="82"/>
      <c r="O58" s="83"/>
    </row>
    <row r="59" spans="1:21" ht="31.5" customHeight="1" x14ac:dyDescent="0.2">
      <c r="B59" s="1156"/>
      <c r="C59" s="1157"/>
      <c r="D59" s="1163" t="s">
        <v>26</v>
      </c>
      <c r="E59" s="1164"/>
      <c r="F59" s="1164"/>
      <c r="G59" s="1164"/>
      <c r="H59" s="1164"/>
      <c r="I59" s="1164"/>
      <c r="J59" s="1165"/>
      <c r="K59" s="84"/>
      <c r="L59" s="85"/>
      <c r="M59" s="85"/>
      <c r="N59" s="85"/>
      <c r="O59" s="86"/>
    </row>
    <row r="60" spans="1:21" ht="31.5" customHeight="1" thickBot="1" x14ac:dyDescent="0.25">
      <c r="B60" s="1158"/>
      <c r="C60" s="1159"/>
      <c r="D60" s="1166" t="s">
        <v>27</v>
      </c>
      <c r="E60" s="1167"/>
      <c r="F60" s="1167"/>
      <c r="G60" s="1167"/>
      <c r="H60" s="1167"/>
      <c r="I60" s="1167"/>
      <c r="J60" s="1168"/>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16SfhHqCCT6pSSzv5mhsOW32UTt7mwL57vpajPkV+UneqGafqBVQDL0AO10M0iQzqRhMpoiXQF6D3bCWDD+Ufg==" saltValue="4vidORefK4o4jtc016i7n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524</v>
      </c>
      <c r="J40" s="101" t="s">
        <v>525</v>
      </c>
      <c r="K40" s="101" t="s">
        <v>526</v>
      </c>
      <c r="L40" s="101" t="s">
        <v>527</v>
      </c>
      <c r="M40" s="102" t="s">
        <v>528</v>
      </c>
    </row>
    <row r="41" spans="2:13" ht="27.75" customHeight="1" x14ac:dyDescent="0.2">
      <c r="B41" s="1169" t="s">
        <v>30</v>
      </c>
      <c r="C41" s="1170"/>
      <c r="D41" s="103"/>
      <c r="E41" s="1175" t="s">
        <v>31</v>
      </c>
      <c r="F41" s="1175"/>
      <c r="G41" s="1175"/>
      <c r="H41" s="1176"/>
      <c r="I41" s="330">
        <v>19283</v>
      </c>
      <c r="J41" s="331">
        <v>17986</v>
      </c>
      <c r="K41" s="331">
        <v>16867</v>
      </c>
      <c r="L41" s="331">
        <v>15564</v>
      </c>
      <c r="M41" s="332">
        <v>17222</v>
      </c>
    </row>
    <row r="42" spans="2:13" ht="27.75" customHeight="1" x14ac:dyDescent="0.2">
      <c r="B42" s="1171"/>
      <c r="C42" s="1172"/>
      <c r="D42" s="104"/>
      <c r="E42" s="1177" t="s">
        <v>32</v>
      </c>
      <c r="F42" s="1177"/>
      <c r="G42" s="1177"/>
      <c r="H42" s="1178"/>
      <c r="I42" s="333">
        <v>637</v>
      </c>
      <c r="J42" s="334">
        <v>218</v>
      </c>
      <c r="K42" s="334">
        <v>139</v>
      </c>
      <c r="L42" s="334">
        <v>895</v>
      </c>
      <c r="M42" s="335">
        <v>1068</v>
      </c>
    </row>
    <row r="43" spans="2:13" ht="27.75" customHeight="1" x14ac:dyDescent="0.2">
      <c r="B43" s="1171"/>
      <c r="C43" s="1172"/>
      <c r="D43" s="104"/>
      <c r="E43" s="1177" t="s">
        <v>33</v>
      </c>
      <c r="F43" s="1177"/>
      <c r="G43" s="1177"/>
      <c r="H43" s="1178"/>
      <c r="I43" s="333">
        <v>877</v>
      </c>
      <c r="J43" s="334">
        <v>894</v>
      </c>
      <c r="K43" s="334">
        <v>899</v>
      </c>
      <c r="L43" s="334">
        <v>818</v>
      </c>
      <c r="M43" s="335">
        <v>840</v>
      </c>
    </row>
    <row r="44" spans="2:13" ht="27.75" customHeight="1" x14ac:dyDescent="0.2">
      <c r="B44" s="1171"/>
      <c r="C44" s="1172"/>
      <c r="D44" s="104"/>
      <c r="E44" s="1177" t="s">
        <v>34</v>
      </c>
      <c r="F44" s="1177"/>
      <c r="G44" s="1177"/>
      <c r="H44" s="1178"/>
      <c r="I44" s="333">
        <v>3864</v>
      </c>
      <c r="J44" s="334">
        <v>3853</v>
      </c>
      <c r="K44" s="334">
        <v>3774</v>
      </c>
      <c r="L44" s="334">
        <v>3455</v>
      </c>
      <c r="M44" s="335">
        <v>3130</v>
      </c>
    </row>
    <row r="45" spans="2:13" ht="27.75" customHeight="1" x14ac:dyDescent="0.2">
      <c r="B45" s="1171"/>
      <c r="C45" s="1172"/>
      <c r="D45" s="104"/>
      <c r="E45" s="1177" t="s">
        <v>35</v>
      </c>
      <c r="F45" s="1177"/>
      <c r="G45" s="1177"/>
      <c r="H45" s="1178"/>
      <c r="I45" s="333">
        <v>4255</v>
      </c>
      <c r="J45" s="334">
        <v>4334</v>
      </c>
      <c r="K45" s="334">
        <v>4399</v>
      </c>
      <c r="L45" s="334">
        <v>4327</v>
      </c>
      <c r="M45" s="335">
        <v>4378</v>
      </c>
    </row>
    <row r="46" spans="2:13" ht="27.75" customHeight="1" x14ac:dyDescent="0.2">
      <c r="B46" s="1171"/>
      <c r="C46" s="1172"/>
      <c r="D46" s="105"/>
      <c r="E46" s="1177" t="s">
        <v>36</v>
      </c>
      <c r="F46" s="1177"/>
      <c r="G46" s="1177"/>
      <c r="H46" s="1178"/>
      <c r="I46" s="333" t="s">
        <v>486</v>
      </c>
      <c r="J46" s="334" t="s">
        <v>486</v>
      </c>
      <c r="K46" s="334" t="s">
        <v>486</v>
      </c>
      <c r="L46" s="334" t="s">
        <v>486</v>
      </c>
      <c r="M46" s="335" t="s">
        <v>486</v>
      </c>
    </row>
    <row r="47" spans="2:13" ht="27.75" customHeight="1" x14ac:dyDescent="0.2">
      <c r="B47" s="1171"/>
      <c r="C47" s="1172"/>
      <c r="D47" s="106"/>
      <c r="E47" s="1179" t="s">
        <v>37</v>
      </c>
      <c r="F47" s="1180"/>
      <c r="G47" s="1180"/>
      <c r="H47" s="1181"/>
      <c r="I47" s="333" t="s">
        <v>486</v>
      </c>
      <c r="J47" s="334" t="s">
        <v>486</v>
      </c>
      <c r="K47" s="334" t="s">
        <v>486</v>
      </c>
      <c r="L47" s="334" t="s">
        <v>486</v>
      </c>
      <c r="M47" s="335" t="s">
        <v>486</v>
      </c>
    </row>
    <row r="48" spans="2:13" ht="27.75" customHeight="1" x14ac:dyDescent="0.2">
      <c r="B48" s="1171"/>
      <c r="C48" s="1172"/>
      <c r="D48" s="104"/>
      <c r="E48" s="1177" t="s">
        <v>38</v>
      </c>
      <c r="F48" s="1177"/>
      <c r="G48" s="1177"/>
      <c r="H48" s="1178"/>
      <c r="I48" s="333" t="s">
        <v>486</v>
      </c>
      <c r="J48" s="334" t="s">
        <v>486</v>
      </c>
      <c r="K48" s="334" t="s">
        <v>486</v>
      </c>
      <c r="L48" s="334" t="s">
        <v>486</v>
      </c>
      <c r="M48" s="335" t="s">
        <v>486</v>
      </c>
    </row>
    <row r="49" spans="2:13" ht="27.75" customHeight="1" x14ac:dyDescent="0.2">
      <c r="B49" s="1173"/>
      <c r="C49" s="1174"/>
      <c r="D49" s="104"/>
      <c r="E49" s="1177" t="s">
        <v>39</v>
      </c>
      <c r="F49" s="1177"/>
      <c r="G49" s="1177"/>
      <c r="H49" s="1178"/>
      <c r="I49" s="333" t="s">
        <v>486</v>
      </c>
      <c r="J49" s="334" t="s">
        <v>486</v>
      </c>
      <c r="K49" s="334" t="s">
        <v>486</v>
      </c>
      <c r="L49" s="334" t="s">
        <v>486</v>
      </c>
      <c r="M49" s="335" t="s">
        <v>486</v>
      </c>
    </row>
    <row r="50" spans="2:13" ht="27.75" customHeight="1" x14ac:dyDescent="0.2">
      <c r="B50" s="1182" t="s">
        <v>40</v>
      </c>
      <c r="C50" s="1183"/>
      <c r="D50" s="107"/>
      <c r="E50" s="1177" t="s">
        <v>41</v>
      </c>
      <c r="F50" s="1177"/>
      <c r="G50" s="1177"/>
      <c r="H50" s="1178"/>
      <c r="I50" s="333">
        <v>10440</v>
      </c>
      <c r="J50" s="334">
        <v>13229</v>
      </c>
      <c r="K50" s="334">
        <v>13204</v>
      </c>
      <c r="L50" s="334">
        <v>14660</v>
      </c>
      <c r="M50" s="335">
        <v>14684</v>
      </c>
    </row>
    <row r="51" spans="2:13" ht="27.75" customHeight="1" x14ac:dyDescent="0.2">
      <c r="B51" s="1171"/>
      <c r="C51" s="1172"/>
      <c r="D51" s="104"/>
      <c r="E51" s="1177" t="s">
        <v>42</v>
      </c>
      <c r="F51" s="1177"/>
      <c r="G51" s="1177"/>
      <c r="H51" s="1178"/>
      <c r="I51" s="333">
        <v>6508</v>
      </c>
      <c r="J51" s="334">
        <v>7023</v>
      </c>
      <c r="K51" s="334">
        <v>7993</v>
      </c>
      <c r="L51" s="334">
        <v>7867</v>
      </c>
      <c r="M51" s="335">
        <v>8049</v>
      </c>
    </row>
    <row r="52" spans="2:13" ht="27.75" customHeight="1" x14ac:dyDescent="0.2">
      <c r="B52" s="1173"/>
      <c r="C52" s="1174"/>
      <c r="D52" s="104"/>
      <c r="E52" s="1177" t="s">
        <v>43</v>
      </c>
      <c r="F52" s="1177"/>
      <c r="G52" s="1177"/>
      <c r="H52" s="1178"/>
      <c r="I52" s="333">
        <v>8908</v>
      </c>
      <c r="J52" s="334">
        <v>8209</v>
      </c>
      <c r="K52" s="334">
        <v>7416</v>
      </c>
      <c r="L52" s="334">
        <v>6630</v>
      </c>
      <c r="M52" s="335">
        <v>7322</v>
      </c>
    </row>
    <row r="53" spans="2:13" ht="27.75" customHeight="1" thickBot="1" x14ac:dyDescent="0.25">
      <c r="B53" s="1184" t="s">
        <v>19</v>
      </c>
      <c r="C53" s="1185"/>
      <c r="D53" s="108"/>
      <c r="E53" s="1186" t="s">
        <v>44</v>
      </c>
      <c r="F53" s="1186"/>
      <c r="G53" s="1186"/>
      <c r="H53" s="1187"/>
      <c r="I53" s="336">
        <v>3059</v>
      </c>
      <c r="J53" s="337">
        <v>-1175</v>
      </c>
      <c r="K53" s="337">
        <v>-2535</v>
      </c>
      <c r="L53" s="337">
        <v>-4098</v>
      </c>
      <c r="M53" s="338">
        <v>-3415</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oHukrnoztKFD/pw09dtGNfy4C3QA2Z/KmWK5s82H1Dwjhw2U4LwZEQN5ZwC+crLXQLa+hVZaQBCnromVe8+Sow==" saltValue="fPHrMy9E3y6+0WvNxfPsx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526</v>
      </c>
      <c r="G54" s="117" t="s">
        <v>527</v>
      </c>
      <c r="H54" s="118" t="s">
        <v>528</v>
      </c>
    </row>
    <row r="55" spans="2:8" ht="52.5" customHeight="1" x14ac:dyDescent="0.2">
      <c r="B55" s="119"/>
      <c r="C55" s="1196" t="s">
        <v>46</v>
      </c>
      <c r="D55" s="1196"/>
      <c r="E55" s="1197"/>
      <c r="F55" s="339">
        <v>6694</v>
      </c>
      <c r="G55" s="339">
        <v>7305</v>
      </c>
      <c r="H55" s="340">
        <v>7937</v>
      </c>
    </row>
    <row r="56" spans="2:8" ht="52.5" customHeight="1" x14ac:dyDescent="0.2">
      <c r="B56" s="120"/>
      <c r="C56" s="1198" t="s">
        <v>47</v>
      </c>
      <c r="D56" s="1198"/>
      <c r="E56" s="1199"/>
      <c r="F56" s="341" t="s">
        <v>486</v>
      </c>
      <c r="G56" s="341" t="s">
        <v>486</v>
      </c>
      <c r="H56" s="342" t="s">
        <v>486</v>
      </c>
    </row>
    <row r="57" spans="2:8" ht="53.25" customHeight="1" x14ac:dyDescent="0.2">
      <c r="B57" s="120"/>
      <c r="C57" s="1200" t="s">
        <v>48</v>
      </c>
      <c r="D57" s="1200"/>
      <c r="E57" s="1201"/>
      <c r="F57" s="343">
        <v>5926</v>
      </c>
      <c r="G57" s="343">
        <v>6874</v>
      </c>
      <c r="H57" s="344">
        <v>6379</v>
      </c>
    </row>
    <row r="58" spans="2:8" ht="45.75" customHeight="1" x14ac:dyDescent="0.2">
      <c r="B58" s="121"/>
      <c r="C58" s="1188" t="s">
        <v>554</v>
      </c>
      <c r="D58" s="1189"/>
      <c r="E58" s="1190"/>
      <c r="F58" s="345">
        <v>2840</v>
      </c>
      <c r="G58" s="345">
        <v>3235</v>
      </c>
      <c r="H58" s="346">
        <v>3368</v>
      </c>
    </row>
    <row r="59" spans="2:8" ht="45.75" customHeight="1" x14ac:dyDescent="0.2">
      <c r="B59" s="121"/>
      <c r="C59" s="1188" t="s">
        <v>555</v>
      </c>
      <c r="D59" s="1189"/>
      <c r="E59" s="1190"/>
      <c r="F59" s="345">
        <v>1157</v>
      </c>
      <c r="G59" s="345">
        <v>1268</v>
      </c>
      <c r="H59" s="346">
        <v>1115</v>
      </c>
    </row>
    <row r="60" spans="2:8" ht="45.75" customHeight="1" x14ac:dyDescent="0.2">
      <c r="B60" s="121"/>
      <c r="C60" s="1188" t="s">
        <v>556</v>
      </c>
      <c r="D60" s="1189"/>
      <c r="E60" s="1190"/>
      <c r="F60" s="345">
        <v>959</v>
      </c>
      <c r="G60" s="345">
        <v>959</v>
      </c>
      <c r="H60" s="346">
        <v>946</v>
      </c>
    </row>
    <row r="61" spans="2:8" ht="45.75" customHeight="1" x14ac:dyDescent="0.2">
      <c r="B61" s="121"/>
      <c r="C61" s="1188" t="s">
        <v>557</v>
      </c>
      <c r="D61" s="1189"/>
      <c r="E61" s="1190"/>
      <c r="F61" s="345">
        <v>300</v>
      </c>
      <c r="G61" s="345">
        <v>568</v>
      </c>
      <c r="H61" s="346">
        <v>659</v>
      </c>
    </row>
    <row r="62" spans="2:8" ht="45.75" customHeight="1" thickBot="1" x14ac:dyDescent="0.25">
      <c r="B62" s="122"/>
      <c r="C62" s="1191" t="s">
        <v>558</v>
      </c>
      <c r="D62" s="1192"/>
      <c r="E62" s="1193"/>
      <c r="F62" s="347">
        <v>153</v>
      </c>
      <c r="G62" s="347">
        <v>135</v>
      </c>
      <c r="H62" s="348">
        <v>142</v>
      </c>
    </row>
    <row r="63" spans="2:8" ht="52.5" customHeight="1" thickBot="1" x14ac:dyDescent="0.25">
      <c r="B63" s="123"/>
      <c r="C63" s="1194" t="s">
        <v>49</v>
      </c>
      <c r="D63" s="1194"/>
      <c r="E63" s="1195"/>
      <c r="F63" s="349">
        <v>12621</v>
      </c>
      <c r="G63" s="349">
        <v>14179</v>
      </c>
      <c r="H63" s="350">
        <v>14316</v>
      </c>
    </row>
    <row r="64" spans="2:8" ht="13.2" x14ac:dyDescent="0.2"/>
  </sheetData>
  <sheetProtection algorithmName="SHA-512" hashValue="6ls3r+kQwI1wRQqZDOEFhvAiLj3PurNsu3MwAao+cTXkX1lyUZpL2tgE9Z1L8YCIi+ZWflIAE4DUSIuIsw4urA==" saltValue="xHevgt4wGbD3NB6tW/Lq9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523</v>
      </c>
      <c r="G2" s="137"/>
      <c r="H2" s="138"/>
    </row>
    <row r="3" spans="1:8" x14ac:dyDescent="0.2">
      <c r="A3" s="134" t="s">
        <v>516</v>
      </c>
      <c r="B3" s="139"/>
      <c r="C3" s="140"/>
      <c r="D3" s="141">
        <v>30405</v>
      </c>
      <c r="E3" s="142"/>
      <c r="F3" s="143">
        <v>44161</v>
      </c>
      <c r="G3" s="144"/>
      <c r="H3" s="145"/>
    </row>
    <row r="4" spans="1:8" x14ac:dyDescent="0.2">
      <c r="A4" s="146"/>
      <c r="B4" s="147"/>
      <c r="C4" s="148"/>
      <c r="D4" s="149">
        <v>18587</v>
      </c>
      <c r="E4" s="150"/>
      <c r="F4" s="151">
        <v>23644</v>
      </c>
      <c r="G4" s="152"/>
      <c r="H4" s="153"/>
    </row>
    <row r="5" spans="1:8" x14ac:dyDescent="0.2">
      <c r="A5" s="134" t="s">
        <v>518</v>
      </c>
      <c r="B5" s="139"/>
      <c r="C5" s="140"/>
      <c r="D5" s="141">
        <v>27489</v>
      </c>
      <c r="E5" s="142"/>
      <c r="F5" s="143">
        <v>43955</v>
      </c>
      <c r="G5" s="144"/>
      <c r="H5" s="145"/>
    </row>
    <row r="6" spans="1:8" x14ac:dyDescent="0.2">
      <c r="A6" s="146"/>
      <c r="B6" s="147"/>
      <c r="C6" s="148"/>
      <c r="D6" s="149">
        <v>17809</v>
      </c>
      <c r="E6" s="150"/>
      <c r="F6" s="151">
        <v>21318</v>
      </c>
      <c r="G6" s="152"/>
      <c r="H6" s="153"/>
    </row>
    <row r="7" spans="1:8" x14ac:dyDescent="0.2">
      <c r="A7" s="134" t="s">
        <v>519</v>
      </c>
      <c r="B7" s="139"/>
      <c r="C7" s="140"/>
      <c r="D7" s="141">
        <v>23901</v>
      </c>
      <c r="E7" s="142"/>
      <c r="F7" s="143">
        <v>41921</v>
      </c>
      <c r="G7" s="144"/>
      <c r="H7" s="145"/>
    </row>
    <row r="8" spans="1:8" x14ac:dyDescent="0.2">
      <c r="A8" s="146"/>
      <c r="B8" s="147"/>
      <c r="C8" s="148"/>
      <c r="D8" s="149">
        <v>15528</v>
      </c>
      <c r="E8" s="150"/>
      <c r="F8" s="151">
        <v>21655</v>
      </c>
      <c r="G8" s="152"/>
      <c r="H8" s="153"/>
    </row>
    <row r="9" spans="1:8" x14ac:dyDescent="0.2">
      <c r="A9" s="134" t="s">
        <v>520</v>
      </c>
      <c r="B9" s="139"/>
      <c r="C9" s="140"/>
      <c r="D9" s="141">
        <v>18729</v>
      </c>
      <c r="E9" s="142"/>
      <c r="F9" s="143">
        <v>44585</v>
      </c>
      <c r="G9" s="144"/>
      <c r="H9" s="145"/>
    </row>
    <row r="10" spans="1:8" x14ac:dyDescent="0.2">
      <c r="A10" s="146"/>
      <c r="B10" s="147"/>
      <c r="C10" s="148"/>
      <c r="D10" s="149">
        <v>9682</v>
      </c>
      <c r="E10" s="150"/>
      <c r="F10" s="151">
        <v>23077</v>
      </c>
      <c r="G10" s="152"/>
      <c r="H10" s="153"/>
    </row>
    <row r="11" spans="1:8" x14ac:dyDescent="0.2">
      <c r="A11" s="134" t="s">
        <v>521</v>
      </c>
      <c r="B11" s="139"/>
      <c r="C11" s="140"/>
      <c r="D11" s="141">
        <v>60141</v>
      </c>
      <c r="E11" s="142"/>
      <c r="F11" s="143">
        <v>49779</v>
      </c>
      <c r="G11" s="144"/>
      <c r="H11" s="145"/>
    </row>
    <row r="12" spans="1:8" x14ac:dyDescent="0.2">
      <c r="A12" s="146"/>
      <c r="B12" s="147"/>
      <c r="C12" s="154"/>
      <c r="D12" s="149">
        <v>13025</v>
      </c>
      <c r="E12" s="150"/>
      <c r="F12" s="151">
        <v>28921</v>
      </c>
      <c r="G12" s="152"/>
      <c r="H12" s="153"/>
    </row>
    <row r="13" spans="1:8" x14ac:dyDescent="0.2">
      <c r="A13" s="134"/>
      <c r="B13" s="139"/>
      <c r="C13" s="140"/>
      <c r="D13" s="141">
        <v>32133</v>
      </c>
      <c r="E13" s="142"/>
      <c r="F13" s="143">
        <v>44880</v>
      </c>
      <c r="G13" s="155"/>
      <c r="H13" s="145"/>
    </row>
    <row r="14" spans="1:8" x14ac:dyDescent="0.2">
      <c r="A14" s="146"/>
      <c r="B14" s="147"/>
      <c r="C14" s="148"/>
      <c r="D14" s="149">
        <v>14926</v>
      </c>
      <c r="E14" s="150"/>
      <c r="F14" s="151">
        <v>23723</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7.85</v>
      </c>
      <c r="C19" s="156">
        <f>ROUND(VALUE(SUBSTITUTE(実質収支比率等に係る経年分析!G$48,"▲","-")),2)</f>
        <v>7.76</v>
      </c>
      <c r="D19" s="156">
        <f>ROUND(VALUE(SUBSTITUTE(実質収支比率等に係る経年分析!H$48,"▲","-")),2)</f>
        <v>10.39</v>
      </c>
      <c r="E19" s="156">
        <f>ROUND(VALUE(SUBSTITUTE(実質収支比率等に係る経年分析!I$48,"▲","-")),2)</f>
        <v>7.75</v>
      </c>
      <c r="F19" s="156">
        <f>ROUND(VALUE(SUBSTITUTE(実質収支比率等に係る経年分析!J$48,"▲","-")),2)</f>
        <v>9.39</v>
      </c>
    </row>
    <row r="20" spans="1:11" x14ac:dyDescent="0.2">
      <c r="A20" s="156" t="s">
        <v>53</v>
      </c>
      <c r="B20" s="156">
        <f>ROUND(VALUE(SUBSTITUTE(実質収支比率等に係る経年分析!F$47,"▲","-")),2)</f>
        <v>21.88</v>
      </c>
      <c r="C20" s="156">
        <f>ROUND(VALUE(SUBSTITUTE(実質収支比率等に係る経年分析!G$47,"▲","-")),2)</f>
        <v>29.96</v>
      </c>
      <c r="D20" s="156">
        <f>ROUND(VALUE(SUBSTITUTE(実質収支比率等に係る経年分析!H$47,"▲","-")),2)</f>
        <v>27.67</v>
      </c>
      <c r="E20" s="156">
        <f>ROUND(VALUE(SUBSTITUTE(実質収支比率等に係る経年分析!I$47,"▲","-")),2)</f>
        <v>28.8</v>
      </c>
      <c r="F20" s="156">
        <f>ROUND(VALUE(SUBSTITUTE(実質収支比率等に係る経年分析!J$47,"▲","-")),2)</f>
        <v>30.93</v>
      </c>
    </row>
    <row r="21" spans="1:11" x14ac:dyDescent="0.2">
      <c r="A21" s="156" t="s">
        <v>54</v>
      </c>
      <c r="B21" s="156">
        <f>IF(ISNUMBER(VALUE(SUBSTITUTE(実質収支比率等に係る経年分析!F$49,"▲","-"))),ROUND(VALUE(SUBSTITUTE(実質収支比率等に係る経年分析!F$49,"▲","-")),2),NA())</f>
        <v>4.5999999999999996</v>
      </c>
      <c r="C21" s="156">
        <f>IF(ISNUMBER(VALUE(SUBSTITUTE(実質収支比率等に係る経年分析!G$49,"▲","-"))),ROUND(VALUE(SUBSTITUTE(実質収支比率等に係る経年分析!G$49,"▲","-")),2),NA())</f>
        <v>8.83</v>
      </c>
      <c r="D21" s="156">
        <f>IF(ISNUMBER(VALUE(SUBSTITUTE(実質収支比率等に係る経年分析!H$49,"▲","-"))),ROUND(VALUE(SUBSTITUTE(実質収支比率等に係る経年分析!H$49,"▲","-")),2),NA())</f>
        <v>0.78</v>
      </c>
      <c r="E21" s="156">
        <f>IF(ISNUMBER(VALUE(SUBSTITUTE(実質収支比率等に係る経年分析!I$49,"▲","-"))),ROUND(VALUE(SUBSTITUTE(実質収支比率等に係る経年分析!I$49,"▲","-")),2),NA())</f>
        <v>0.25</v>
      </c>
      <c r="F21" s="156">
        <f>IF(ISNUMBER(VALUE(SUBSTITUTE(実質収支比率等に係る経年分析!J$49,"▲","-"))),ROUND(VALUE(SUBSTITUTE(実質収支比率等に係る経年分析!J$49,"▲","-")),2),NA())</f>
        <v>4.1900000000000004</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str">
        <f>IF(連結実質赤字比率に係る赤字・黒字の構成分析!C$38="",NA(),連結実質赤字比率に係る赤字・黒字の構成分析!C$38)</f>
        <v>後期高齢者医療特別会計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0.14000000000000001</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0.21</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0.2</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0.55000000000000004</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0.22</v>
      </c>
    </row>
    <row r="33" spans="1:16" x14ac:dyDescent="0.2">
      <c r="A33" s="157" t="str">
        <f>IF(連結実質赤字比率に係る赤字・黒字の構成分析!C$37="",NA(),連結実質赤字比率に係る赤字・黒字の構成分析!C$37)</f>
        <v>国民健康保険特別会計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0.52</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0.76</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0.84</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0.27</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0.51</v>
      </c>
    </row>
    <row r="34" spans="1:16" x14ac:dyDescent="0.2">
      <c r="A34" s="157" t="str">
        <f>IF(連結実質赤字比率に係る赤字・黒字の構成分析!C$36="",NA(),連結実質赤字比率に係る赤字・黒字の構成分析!C$36)</f>
        <v>介護保険特別会計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0.17</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0.42</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0.37</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0.22</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0.77</v>
      </c>
    </row>
    <row r="35" spans="1:16" x14ac:dyDescent="0.2">
      <c r="A35" s="157" t="str">
        <f>IF(連結実質赤字比率に係る赤字・黒字の構成分析!C$35="",NA(),連結実質赤字比率に係る赤字・黒字の構成分析!C$35)</f>
        <v>下水道事業会計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2.58</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2.96</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3.25</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3.07</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3.53</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7.84</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7.75</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10.38</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7.75</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9.3800000000000008</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2128</v>
      </c>
      <c r="E42" s="158"/>
      <c r="F42" s="158"/>
      <c r="G42" s="158">
        <f>'実質公債費比率（分子）の構造'!L$52</f>
        <v>1986</v>
      </c>
      <c r="H42" s="158"/>
      <c r="I42" s="158"/>
      <c r="J42" s="158">
        <f>'実質公債費比率（分子）の構造'!M$52</f>
        <v>2074</v>
      </c>
      <c r="K42" s="158"/>
      <c r="L42" s="158"/>
      <c r="M42" s="158">
        <f>'実質公債費比率（分子）の構造'!N$52</f>
        <v>2045</v>
      </c>
      <c r="N42" s="158"/>
      <c r="O42" s="158"/>
      <c r="P42" s="158">
        <f>'実質公債費比率（分子）の構造'!O$52</f>
        <v>1874</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5</v>
      </c>
      <c r="C44" s="158"/>
      <c r="D44" s="158"/>
      <c r="E44" s="158">
        <f>'実質公債費比率（分子）の構造'!L$50</f>
        <v>5</v>
      </c>
      <c r="F44" s="158"/>
      <c r="G44" s="158"/>
      <c r="H44" s="158">
        <f>'実質公債費比率（分子）の構造'!M$50</f>
        <v>3</v>
      </c>
      <c r="I44" s="158"/>
      <c r="J44" s="158"/>
      <c r="K44" s="158">
        <f>'実質公債費比率（分子）の構造'!N$50</f>
        <v>7</v>
      </c>
      <c r="L44" s="158"/>
      <c r="M44" s="158"/>
      <c r="N44" s="158">
        <f>'実質公債費比率（分子）の構造'!O$50</f>
        <v>60</v>
      </c>
      <c r="O44" s="158"/>
      <c r="P44" s="158"/>
    </row>
    <row r="45" spans="1:16" x14ac:dyDescent="0.2">
      <c r="A45" s="158" t="s">
        <v>63</v>
      </c>
      <c r="B45" s="158">
        <f>'実質公債費比率（分子）の構造'!K$49</f>
        <v>21</v>
      </c>
      <c r="C45" s="158"/>
      <c r="D45" s="158"/>
      <c r="E45" s="158">
        <f>'実質公債費比率（分子）の構造'!L$49</f>
        <v>14</v>
      </c>
      <c r="F45" s="158"/>
      <c r="G45" s="158"/>
      <c r="H45" s="158">
        <f>'実質公債費比率（分子）の構造'!M$49</f>
        <v>73</v>
      </c>
      <c r="I45" s="158"/>
      <c r="J45" s="158"/>
      <c r="K45" s="158">
        <f>'実質公債費比率（分子）の構造'!N$49</f>
        <v>317</v>
      </c>
      <c r="L45" s="158"/>
      <c r="M45" s="158"/>
      <c r="N45" s="158">
        <f>'実質公債費比率（分子）の構造'!O$49</f>
        <v>278</v>
      </c>
      <c r="O45" s="158"/>
      <c r="P45" s="158"/>
    </row>
    <row r="46" spans="1:16" x14ac:dyDescent="0.2">
      <c r="A46" s="158" t="s">
        <v>64</v>
      </c>
      <c r="B46" s="158">
        <f>'実質公債費比率（分子）の構造'!K$48</f>
        <v>117</v>
      </c>
      <c r="C46" s="158"/>
      <c r="D46" s="158"/>
      <c r="E46" s="158">
        <f>'実質公債費比率（分子）の構造'!L$48</f>
        <v>111</v>
      </c>
      <c r="F46" s="158"/>
      <c r="G46" s="158"/>
      <c r="H46" s="158">
        <f>'実質公債費比率（分子）の構造'!M$48</f>
        <v>106</v>
      </c>
      <c r="I46" s="158"/>
      <c r="J46" s="158"/>
      <c r="K46" s="158">
        <f>'実質公債費比率（分子）の構造'!N$48</f>
        <v>100</v>
      </c>
      <c r="L46" s="158"/>
      <c r="M46" s="158"/>
      <c r="N46" s="158">
        <f>'実質公債費比率（分子）の構造'!O$48</f>
        <v>95</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2305</v>
      </c>
      <c r="C49" s="158"/>
      <c r="D49" s="158"/>
      <c r="E49" s="158">
        <f>'実質公債費比率（分子）の構造'!L$45</f>
        <v>2282</v>
      </c>
      <c r="F49" s="158"/>
      <c r="G49" s="158"/>
      <c r="H49" s="158">
        <f>'実質公債費比率（分子）の構造'!M$45</f>
        <v>2215</v>
      </c>
      <c r="I49" s="158"/>
      <c r="J49" s="158"/>
      <c r="K49" s="158">
        <f>'実質公債費比率（分子）の構造'!N$45</f>
        <v>2135</v>
      </c>
      <c r="L49" s="158"/>
      <c r="M49" s="158"/>
      <c r="N49" s="158">
        <f>'実質公債費比率（分子）の構造'!O$45</f>
        <v>2018</v>
      </c>
      <c r="O49" s="158"/>
      <c r="P49" s="158"/>
    </row>
    <row r="50" spans="1:16" x14ac:dyDescent="0.2">
      <c r="A50" s="158" t="s">
        <v>67</v>
      </c>
      <c r="B50" s="158" t="e">
        <f>NA()</f>
        <v>#N/A</v>
      </c>
      <c r="C50" s="158">
        <f>IF(ISNUMBER('実質公債費比率（分子）の構造'!K$53),'実質公債費比率（分子）の構造'!K$53,NA())</f>
        <v>320</v>
      </c>
      <c r="D50" s="158" t="e">
        <f>NA()</f>
        <v>#N/A</v>
      </c>
      <c r="E50" s="158" t="e">
        <f>NA()</f>
        <v>#N/A</v>
      </c>
      <c r="F50" s="158">
        <f>IF(ISNUMBER('実質公債費比率（分子）の構造'!L$53),'実質公債費比率（分子）の構造'!L$53,NA())</f>
        <v>426</v>
      </c>
      <c r="G50" s="158" t="e">
        <f>NA()</f>
        <v>#N/A</v>
      </c>
      <c r="H50" s="158" t="e">
        <f>NA()</f>
        <v>#N/A</v>
      </c>
      <c r="I50" s="158">
        <f>IF(ISNUMBER('実質公債費比率（分子）の構造'!M$53),'実質公債費比率（分子）の構造'!M$53,NA())</f>
        <v>323</v>
      </c>
      <c r="J50" s="158" t="e">
        <f>NA()</f>
        <v>#N/A</v>
      </c>
      <c r="K50" s="158" t="e">
        <f>NA()</f>
        <v>#N/A</v>
      </c>
      <c r="L50" s="158">
        <f>IF(ISNUMBER('実質公債費比率（分子）の構造'!N$53),'実質公債費比率（分子）の構造'!N$53,NA())</f>
        <v>514</v>
      </c>
      <c r="M50" s="158" t="e">
        <f>NA()</f>
        <v>#N/A</v>
      </c>
      <c r="N50" s="158" t="e">
        <f>NA()</f>
        <v>#N/A</v>
      </c>
      <c r="O50" s="158">
        <f>IF(ISNUMBER('実質公債費比率（分子）の構造'!O$53),'実質公債費比率（分子）の構造'!O$53,NA())</f>
        <v>577</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8908</v>
      </c>
      <c r="E56" s="157"/>
      <c r="F56" s="157"/>
      <c r="G56" s="157">
        <f>'将来負担比率（分子）の構造'!J$52</f>
        <v>8209</v>
      </c>
      <c r="H56" s="157"/>
      <c r="I56" s="157"/>
      <c r="J56" s="157">
        <f>'将来負担比率（分子）の構造'!K$52</f>
        <v>7416</v>
      </c>
      <c r="K56" s="157"/>
      <c r="L56" s="157"/>
      <c r="M56" s="157">
        <f>'将来負担比率（分子）の構造'!L$52</f>
        <v>6630</v>
      </c>
      <c r="N56" s="157"/>
      <c r="O56" s="157"/>
      <c r="P56" s="157">
        <f>'将来負担比率（分子）の構造'!M$52</f>
        <v>7322</v>
      </c>
    </row>
    <row r="57" spans="1:16" x14ac:dyDescent="0.2">
      <c r="A57" s="157" t="s">
        <v>42</v>
      </c>
      <c r="B57" s="157"/>
      <c r="C57" s="157"/>
      <c r="D57" s="157">
        <f>'将来負担比率（分子）の構造'!I$51</f>
        <v>6508</v>
      </c>
      <c r="E57" s="157"/>
      <c r="F57" s="157"/>
      <c r="G57" s="157">
        <f>'将来負担比率（分子）の構造'!J$51</f>
        <v>7023</v>
      </c>
      <c r="H57" s="157"/>
      <c r="I57" s="157"/>
      <c r="J57" s="157">
        <f>'将来負担比率（分子）の構造'!K$51</f>
        <v>7993</v>
      </c>
      <c r="K57" s="157"/>
      <c r="L57" s="157"/>
      <c r="M57" s="157">
        <f>'将来負担比率（分子）の構造'!L$51</f>
        <v>7867</v>
      </c>
      <c r="N57" s="157"/>
      <c r="O57" s="157"/>
      <c r="P57" s="157">
        <f>'将来負担比率（分子）の構造'!M$51</f>
        <v>8049</v>
      </c>
    </row>
    <row r="58" spans="1:16" x14ac:dyDescent="0.2">
      <c r="A58" s="157" t="s">
        <v>41</v>
      </c>
      <c r="B58" s="157"/>
      <c r="C58" s="157"/>
      <c r="D58" s="157">
        <f>'将来負担比率（分子）の構造'!I$50</f>
        <v>10440</v>
      </c>
      <c r="E58" s="157"/>
      <c r="F58" s="157"/>
      <c r="G58" s="157">
        <f>'将来負担比率（分子）の構造'!J$50</f>
        <v>13229</v>
      </c>
      <c r="H58" s="157"/>
      <c r="I58" s="157"/>
      <c r="J58" s="157">
        <f>'将来負担比率（分子）の構造'!K$50</f>
        <v>13204</v>
      </c>
      <c r="K58" s="157"/>
      <c r="L58" s="157"/>
      <c r="M58" s="157">
        <f>'将来負担比率（分子）の構造'!L$50</f>
        <v>14660</v>
      </c>
      <c r="N58" s="157"/>
      <c r="O58" s="157"/>
      <c r="P58" s="157">
        <f>'将来負担比率（分子）の構造'!M$50</f>
        <v>14684</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4255</v>
      </c>
      <c r="C62" s="157"/>
      <c r="D62" s="157"/>
      <c r="E62" s="157">
        <f>'将来負担比率（分子）の構造'!J$45</f>
        <v>4334</v>
      </c>
      <c r="F62" s="157"/>
      <c r="G62" s="157"/>
      <c r="H62" s="157">
        <f>'将来負担比率（分子）の構造'!K$45</f>
        <v>4399</v>
      </c>
      <c r="I62" s="157"/>
      <c r="J62" s="157"/>
      <c r="K62" s="157">
        <f>'将来負担比率（分子）の構造'!L$45</f>
        <v>4327</v>
      </c>
      <c r="L62" s="157"/>
      <c r="M62" s="157"/>
      <c r="N62" s="157">
        <f>'将来負担比率（分子）の構造'!M$45</f>
        <v>4378</v>
      </c>
      <c r="O62" s="157"/>
      <c r="P62" s="157"/>
    </row>
    <row r="63" spans="1:16" x14ac:dyDescent="0.2">
      <c r="A63" s="157" t="s">
        <v>34</v>
      </c>
      <c r="B63" s="157">
        <f>'将来負担比率（分子）の構造'!I$44</f>
        <v>3864</v>
      </c>
      <c r="C63" s="157"/>
      <c r="D63" s="157"/>
      <c r="E63" s="157">
        <f>'将来負担比率（分子）の構造'!J$44</f>
        <v>3853</v>
      </c>
      <c r="F63" s="157"/>
      <c r="G63" s="157"/>
      <c r="H63" s="157">
        <f>'将来負担比率（分子）の構造'!K$44</f>
        <v>3774</v>
      </c>
      <c r="I63" s="157"/>
      <c r="J63" s="157"/>
      <c r="K63" s="157">
        <f>'将来負担比率（分子）の構造'!L$44</f>
        <v>3455</v>
      </c>
      <c r="L63" s="157"/>
      <c r="M63" s="157"/>
      <c r="N63" s="157">
        <f>'将来負担比率（分子）の構造'!M$44</f>
        <v>3130</v>
      </c>
      <c r="O63" s="157"/>
      <c r="P63" s="157"/>
    </row>
    <row r="64" spans="1:16" x14ac:dyDescent="0.2">
      <c r="A64" s="157" t="s">
        <v>33</v>
      </c>
      <c r="B64" s="157">
        <f>'将来負担比率（分子）の構造'!I$43</f>
        <v>877</v>
      </c>
      <c r="C64" s="157"/>
      <c r="D64" s="157"/>
      <c r="E64" s="157">
        <f>'将来負担比率（分子）の構造'!J$43</f>
        <v>894</v>
      </c>
      <c r="F64" s="157"/>
      <c r="G64" s="157"/>
      <c r="H64" s="157">
        <f>'将来負担比率（分子）の構造'!K$43</f>
        <v>899</v>
      </c>
      <c r="I64" s="157"/>
      <c r="J64" s="157"/>
      <c r="K64" s="157">
        <f>'将来負担比率（分子）の構造'!L$43</f>
        <v>818</v>
      </c>
      <c r="L64" s="157"/>
      <c r="M64" s="157"/>
      <c r="N64" s="157">
        <f>'将来負担比率（分子）の構造'!M$43</f>
        <v>840</v>
      </c>
      <c r="O64" s="157"/>
      <c r="P64" s="157"/>
    </row>
    <row r="65" spans="1:16" x14ac:dyDescent="0.2">
      <c r="A65" s="157" t="s">
        <v>32</v>
      </c>
      <c r="B65" s="157">
        <f>'将来負担比率（分子）の構造'!I$42</f>
        <v>637</v>
      </c>
      <c r="C65" s="157"/>
      <c r="D65" s="157"/>
      <c r="E65" s="157">
        <f>'将来負担比率（分子）の構造'!J$42</f>
        <v>218</v>
      </c>
      <c r="F65" s="157"/>
      <c r="G65" s="157"/>
      <c r="H65" s="157">
        <f>'将来負担比率（分子）の構造'!K$42</f>
        <v>139</v>
      </c>
      <c r="I65" s="157"/>
      <c r="J65" s="157"/>
      <c r="K65" s="157">
        <f>'将来負担比率（分子）の構造'!L$42</f>
        <v>895</v>
      </c>
      <c r="L65" s="157"/>
      <c r="M65" s="157"/>
      <c r="N65" s="157">
        <f>'将来負担比率（分子）の構造'!M$42</f>
        <v>1068</v>
      </c>
      <c r="O65" s="157"/>
      <c r="P65" s="157"/>
    </row>
    <row r="66" spans="1:16" x14ac:dyDescent="0.2">
      <c r="A66" s="157" t="s">
        <v>31</v>
      </c>
      <c r="B66" s="157">
        <f>'将来負担比率（分子）の構造'!I$41</f>
        <v>19283</v>
      </c>
      <c r="C66" s="157"/>
      <c r="D66" s="157"/>
      <c r="E66" s="157">
        <f>'将来負担比率（分子）の構造'!J$41</f>
        <v>17986</v>
      </c>
      <c r="F66" s="157"/>
      <c r="G66" s="157"/>
      <c r="H66" s="157">
        <f>'将来負担比率（分子）の構造'!K$41</f>
        <v>16867</v>
      </c>
      <c r="I66" s="157"/>
      <c r="J66" s="157"/>
      <c r="K66" s="157">
        <f>'将来負担比率（分子）の構造'!L$41</f>
        <v>15564</v>
      </c>
      <c r="L66" s="157"/>
      <c r="M66" s="157"/>
      <c r="N66" s="157">
        <f>'将来負担比率（分子）の構造'!M$41</f>
        <v>17222</v>
      </c>
      <c r="O66" s="157"/>
      <c r="P66" s="157"/>
    </row>
    <row r="67" spans="1:16" x14ac:dyDescent="0.2">
      <c r="A67" s="157" t="s">
        <v>71</v>
      </c>
      <c r="B67" s="157" t="e">
        <f>NA()</f>
        <v>#N/A</v>
      </c>
      <c r="C67" s="157">
        <f>IF(ISNUMBER('将来負担比率（分子）の構造'!I$53), IF('将来負担比率（分子）の構造'!I$53 &lt; 0, 0, '将来負担比率（分子）の構造'!I$53), NA())</f>
        <v>3059</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6694</v>
      </c>
      <c r="C72" s="161">
        <f>基金残高に係る経年分析!G55</f>
        <v>7305</v>
      </c>
      <c r="D72" s="161">
        <f>基金残高に係る経年分析!H55</f>
        <v>7937</v>
      </c>
    </row>
    <row r="73" spans="1:16" x14ac:dyDescent="0.2">
      <c r="A73" s="160" t="s">
        <v>74</v>
      </c>
      <c r="B73" s="161" t="str">
        <f>基金残高に係る経年分析!F56</f>
        <v>-</v>
      </c>
      <c r="C73" s="161" t="str">
        <f>基金残高に係る経年分析!G56</f>
        <v>-</v>
      </c>
      <c r="D73" s="161" t="str">
        <f>基金残高に係る経年分析!H56</f>
        <v>-</v>
      </c>
    </row>
    <row r="74" spans="1:16" x14ac:dyDescent="0.2">
      <c r="A74" s="160" t="s">
        <v>75</v>
      </c>
      <c r="B74" s="161">
        <f>基金残高に係る経年分析!F57</f>
        <v>5926</v>
      </c>
      <c r="C74" s="161">
        <f>基金残高に係る経年分析!G57</f>
        <v>6874</v>
      </c>
      <c r="D74" s="161">
        <f>基金残高に係る経年分析!H57</f>
        <v>6379</v>
      </c>
    </row>
  </sheetData>
  <sheetProtection algorithmName="SHA-512" hashValue="vSLTjptoTsqUYUWwRxO1zUHq4C6Js4q5PrVfWg69GH2Lf3vZCrCTFsREz1J1s3OqHWGftO9mqUc5yOos4IzIEA==" saltValue="l0w2XgQOlrLCwuDW4K+qYQ=="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203</v>
      </c>
      <c r="DI1" s="590"/>
      <c r="DJ1" s="590"/>
      <c r="DK1" s="590"/>
      <c r="DL1" s="590"/>
      <c r="DM1" s="590"/>
      <c r="DN1" s="591"/>
      <c r="DO1" s="196"/>
      <c r="DP1" s="589" t="s">
        <v>204</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205</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206</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207</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208</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209</v>
      </c>
      <c r="S4" s="593"/>
      <c r="T4" s="593"/>
      <c r="U4" s="593"/>
      <c r="V4" s="593"/>
      <c r="W4" s="593"/>
      <c r="X4" s="593"/>
      <c r="Y4" s="594"/>
      <c r="Z4" s="592" t="s">
        <v>210</v>
      </c>
      <c r="AA4" s="593"/>
      <c r="AB4" s="593"/>
      <c r="AC4" s="594"/>
      <c r="AD4" s="592" t="s">
        <v>211</v>
      </c>
      <c r="AE4" s="593"/>
      <c r="AF4" s="593"/>
      <c r="AG4" s="593"/>
      <c r="AH4" s="593"/>
      <c r="AI4" s="593"/>
      <c r="AJ4" s="593"/>
      <c r="AK4" s="594"/>
      <c r="AL4" s="592" t="s">
        <v>210</v>
      </c>
      <c r="AM4" s="593"/>
      <c r="AN4" s="593"/>
      <c r="AO4" s="594"/>
      <c r="AP4" s="595" t="s">
        <v>212</v>
      </c>
      <c r="AQ4" s="595"/>
      <c r="AR4" s="595"/>
      <c r="AS4" s="595"/>
      <c r="AT4" s="595"/>
      <c r="AU4" s="595"/>
      <c r="AV4" s="595"/>
      <c r="AW4" s="595"/>
      <c r="AX4" s="595"/>
      <c r="AY4" s="595"/>
      <c r="AZ4" s="595"/>
      <c r="BA4" s="595"/>
      <c r="BB4" s="595"/>
      <c r="BC4" s="595"/>
      <c r="BD4" s="595"/>
      <c r="BE4" s="595"/>
      <c r="BF4" s="595"/>
      <c r="BG4" s="595" t="s">
        <v>213</v>
      </c>
      <c r="BH4" s="595"/>
      <c r="BI4" s="595"/>
      <c r="BJ4" s="595"/>
      <c r="BK4" s="595"/>
      <c r="BL4" s="595"/>
      <c r="BM4" s="595"/>
      <c r="BN4" s="595"/>
      <c r="BO4" s="595" t="s">
        <v>210</v>
      </c>
      <c r="BP4" s="595"/>
      <c r="BQ4" s="595"/>
      <c r="BR4" s="595"/>
      <c r="BS4" s="595" t="s">
        <v>214</v>
      </c>
      <c r="BT4" s="595"/>
      <c r="BU4" s="595"/>
      <c r="BV4" s="595"/>
      <c r="BW4" s="595"/>
      <c r="BX4" s="595"/>
      <c r="BY4" s="595"/>
      <c r="BZ4" s="595"/>
      <c r="CA4" s="595"/>
      <c r="CB4" s="595"/>
      <c r="CD4" s="592" t="s">
        <v>215</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216</v>
      </c>
      <c r="C5" s="597"/>
      <c r="D5" s="597"/>
      <c r="E5" s="597"/>
      <c r="F5" s="597"/>
      <c r="G5" s="597"/>
      <c r="H5" s="597"/>
      <c r="I5" s="597"/>
      <c r="J5" s="597"/>
      <c r="K5" s="597"/>
      <c r="L5" s="597"/>
      <c r="M5" s="597"/>
      <c r="N5" s="597"/>
      <c r="O5" s="597"/>
      <c r="P5" s="597"/>
      <c r="Q5" s="598"/>
      <c r="R5" s="599">
        <v>23237260</v>
      </c>
      <c r="S5" s="600"/>
      <c r="T5" s="600"/>
      <c r="U5" s="600"/>
      <c r="V5" s="600"/>
      <c r="W5" s="600"/>
      <c r="X5" s="600"/>
      <c r="Y5" s="601"/>
      <c r="Z5" s="602">
        <v>38.9</v>
      </c>
      <c r="AA5" s="602"/>
      <c r="AB5" s="602"/>
      <c r="AC5" s="602"/>
      <c r="AD5" s="603">
        <v>21196651</v>
      </c>
      <c r="AE5" s="603"/>
      <c r="AF5" s="603"/>
      <c r="AG5" s="603"/>
      <c r="AH5" s="603"/>
      <c r="AI5" s="603"/>
      <c r="AJ5" s="603"/>
      <c r="AK5" s="603"/>
      <c r="AL5" s="604">
        <v>79.8</v>
      </c>
      <c r="AM5" s="605"/>
      <c r="AN5" s="605"/>
      <c r="AO5" s="606"/>
      <c r="AP5" s="596" t="s">
        <v>217</v>
      </c>
      <c r="AQ5" s="597"/>
      <c r="AR5" s="597"/>
      <c r="AS5" s="597"/>
      <c r="AT5" s="597"/>
      <c r="AU5" s="597"/>
      <c r="AV5" s="597"/>
      <c r="AW5" s="597"/>
      <c r="AX5" s="597"/>
      <c r="AY5" s="597"/>
      <c r="AZ5" s="597"/>
      <c r="BA5" s="597"/>
      <c r="BB5" s="597"/>
      <c r="BC5" s="597"/>
      <c r="BD5" s="597"/>
      <c r="BE5" s="597"/>
      <c r="BF5" s="598"/>
      <c r="BG5" s="610">
        <v>21196651</v>
      </c>
      <c r="BH5" s="611"/>
      <c r="BI5" s="611"/>
      <c r="BJ5" s="611"/>
      <c r="BK5" s="611"/>
      <c r="BL5" s="611"/>
      <c r="BM5" s="611"/>
      <c r="BN5" s="612"/>
      <c r="BO5" s="613">
        <v>91.2</v>
      </c>
      <c r="BP5" s="613"/>
      <c r="BQ5" s="613"/>
      <c r="BR5" s="613"/>
      <c r="BS5" s="614">
        <v>55088</v>
      </c>
      <c r="BT5" s="614"/>
      <c r="BU5" s="614"/>
      <c r="BV5" s="614"/>
      <c r="BW5" s="614"/>
      <c r="BX5" s="614"/>
      <c r="BY5" s="614"/>
      <c r="BZ5" s="614"/>
      <c r="CA5" s="614"/>
      <c r="CB5" s="618"/>
      <c r="CD5" s="592" t="s">
        <v>212</v>
      </c>
      <c r="CE5" s="593"/>
      <c r="CF5" s="593"/>
      <c r="CG5" s="593"/>
      <c r="CH5" s="593"/>
      <c r="CI5" s="593"/>
      <c r="CJ5" s="593"/>
      <c r="CK5" s="593"/>
      <c r="CL5" s="593"/>
      <c r="CM5" s="593"/>
      <c r="CN5" s="593"/>
      <c r="CO5" s="593"/>
      <c r="CP5" s="593"/>
      <c r="CQ5" s="594"/>
      <c r="CR5" s="592" t="s">
        <v>218</v>
      </c>
      <c r="CS5" s="593"/>
      <c r="CT5" s="593"/>
      <c r="CU5" s="593"/>
      <c r="CV5" s="593"/>
      <c r="CW5" s="593"/>
      <c r="CX5" s="593"/>
      <c r="CY5" s="594"/>
      <c r="CZ5" s="592" t="s">
        <v>210</v>
      </c>
      <c r="DA5" s="593"/>
      <c r="DB5" s="593"/>
      <c r="DC5" s="594"/>
      <c r="DD5" s="592" t="s">
        <v>219</v>
      </c>
      <c r="DE5" s="593"/>
      <c r="DF5" s="593"/>
      <c r="DG5" s="593"/>
      <c r="DH5" s="593"/>
      <c r="DI5" s="593"/>
      <c r="DJ5" s="593"/>
      <c r="DK5" s="593"/>
      <c r="DL5" s="593"/>
      <c r="DM5" s="593"/>
      <c r="DN5" s="593"/>
      <c r="DO5" s="593"/>
      <c r="DP5" s="594"/>
      <c r="DQ5" s="592" t="s">
        <v>220</v>
      </c>
      <c r="DR5" s="593"/>
      <c r="DS5" s="593"/>
      <c r="DT5" s="593"/>
      <c r="DU5" s="593"/>
      <c r="DV5" s="593"/>
      <c r="DW5" s="593"/>
      <c r="DX5" s="593"/>
      <c r="DY5" s="593"/>
      <c r="DZ5" s="593"/>
      <c r="EA5" s="593"/>
      <c r="EB5" s="593"/>
      <c r="EC5" s="594"/>
    </row>
    <row r="6" spans="2:143" ht="11.25" customHeight="1" x14ac:dyDescent="0.2">
      <c r="B6" s="607" t="s">
        <v>221</v>
      </c>
      <c r="C6" s="608"/>
      <c r="D6" s="608"/>
      <c r="E6" s="608"/>
      <c r="F6" s="608"/>
      <c r="G6" s="608"/>
      <c r="H6" s="608"/>
      <c r="I6" s="608"/>
      <c r="J6" s="608"/>
      <c r="K6" s="608"/>
      <c r="L6" s="608"/>
      <c r="M6" s="608"/>
      <c r="N6" s="608"/>
      <c r="O6" s="608"/>
      <c r="P6" s="608"/>
      <c r="Q6" s="609"/>
      <c r="R6" s="610">
        <v>182937</v>
      </c>
      <c r="S6" s="611"/>
      <c r="T6" s="611"/>
      <c r="U6" s="611"/>
      <c r="V6" s="611"/>
      <c r="W6" s="611"/>
      <c r="X6" s="611"/>
      <c r="Y6" s="612"/>
      <c r="Z6" s="613">
        <v>0.3</v>
      </c>
      <c r="AA6" s="613"/>
      <c r="AB6" s="613"/>
      <c r="AC6" s="613"/>
      <c r="AD6" s="614">
        <v>182937</v>
      </c>
      <c r="AE6" s="614"/>
      <c r="AF6" s="614"/>
      <c r="AG6" s="614"/>
      <c r="AH6" s="614"/>
      <c r="AI6" s="614"/>
      <c r="AJ6" s="614"/>
      <c r="AK6" s="614"/>
      <c r="AL6" s="615">
        <v>0.7</v>
      </c>
      <c r="AM6" s="616"/>
      <c r="AN6" s="616"/>
      <c r="AO6" s="617"/>
      <c r="AP6" s="607" t="s">
        <v>222</v>
      </c>
      <c r="AQ6" s="608"/>
      <c r="AR6" s="608"/>
      <c r="AS6" s="608"/>
      <c r="AT6" s="608"/>
      <c r="AU6" s="608"/>
      <c r="AV6" s="608"/>
      <c r="AW6" s="608"/>
      <c r="AX6" s="608"/>
      <c r="AY6" s="608"/>
      <c r="AZ6" s="608"/>
      <c r="BA6" s="608"/>
      <c r="BB6" s="608"/>
      <c r="BC6" s="608"/>
      <c r="BD6" s="608"/>
      <c r="BE6" s="608"/>
      <c r="BF6" s="609"/>
      <c r="BG6" s="610">
        <v>21196651</v>
      </c>
      <c r="BH6" s="611"/>
      <c r="BI6" s="611"/>
      <c r="BJ6" s="611"/>
      <c r="BK6" s="611"/>
      <c r="BL6" s="611"/>
      <c r="BM6" s="611"/>
      <c r="BN6" s="612"/>
      <c r="BO6" s="613">
        <v>91.2</v>
      </c>
      <c r="BP6" s="613"/>
      <c r="BQ6" s="613"/>
      <c r="BR6" s="613"/>
      <c r="BS6" s="614">
        <v>55088</v>
      </c>
      <c r="BT6" s="614"/>
      <c r="BU6" s="614"/>
      <c r="BV6" s="614"/>
      <c r="BW6" s="614"/>
      <c r="BX6" s="614"/>
      <c r="BY6" s="614"/>
      <c r="BZ6" s="614"/>
      <c r="CA6" s="614"/>
      <c r="CB6" s="618"/>
      <c r="CD6" s="596" t="s">
        <v>223</v>
      </c>
      <c r="CE6" s="597"/>
      <c r="CF6" s="597"/>
      <c r="CG6" s="597"/>
      <c r="CH6" s="597"/>
      <c r="CI6" s="597"/>
      <c r="CJ6" s="597"/>
      <c r="CK6" s="597"/>
      <c r="CL6" s="597"/>
      <c r="CM6" s="597"/>
      <c r="CN6" s="597"/>
      <c r="CO6" s="597"/>
      <c r="CP6" s="597"/>
      <c r="CQ6" s="598"/>
      <c r="CR6" s="610">
        <v>346332</v>
      </c>
      <c r="CS6" s="611"/>
      <c r="CT6" s="611"/>
      <c r="CU6" s="611"/>
      <c r="CV6" s="611"/>
      <c r="CW6" s="611"/>
      <c r="CX6" s="611"/>
      <c r="CY6" s="612"/>
      <c r="CZ6" s="604">
        <v>0.6</v>
      </c>
      <c r="DA6" s="605"/>
      <c r="DB6" s="605"/>
      <c r="DC6" s="621"/>
      <c r="DD6" s="619" t="s">
        <v>122</v>
      </c>
      <c r="DE6" s="611"/>
      <c r="DF6" s="611"/>
      <c r="DG6" s="611"/>
      <c r="DH6" s="611"/>
      <c r="DI6" s="611"/>
      <c r="DJ6" s="611"/>
      <c r="DK6" s="611"/>
      <c r="DL6" s="611"/>
      <c r="DM6" s="611"/>
      <c r="DN6" s="611"/>
      <c r="DO6" s="611"/>
      <c r="DP6" s="612"/>
      <c r="DQ6" s="619">
        <v>344533</v>
      </c>
      <c r="DR6" s="611"/>
      <c r="DS6" s="611"/>
      <c r="DT6" s="611"/>
      <c r="DU6" s="611"/>
      <c r="DV6" s="611"/>
      <c r="DW6" s="611"/>
      <c r="DX6" s="611"/>
      <c r="DY6" s="611"/>
      <c r="DZ6" s="611"/>
      <c r="EA6" s="611"/>
      <c r="EB6" s="611"/>
      <c r="EC6" s="620"/>
    </row>
    <row r="7" spans="2:143" ht="11.25" customHeight="1" x14ac:dyDescent="0.2">
      <c r="B7" s="607" t="s">
        <v>224</v>
      </c>
      <c r="C7" s="608"/>
      <c r="D7" s="608"/>
      <c r="E7" s="608"/>
      <c r="F7" s="608"/>
      <c r="G7" s="608"/>
      <c r="H7" s="608"/>
      <c r="I7" s="608"/>
      <c r="J7" s="608"/>
      <c r="K7" s="608"/>
      <c r="L7" s="608"/>
      <c r="M7" s="608"/>
      <c r="N7" s="608"/>
      <c r="O7" s="608"/>
      <c r="P7" s="608"/>
      <c r="Q7" s="609"/>
      <c r="R7" s="610">
        <v>67064</v>
      </c>
      <c r="S7" s="611"/>
      <c r="T7" s="611"/>
      <c r="U7" s="611"/>
      <c r="V7" s="611"/>
      <c r="W7" s="611"/>
      <c r="X7" s="611"/>
      <c r="Y7" s="612"/>
      <c r="Z7" s="613">
        <v>0.1</v>
      </c>
      <c r="AA7" s="613"/>
      <c r="AB7" s="613"/>
      <c r="AC7" s="613"/>
      <c r="AD7" s="614">
        <v>67064</v>
      </c>
      <c r="AE7" s="614"/>
      <c r="AF7" s="614"/>
      <c r="AG7" s="614"/>
      <c r="AH7" s="614"/>
      <c r="AI7" s="614"/>
      <c r="AJ7" s="614"/>
      <c r="AK7" s="614"/>
      <c r="AL7" s="615">
        <v>0.3</v>
      </c>
      <c r="AM7" s="616"/>
      <c r="AN7" s="616"/>
      <c r="AO7" s="617"/>
      <c r="AP7" s="607" t="s">
        <v>225</v>
      </c>
      <c r="AQ7" s="608"/>
      <c r="AR7" s="608"/>
      <c r="AS7" s="608"/>
      <c r="AT7" s="608"/>
      <c r="AU7" s="608"/>
      <c r="AV7" s="608"/>
      <c r="AW7" s="608"/>
      <c r="AX7" s="608"/>
      <c r="AY7" s="608"/>
      <c r="AZ7" s="608"/>
      <c r="BA7" s="608"/>
      <c r="BB7" s="608"/>
      <c r="BC7" s="608"/>
      <c r="BD7" s="608"/>
      <c r="BE7" s="608"/>
      <c r="BF7" s="609"/>
      <c r="BG7" s="610">
        <v>12296234</v>
      </c>
      <c r="BH7" s="611"/>
      <c r="BI7" s="611"/>
      <c r="BJ7" s="611"/>
      <c r="BK7" s="611"/>
      <c r="BL7" s="611"/>
      <c r="BM7" s="611"/>
      <c r="BN7" s="612"/>
      <c r="BO7" s="613">
        <v>52.9</v>
      </c>
      <c r="BP7" s="613"/>
      <c r="BQ7" s="613"/>
      <c r="BR7" s="613"/>
      <c r="BS7" s="614">
        <v>55088</v>
      </c>
      <c r="BT7" s="614"/>
      <c r="BU7" s="614"/>
      <c r="BV7" s="614"/>
      <c r="BW7" s="614"/>
      <c r="BX7" s="614"/>
      <c r="BY7" s="614"/>
      <c r="BZ7" s="614"/>
      <c r="CA7" s="614"/>
      <c r="CB7" s="618"/>
      <c r="CD7" s="607" t="s">
        <v>226</v>
      </c>
      <c r="CE7" s="608"/>
      <c r="CF7" s="608"/>
      <c r="CG7" s="608"/>
      <c r="CH7" s="608"/>
      <c r="CI7" s="608"/>
      <c r="CJ7" s="608"/>
      <c r="CK7" s="608"/>
      <c r="CL7" s="608"/>
      <c r="CM7" s="608"/>
      <c r="CN7" s="608"/>
      <c r="CO7" s="608"/>
      <c r="CP7" s="608"/>
      <c r="CQ7" s="609"/>
      <c r="CR7" s="610">
        <v>6482386</v>
      </c>
      <c r="CS7" s="611"/>
      <c r="CT7" s="611"/>
      <c r="CU7" s="611"/>
      <c r="CV7" s="611"/>
      <c r="CW7" s="611"/>
      <c r="CX7" s="611"/>
      <c r="CY7" s="612"/>
      <c r="CZ7" s="613">
        <v>11.3</v>
      </c>
      <c r="DA7" s="613"/>
      <c r="DB7" s="613"/>
      <c r="DC7" s="613"/>
      <c r="DD7" s="619">
        <v>130133</v>
      </c>
      <c r="DE7" s="611"/>
      <c r="DF7" s="611"/>
      <c r="DG7" s="611"/>
      <c r="DH7" s="611"/>
      <c r="DI7" s="611"/>
      <c r="DJ7" s="611"/>
      <c r="DK7" s="611"/>
      <c r="DL7" s="611"/>
      <c r="DM7" s="611"/>
      <c r="DN7" s="611"/>
      <c r="DO7" s="611"/>
      <c r="DP7" s="612"/>
      <c r="DQ7" s="619">
        <v>5805550</v>
      </c>
      <c r="DR7" s="611"/>
      <c r="DS7" s="611"/>
      <c r="DT7" s="611"/>
      <c r="DU7" s="611"/>
      <c r="DV7" s="611"/>
      <c r="DW7" s="611"/>
      <c r="DX7" s="611"/>
      <c r="DY7" s="611"/>
      <c r="DZ7" s="611"/>
      <c r="EA7" s="611"/>
      <c r="EB7" s="611"/>
      <c r="EC7" s="620"/>
    </row>
    <row r="8" spans="2:143" ht="11.25" customHeight="1" x14ac:dyDescent="0.2">
      <c r="B8" s="607" t="s">
        <v>227</v>
      </c>
      <c r="C8" s="608"/>
      <c r="D8" s="608"/>
      <c r="E8" s="608"/>
      <c r="F8" s="608"/>
      <c r="G8" s="608"/>
      <c r="H8" s="608"/>
      <c r="I8" s="608"/>
      <c r="J8" s="608"/>
      <c r="K8" s="608"/>
      <c r="L8" s="608"/>
      <c r="M8" s="608"/>
      <c r="N8" s="608"/>
      <c r="O8" s="608"/>
      <c r="P8" s="608"/>
      <c r="Q8" s="609"/>
      <c r="R8" s="610">
        <v>346581</v>
      </c>
      <c r="S8" s="611"/>
      <c r="T8" s="611"/>
      <c r="U8" s="611"/>
      <c r="V8" s="611"/>
      <c r="W8" s="611"/>
      <c r="X8" s="611"/>
      <c r="Y8" s="612"/>
      <c r="Z8" s="613">
        <v>0.6</v>
      </c>
      <c r="AA8" s="613"/>
      <c r="AB8" s="613"/>
      <c r="AC8" s="613"/>
      <c r="AD8" s="614">
        <v>346581</v>
      </c>
      <c r="AE8" s="614"/>
      <c r="AF8" s="614"/>
      <c r="AG8" s="614"/>
      <c r="AH8" s="614"/>
      <c r="AI8" s="614"/>
      <c r="AJ8" s="614"/>
      <c r="AK8" s="614"/>
      <c r="AL8" s="615">
        <v>1.3</v>
      </c>
      <c r="AM8" s="616"/>
      <c r="AN8" s="616"/>
      <c r="AO8" s="617"/>
      <c r="AP8" s="607" t="s">
        <v>228</v>
      </c>
      <c r="AQ8" s="608"/>
      <c r="AR8" s="608"/>
      <c r="AS8" s="608"/>
      <c r="AT8" s="608"/>
      <c r="AU8" s="608"/>
      <c r="AV8" s="608"/>
      <c r="AW8" s="608"/>
      <c r="AX8" s="608"/>
      <c r="AY8" s="608"/>
      <c r="AZ8" s="608"/>
      <c r="BA8" s="608"/>
      <c r="BB8" s="608"/>
      <c r="BC8" s="608"/>
      <c r="BD8" s="608"/>
      <c r="BE8" s="608"/>
      <c r="BF8" s="609"/>
      <c r="BG8" s="610">
        <v>210722</v>
      </c>
      <c r="BH8" s="611"/>
      <c r="BI8" s="611"/>
      <c r="BJ8" s="611"/>
      <c r="BK8" s="611"/>
      <c r="BL8" s="611"/>
      <c r="BM8" s="611"/>
      <c r="BN8" s="612"/>
      <c r="BO8" s="613">
        <v>0.9</v>
      </c>
      <c r="BP8" s="613"/>
      <c r="BQ8" s="613"/>
      <c r="BR8" s="613"/>
      <c r="BS8" s="614" t="s">
        <v>122</v>
      </c>
      <c r="BT8" s="614"/>
      <c r="BU8" s="614"/>
      <c r="BV8" s="614"/>
      <c r="BW8" s="614"/>
      <c r="BX8" s="614"/>
      <c r="BY8" s="614"/>
      <c r="BZ8" s="614"/>
      <c r="CA8" s="614"/>
      <c r="CB8" s="618"/>
      <c r="CD8" s="607" t="s">
        <v>229</v>
      </c>
      <c r="CE8" s="608"/>
      <c r="CF8" s="608"/>
      <c r="CG8" s="608"/>
      <c r="CH8" s="608"/>
      <c r="CI8" s="608"/>
      <c r="CJ8" s="608"/>
      <c r="CK8" s="608"/>
      <c r="CL8" s="608"/>
      <c r="CM8" s="608"/>
      <c r="CN8" s="608"/>
      <c r="CO8" s="608"/>
      <c r="CP8" s="608"/>
      <c r="CQ8" s="609"/>
      <c r="CR8" s="610">
        <v>28822925</v>
      </c>
      <c r="CS8" s="611"/>
      <c r="CT8" s="611"/>
      <c r="CU8" s="611"/>
      <c r="CV8" s="611"/>
      <c r="CW8" s="611"/>
      <c r="CX8" s="611"/>
      <c r="CY8" s="612"/>
      <c r="CZ8" s="613">
        <v>50.3</v>
      </c>
      <c r="DA8" s="613"/>
      <c r="DB8" s="613"/>
      <c r="DC8" s="613"/>
      <c r="DD8" s="619">
        <v>226939</v>
      </c>
      <c r="DE8" s="611"/>
      <c r="DF8" s="611"/>
      <c r="DG8" s="611"/>
      <c r="DH8" s="611"/>
      <c r="DI8" s="611"/>
      <c r="DJ8" s="611"/>
      <c r="DK8" s="611"/>
      <c r="DL8" s="611"/>
      <c r="DM8" s="611"/>
      <c r="DN8" s="611"/>
      <c r="DO8" s="611"/>
      <c r="DP8" s="612"/>
      <c r="DQ8" s="619">
        <v>13423179</v>
      </c>
      <c r="DR8" s="611"/>
      <c r="DS8" s="611"/>
      <c r="DT8" s="611"/>
      <c r="DU8" s="611"/>
      <c r="DV8" s="611"/>
      <c r="DW8" s="611"/>
      <c r="DX8" s="611"/>
      <c r="DY8" s="611"/>
      <c r="DZ8" s="611"/>
      <c r="EA8" s="611"/>
      <c r="EB8" s="611"/>
      <c r="EC8" s="620"/>
    </row>
    <row r="9" spans="2:143" ht="11.25" customHeight="1" x14ac:dyDescent="0.2">
      <c r="B9" s="607" t="s">
        <v>230</v>
      </c>
      <c r="C9" s="608"/>
      <c r="D9" s="608"/>
      <c r="E9" s="608"/>
      <c r="F9" s="608"/>
      <c r="G9" s="608"/>
      <c r="H9" s="608"/>
      <c r="I9" s="608"/>
      <c r="J9" s="608"/>
      <c r="K9" s="608"/>
      <c r="L9" s="608"/>
      <c r="M9" s="608"/>
      <c r="N9" s="608"/>
      <c r="O9" s="608"/>
      <c r="P9" s="608"/>
      <c r="Q9" s="609"/>
      <c r="R9" s="610">
        <v>507404</v>
      </c>
      <c r="S9" s="611"/>
      <c r="T9" s="611"/>
      <c r="U9" s="611"/>
      <c r="V9" s="611"/>
      <c r="W9" s="611"/>
      <c r="X9" s="611"/>
      <c r="Y9" s="612"/>
      <c r="Z9" s="613">
        <v>0.8</v>
      </c>
      <c r="AA9" s="613"/>
      <c r="AB9" s="613"/>
      <c r="AC9" s="613"/>
      <c r="AD9" s="614">
        <v>507404</v>
      </c>
      <c r="AE9" s="614"/>
      <c r="AF9" s="614"/>
      <c r="AG9" s="614"/>
      <c r="AH9" s="614"/>
      <c r="AI9" s="614"/>
      <c r="AJ9" s="614"/>
      <c r="AK9" s="614"/>
      <c r="AL9" s="615">
        <v>1.9</v>
      </c>
      <c r="AM9" s="616"/>
      <c r="AN9" s="616"/>
      <c r="AO9" s="617"/>
      <c r="AP9" s="607" t="s">
        <v>231</v>
      </c>
      <c r="AQ9" s="608"/>
      <c r="AR9" s="608"/>
      <c r="AS9" s="608"/>
      <c r="AT9" s="608"/>
      <c r="AU9" s="608"/>
      <c r="AV9" s="608"/>
      <c r="AW9" s="608"/>
      <c r="AX9" s="608"/>
      <c r="AY9" s="608"/>
      <c r="AZ9" s="608"/>
      <c r="BA9" s="608"/>
      <c r="BB9" s="608"/>
      <c r="BC9" s="608"/>
      <c r="BD9" s="608"/>
      <c r="BE9" s="608"/>
      <c r="BF9" s="609"/>
      <c r="BG9" s="610">
        <v>11396118</v>
      </c>
      <c r="BH9" s="611"/>
      <c r="BI9" s="611"/>
      <c r="BJ9" s="611"/>
      <c r="BK9" s="611"/>
      <c r="BL9" s="611"/>
      <c r="BM9" s="611"/>
      <c r="BN9" s="612"/>
      <c r="BO9" s="613">
        <v>49</v>
      </c>
      <c r="BP9" s="613"/>
      <c r="BQ9" s="613"/>
      <c r="BR9" s="613"/>
      <c r="BS9" s="614" t="s">
        <v>122</v>
      </c>
      <c r="BT9" s="614"/>
      <c r="BU9" s="614"/>
      <c r="BV9" s="614"/>
      <c r="BW9" s="614"/>
      <c r="BX9" s="614"/>
      <c r="BY9" s="614"/>
      <c r="BZ9" s="614"/>
      <c r="CA9" s="614"/>
      <c r="CB9" s="618"/>
      <c r="CD9" s="607" t="s">
        <v>232</v>
      </c>
      <c r="CE9" s="608"/>
      <c r="CF9" s="608"/>
      <c r="CG9" s="608"/>
      <c r="CH9" s="608"/>
      <c r="CI9" s="608"/>
      <c r="CJ9" s="608"/>
      <c r="CK9" s="608"/>
      <c r="CL9" s="608"/>
      <c r="CM9" s="608"/>
      <c r="CN9" s="608"/>
      <c r="CO9" s="608"/>
      <c r="CP9" s="608"/>
      <c r="CQ9" s="609"/>
      <c r="CR9" s="610">
        <v>10499901</v>
      </c>
      <c r="CS9" s="611"/>
      <c r="CT9" s="611"/>
      <c r="CU9" s="611"/>
      <c r="CV9" s="611"/>
      <c r="CW9" s="611"/>
      <c r="CX9" s="611"/>
      <c r="CY9" s="612"/>
      <c r="CZ9" s="613">
        <v>18.3</v>
      </c>
      <c r="DA9" s="613"/>
      <c r="DB9" s="613"/>
      <c r="DC9" s="613"/>
      <c r="DD9" s="619">
        <v>5998948</v>
      </c>
      <c r="DE9" s="611"/>
      <c r="DF9" s="611"/>
      <c r="DG9" s="611"/>
      <c r="DH9" s="611"/>
      <c r="DI9" s="611"/>
      <c r="DJ9" s="611"/>
      <c r="DK9" s="611"/>
      <c r="DL9" s="611"/>
      <c r="DM9" s="611"/>
      <c r="DN9" s="611"/>
      <c r="DO9" s="611"/>
      <c r="DP9" s="612"/>
      <c r="DQ9" s="619">
        <v>2894851</v>
      </c>
      <c r="DR9" s="611"/>
      <c r="DS9" s="611"/>
      <c r="DT9" s="611"/>
      <c r="DU9" s="611"/>
      <c r="DV9" s="611"/>
      <c r="DW9" s="611"/>
      <c r="DX9" s="611"/>
      <c r="DY9" s="611"/>
      <c r="DZ9" s="611"/>
      <c r="EA9" s="611"/>
      <c r="EB9" s="611"/>
      <c r="EC9" s="620"/>
    </row>
    <row r="10" spans="2:143" ht="11.25" customHeight="1" x14ac:dyDescent="0.2">
      <c r="B10" s="607" t="s">
        <v>233</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234</v>
      </c>
      <c r="AQ10" s="608"/>
      <c r="AR10" s="608"/>
      <c r="AS10" s="608"/>
      <c r="AT10" s="608"/>
      <c r="AU10" s="608"/>
      <c r="AV10" s="608"/>
      <c r="AW10" s="608"/>
      <c r="AX10" s="608"/>
      <c r="AY10" s="608"/>
      <c r="AZ10" s="608"/>
      <c r="BA10" s="608"/>
      <c r="BB10" s="608"/>
      <c r="BC10" s="608"/>
      <c r="BD10" s="608"/>
      <c r="BE10" s="608"/>
      <c r="BF10" s="609"/>
      <c r="BG10" s="610">
        <v>280975</v>
      </c>
      <c r="BH10" s="611"/>
      <c r="BI10" s="611"/>
      <c r="BJ10" s="611"/>
      <c r="BK10" s="611"/>
      <c r="BL10" s="611"/>
      <c r="BM10" s="611"/>
      <c r="BN10" s="612"/>
      <c r="BO10" s="613">
        <v>1.2</v>
      </c>
      <c r="BP10" s="613"/>
      <c r="BQ10" s="613"/>
      <c r="BR10" s="613"/>
      <c r="BS10" s="614" t="s">
        <v>122</v>
      </c>
      <c r="BT10" s="614"/>
      <c r="BU10" s="614"/>
      <c r="BV10" s="614"/>
      <c r="BW10" s="614"/>
      <c r="BX10" s="614"/>
      <c r="BY10" s="614"/>
      <c r="BZ10" s="614"/>
      <c r="CA10" s="614"/>
      <c r="CB10" s="618"/>
      <c r="CD10" s="607" t="s">
        <v>235</v>
      </c>
      <c r="CE10" s="608"/>
      <c r="CF10" s="608"/>
      <c r="CG10" s="608"/>
      <c r="CH10" s="608"/>
      <c r="CI10" s="608"/>
      <c r="CJ10" s="608"/>
      <c r="CK10" s="608"/>
      <c r="CL10" s="608"/>
      <c r="CM10" s="608"/>
      <c r="CN10" s="608"/>
      <c r="CO10" s="608"/>
      <c r="CP10" s="608"/>
      <c r="CQ10" s="609"/>
      <c r="CR10" s="610">
        <v>310353</v>
      </c>
      <c r="CS10" s="611"/>
      <c r="CT10" s="611"/>
      <c r="CU10" s="611"/>
      <c r="CV10" s="611"/>
      <c r="CW10" s="611"/>
      <c r="CX10" s="611"/>
      <c r="CY10" s="612"/>
      <c r="CZ10" s="613">
        <v>0.5</v>
      </c>
      <c r="DA10" s="613"/>
      <c r="DB10" s="613"/>
      <c r="DC10" s="613"/>
      <c r="DD10" s="619" t="s">
        <v>122</v>
      </c>
      <c r="DE10" s="611"/>
      <c r="DF10" s="611"/>
      <c r="DG10" s="611"/>
      <c r="DH10" s="611"/>
      <c r="DI10" s="611"/>
      <c r="DJ10" s="611"/>
      <c r="DK10" s="611"/>
      <c r="DL10" s="611"/>
      <c r="DM10" s="611"/>
      <c r="DN10" s="611"/>
      <c r="DO10" s="611"/>
      <c r="DP10" s="612"/>
      <c r="DQ10" s="619">
        <v>230280</v>
      </c>
      <c r="DR10" s="611"/>
      <c r="DS10" s="611"/>
      <c r="DT10" s="611"/>
      <c r="DU10" s="611"/>
      <c r="DV10" s="611"/>
      <c r="DW10" s="611"/>
      <c r="DX10" s="611"/>
      <c r="DY10" s="611"/>
      <c r="DZ10" s="611"/>
      <c r="EA10" s="611"/>
      <c r="EB10" s="611"/>
      <c r="EC10" s="620"/>
    </row>
    <row r="11" spans="2:143" ht="11.25" customHeight="1" x14ac:dyDescent="0.2">
      <c r="B11" s="607" t="s">
        <v>236</v>
      </c>
      <c r="C11" s="608"/>
      <c r="D11" s="608"/>
      <c r="E11" s="608"/>
      <c r="F11" s="608"/>
      <c r="G11" s="608"/>
      <c r="H11" s="608"/>
      <c r="I11" s="608"/>
      <c r="J11" s="608"/>
      <c r="K11" s="608"/>
      <c r="L11" s="608"/>
      <c r="M11" s="608"/>
      <c r="N11" s="608"/>
      <c r="O11" s="608"/>
      <c r="P11" s="608"/>
      <c r="Q11" s="609"/>
      <c r="R11" s="610">
        <v>2979675</v>
      </c>
      <c r="S11" s="611"/>
      <c r="T11" s="611"/>
      <c r="U11" s="611"/>
      <c r="V11" s="611"/>
      <c r="W11" s="611"/>
      <c r="X11" s="611"/>
      <c r="Y11" s="612"/>
      <c r="Z11" s="615">
        <v>5</v>
      </c>
      <c r="AA11" s="616"/>
      <c r="AB11" s="616"/>
      <c r="AC11" s="622"/>
      <c r="AD11" s="619">
        <v>2979675</v>
      </c>
      <c r="AE11" s="611"/>
      <c r="AF11" s="611"/>
      <c r="AG11" s="611"/>
      <c r="AH11" s="611"/>
      <c r="AI11" s="611"/>
      <c r="AJ11" s="611"/>
      <c r="AK11" s="612"/>
      <c r="AL11" s="615">
        <v>11.2</v>
      </c>
      <c r="AM11" s="616"/>
      <c r="AN11" s="616"/>
      <c r="AO11" s="617"/>
      <c r="AP11" s="607" t="s">
        <v>237</v>
      </c>
      <c r="AQ11" s="608"/>
      <c r="AR11" s="608"/>
      <c r="AS11" s="608"/>
      <c r="AT11" s="608"/>
      <c r="AU11" s="608"/>
      <c r="AV11" s="608"/>
      <c r="AW11" s="608"/>
      <c r="AX11" s="608"/>
      <c r="AY11" s="608"/>
      <c r="AZ11" s="608"/>
      <c r="BA11" s="608"/>
      <c r="BB11" s="608"/>
      <c r="BC11" s="608"/>
      <c r="BD11" s="608"/>
      <c r="BE11" s="608"/>
      <c r="BF11" s="609"/>
      <c r="BG11" s="610">
        <v>408419</v>
      </c>
      <c r="BH11" s="611"/>
      <c r="BI11" s="611"/>
      <c r="BJ11" s="611"/>
      <c r="BK11" s="611"/>
      <c r="BL11" s="611"/>
      <c r="BM11" s="611"/>
      <c r="BN11" s="612"/>
      <c r="BO11" s="613">
        <v>1.8</v>
      </c>
      <c r="BP11" s="613"/>
      <c r="BQ11" s="613"/>
      <c r="BR11" s="613"/>
      <c r="BS11" s="614">
        <v>55088</v>
      </c>
      <c r="BT11" s="614"/>
      <c r="BU11" s="614"/>
      <c r="BV11" s="614"/>
      <c r="BW11" s="614"/>
      <c r="BX11" s="614"/>
      <c r="BY11" s="614"/>
      <c r="BZ11" s="614"/>
      <c r="CA11" s="614"/>
      <c r="CB11" s="618"/>
      <c r="CD11" s="607" t="s">
        <v>238</v>
      </c>
      <c r="CE11" s="608"/>
      <c r="CF11" s="608"/>
      <c r="CG11" s="608"/>
      <c r="CH11" s="608"/>
      <c r="CI11" s="608"/>
      <c r="CJ11" s="608"/>
      <c r="CK11" s="608"/>
      <c r="CL11" s="608"/>
      <c r="CM11" s="608"/>
      <c r="CN11" s="608"/>
      <c r="CO11" s="608"/>
      <c r="CP11" s="608"/>
      <c r="CQ11" s="609"/>
      <c r="CR11" s="610">
        <v>23141</v>
      </c>
      <c r="CS11" s="611"/>
      <c r="CT11" s="611"/>
      <c r="CU11" s="611"/>
      <c r="CV11" s="611"/>
      <c r="CW11" s="611"/>
      <c r="CX11" s="611"/>
      <c r="CY11" s="612"/>
      <c r="CZ11" s="613">
        <v>0</v>
      </c>
      <c r="DA11" s="613"/>
      <c r="DB11" s="613"/>
      <c r="DC11" s="613"/>
      <c r="DD11" s="619" t="s">
        <v>122</v>
      </c>
      <c r="DE11" s="611"/>
      <c r="DF11" s="611"/>
      <c r="DG11" s="611"/>
      <c r="DH11" s="611"/>
      <c r="DI11" s="611"/>
      <c r="DJ11" s="611"/>
      <c r="DK11" s="611"/>
      <c r="DL11" s="611"/>
      <c r="DM11" s="611"/>
      <c r="DN11" s="611"/>
      <c r="DO11" s="611"/>
      <c r="DP11" s="612"/>
      <c r="DQ11" s="619">
        <v>22036</v>
      </c>
      <c r="DR11" s="611"/>
      <c r="DS11" s="611"/>
      <c r="DT11" s="611"/>
      <c r="DU11" s="611"/>
      <c r="DV11" s="611"/>
      <c r="DW11" s="611"/>
      <c r="DX11" s="611"/>
      <c r="DY11" s="611"/>
      <c r="DZ11" s="611"/>
      <c r="EA11" s="611"/>
      <c r="EB11" s="611"/>
      <c r="EC11" s="620"/>
    </row>
    <row r="12" spans="2:143" ht="11.25" customHeight="1" x14ac:dyDescent="0.2">
      <c r="B12" s="607" t="s">
        <v>239</v>
      </c>
      <c r="C12" s="608"/>
      <c r="D12" s="608"/>
      <c r="E12" s="608"/>
      <c r="F12" s="608"/>
      <c r="G12" s="608"/>
      <c r="H12" s="608"/>
      <c r="I12" s="608"/>
      <c r="J12" s="608"/>
      <c r="K12" s="608"/>
      <c r="L12" s="608"/>
      <c r="M12" s="608"/>
      <c r="N12" s="608"/>
      <c r="O12" s="608"/>
      <c r="P12" s="608"/>
      <c r="Q12" s="609"/>
      <c r="R12" s="610" t="s">
        <v>122</v>
      </c>
      <c r="S12" s="611"/>
      <c r="T12" s="611"/>
      <c r="U12" s="611"/>
      <c r="V12" s="611"/>
      <c r="W12" s="611"/>
      <c r="X12" s="611"/>
      <c r="Y12" s="612"/>
      <c r="Z12" s="613" t="s">
        <v>122</v>
      </c>
      <c r="AA12" s="613"/>
      <c r="AB12" s="613"/>
      <c r="AC12" s="613"/>
      <c r="AD12" s="614" t="s">
        <v>122</v>
      </c>
      <c r="AE12" s="614"/>
      <c r="AF12" s="614"/>
      <c r="AG12" s="614"/>
      <c r="AH12" s="614"/>
      <c r="AI12" s="614"/>
      <c r="AJ12" s="614"/>
      <c r="AK12" s="614"/>
      <c r="AL12" s="615" t="s">
        <v>122</v>
      </c>
      <c r="AM12" s="616"/>
      <c r="AN12" s="616"/>
      <c r="AO12" s="617"/>
      <c r="AP12" s="607" t="s">
        <v>240</v>
      </c>
      <c r="AQ12" s="608"/>
      <c r="AR12" s="608"/>
      <c r="AS12" s="608"/>
      <c r="AT12" s="608"/>
      <c r="AU12" s="608"/>
      <c r="AV12" s="608"/>
      <c r="AW12" s="608"/>
      <c r="AX12" s="608"/>
      <c r="AY12" s="608"/>
      <c r="AZ12" s="608"/>
      <c r="BA12" s="608"/>
      <c r="BB12" s="608"/>
      <c r="BC12" s="608"/>
      <c r="BD12" s="608"/>
      <c r="BE12" s="608"/>
      <c r="BF12" s="609"/>
      <c r="BG12" s="610">
        <v>8295463</v>
      </c>
      <c r="BH12" s="611"/>
      <c r="BI12" s="611"/>
      <c r="BJ12" s="611"/>
      <c r="BK12" s="611"/>
      <c r="BL12" s="611"/>
      <c r="BM12" s="611"/>
      <c r="BN12" s="612"/>
      <c r="BO12" s="613">
        <v>35.700000000000003</v>
      </c>
      <c r="BP12" s="613"/>
      <c r="BQ12" s="613"/>
      <c r="BR12" s="613"/>
      <c r="BS12" s="614" t="s">
        <v>122</v>
      </c>
      <c r="BT12" s="614"/>
      <c r="BU12" s="614"/>
      <c r="BV12" s="614"/>
      <c r="BW12" s="614"/>
      <c r="BX12" s="614"/>
      <c r="BY12" s="614"/>
      <c r="BZ12" s="614"/>
      <c r="CA12" s="614"/>
      <c r="CB12" s="618"/>
      <c r="CD12" s="607" t="s">
        <v>241</v>
      </c>
      <c r="CE12" s="608"/>
      <c r="CF12" s="608"/>
      <c r="CG12" s="608"/>
      <c r="CH12" s="608"/>
      <c r="CI12" s="608"/>
      <c r="CJ12" s="608"/>
      <c r="CK12" s="608"/>
      <c r="CL12" s="608"/>
      <c r="CM12" s="608"/>
      <c r="CN12" s="608"/>
      <c r="CO12" s="608"/>
      <c r="CP12" s="608"/>
      <c r="CQ12" s="609"/>
      <c r="CR12" s="610">
        <v>181964</v>
      </c>
      <c r="CS12" s="611"/>
      <c r="CT12" s="611"/>
      <c r="CU12" s="611"/>
      <c r="CV12" s="611"/>
      <c r="CW12" s="611"/>
      <c r="CX12" s="611"/>
      <c r="CY12" s="612"/>
      <c r="CZ12" s="613">
        <v>0.3</v>
      </c>
      <c r="DA12" s="613"/>
      <c r="DB12" s="613"/>
      <c r="DC12" s="613"/>
      <c r="DD12" s="619">
        <v>500</v>
      </c>
      <c r="DE12" s="611"/>
      <c r="DF12" s="611"/>
      <c r="DG12" s="611"/>
      <c r="DH12" s="611"/>
      <c r="DI12" s="611"/>
      <c r="DJ12" s="611"/>
      <c r="DK12" s="611"/>
      <c r="DL12" s="611"/>
      <c r="DM12" s="611"/>
      <c r="DN12" s="611"/>
      <c r="DO12" s="611"/>
      <c r="DP12" s="612"/>
      <c r="DQ12" s="619">
        <v>169079</v>
      </c>
      <c r="DR12" s="611"/>
      <c r="DS12" s="611"/>
      <c r="DT12" s="611"/>
      <c r="DU12" s="611"/>
      <c r="DV12" s="611"/>
      <c r="DW12" s="611"/>
      <c r="DX12" s="611"/>
      <c r="DY12" s="611"/>
      <c r="DZ12" s="611"/>
      <c r="EA12" s="611"/>
      <c r="EB12" s="611"/>
      <c r="EC12" s="620"/>
    </row>
    <row r="13" spans="2:143" ht="11.25" customHeight="1" x14ac:dyDescent="0.2">
      <c r="B13" s="607" t="s">
        <v>242</v>
      </c>
      <c r="C13" s="608"/>
      <c r="D13" s="608"/>
      <c r="E13" s="608"/>
      <c r="F13" s="608"/>
      <c r="G13" s="608"/>
      <c r="H13" s="608"/>
      <c r="I13" s="608"/>
      <c r="J13" s="608"/>
      <c r="K13" s="608"/>
      <c r="L13" s="608"/>
      <c r="M13" s="608"/>
      <c r="N13" s="608"/>
      <c r="O13" s="608"/>
      <c r="P13" s="608"/>
      <c r="Q13" s="609"/>
      <c r="R13" s="610">
        <v>620</v>
      </c>
      <c r="S13" s="611"/>
      <c r="T13" s="611"/>
      <c r="U13" s="611"/>
      <c r="V13" s="611"/>
      <c r="W13" s="611"/>
      <c r="X13" s="611"/>
      <c r="Y13" s="612"/>
      <c r="Z13" s="613">
        <v>0</v>
      </c>
      <c r="AA13" s="613"/>
      <c r="AB13" s="613"/>
      <c r="AC13" s="613"/>
      <c r="AD13" s="614">
        <v>620</v>
      </c>
      <c r="AE13" s="614"/>
      <c r="AF13" s="614"/>
      <c r="AG13" s="614"/>
      <c r="AH13" s="614"/>
      <c r="AI13" s="614"/>
      <c r="AJ13" s="614"/>
      <c r="AK13" s="614"/>
      <c r="AL13" s="615">
        <v>0</v>
      </c>
      <c r="AM13" s="616"/>
      <c r="AN13" s="616"/>
      <c r="AO13" s="617"/>
      <c r="AP13" s="607" t="s">
        <v>243</v>
      </c>
      <c r="AQ13" s="608"/>
      <c r="AR13" s="608"/>
      <c r="AS13" s="608"/>
      <c r="AT13" s="608"/>
      <c r="AU13" s="608"/>
      <c r="AV13" s="608"/>
      <c r="AW13" s="608"/>
      <c r="AX13" s="608"/>
      <c r="AY13" s="608"/>
      <c r="AZ13" s="608"/>
      <c r="BA13" s="608"/>
      <c r="BB13" s="608"/>
      <c r="BC13" s="608"/>
      <c r="BD13" s="608"/>
      <c r="BE13" s="608"/>
      <c r="BF13" s="609"/>
      <c r="BG13" s="610">
        <v>8155592</v>
      </c>
      <c r="BH13" s="611"/>
      <c r="BI13" s="611"/>
      <c r="BJ13" s="611"/>
      <c r="BK13" s="611"/>
      <c r="BL13" s="611"/>
      <c r="BM13" s="611"/>
      <c r="BN13" s="612"/>
      <c r="BO13" s="613">
        <v>35.1</v>
      </c>
      <c r="BP13" s="613"/>
      <c r="BQ13" s="613"/>
      <c r="BR13" s="613"/>
      <c r="BS13" s="614" t="s">
        <v>122</v>
      </c>
      <c r="BT13" s="614"/>
      <c r="BU13" s="614"/>
      <c r="BV13" s="614"/>
      <c r="BW13" s="614"/>
      <c r="BX13" s="614"/>
      <c r="BY13" s="614"/>
      <c r="BZ13" s="614"/>
      <c r="CA13" s="614"/>
      <c r="CB13" s="618"/>
      <c r="CD13" s="607" t="s">
        <v>244</v>
      </c>
      <c r="CE13" s="608"/>
      <c r="CF13" s="608"/>
      <c r="CG13" s="608"/>
      <c r="CH13" s="608"/>
      <c r="CI13" s="608"/>
      <c r="CJ13" s="608"/>
      <c r="CK13" s="608"/>
      <c r="CL13" s="608"/>
      <c r="CM13" s="608"/>
      <c r="CN13" s="608"/>
      <c r="CO13" s="608"/>
      <c r="CP13" s="608"/>
      <c r="CQ13" s="609"/>
      <c r="CR13" s="610">
        <v>2420664</v>
      </c>
      <c r="CS13" s="611"/>
      <c r="CT13" s="611"/>
      <c r="CU13" s="611"/>
      <c r="CV13" s="611"/>
      <c r="CW13" s="611"/>
      <c r="CX13" s="611"/>
      <c r="CY13" s="612"/>
      <c r="CZ13" s="613">
        <v>4.2</v>
      </c>
      <c r="DA13" s="613"/>
      <c r="DB13" s="613"/>
      <c r="DC13" s="613"/>
      <c r="DD13" s="619">
        <v>690560</v>
      </c>
      <c r="DE13" s="611"/>
      <c r="DF13" s="611"/>
      <c r="DG13" s="611"/>
      <c r="DH13" s="611"/>
      <c r="DI13" s="611"/>
      <c r="DJ13" s="611"/>
      <c r="DK13" s="611"/>
      <c r="DL13" s="611"/>
      <c r="DM13" s="611"/>
      <c r="DN13" s="611"/>
      <c r="DO13" s="611"/>
      <c r="DP13" s="612"/>
      <c r="DQ13" s="619">
        <v>1844588</v>
      </c>
      <c r="DR13" s="611"/>
      <c r="DS13" s="611"/>
      <c r="DT13" s="611"/>
      <c r="DU13" s="611"/>
      <c r="DV13" s="611"/>
      <c r="DW13" s="611"/>
      <c r="DX13" s="611"/>
      <c r="DY13" s="611"/>
      <c r="DZ13" s="611"/>
      <c r="EA13" s="611"/>
      <c r="EB13" s="611"/>
      <c r="EC13" s="620"/>
    </row>
    <row r="14" spans="2:143" ht="11.25" customHeight="1" x14ac:dyDescent="0.2">
      <c r="B14" s="607" t="s">
        <v>245</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246</v>
      </c>
      <c r="AQ14" s="608"/>
      <c r="AR14" s="608"/>
      <c r="AS14" s="608"/>
      <c r="AT14" s="608"/>
      <c r="AU14" s="608"/>
      <c r="AV14" s="608"/>
      <c r="AW14" s="608"/>
      <c r="AX14" s="608"/>
      <c r="AY14" s="608"/>
      <c r="AZ14" s="608"/>
      <c r="BA14" s="608"/>
      <c r="BB14" s="608"/>
      <c r="BC14" s="608"/>
      <c r="BD14" s="608"/>
      <c r="BE14" s="608"/>
      <c r="BF14" s="609"/>
      <c r="BG14" s="610">
        <v>78241</v>
      </c>
      <c r="BH14" s="611"/>
      <c r="BI14" s="611"/>
      <c r="BJ14" s="611"/>
      <c r="BK14" s="611"/>
      <c r="BL14" s="611"/>
      <c r="BM14" s="611"/>
      <c r="BN14" s="612"/>
      <c r="BO14" s="613">
        <v>0.3</v>
      </c>
      <c r="BP14" s="613"/>
      <c r="BQ14" s="613"/>
      <c r="BR14" s="613"/>
      <c r="BS14" s="614" t="s">
        <v>122</v>
      </c>
      <c r="BT14" s="614"/>
      <c r="BU14" s="614"/>
      <c r="BV14" s="614"/>
      <c r="BW14" s="614"/>
      <c r="BX14" s="614"/>
      <c r="BY14" s="614"/>
      <c r="BZ14" s="614"/>
      <c r="CA14" s="614"/>
      <c r="CB14" s="618"/>
      <c r="CD14" s="607" t="s">
        <v>247</v>
      </c>
      <c r="CE14" s="608"/>
      <c r="CF14" s="608"/>
      <c r="CG14" s="608"/>
      <c r="CH14" s="608"/>
      <c r="CI14" s="608"/>
      <c r="CJ14" s="608"/>
      <c r="CK14" s="608"/>
      <c r="CL14" s="608"/>
      <c r="CM14" s="608"/>
      <c r="CN14" s="608"/>
      <c r="CO14" s="608"/>
      <c r="CP14" s="608"/>
      <c r="CQ14" s="609"/>
      <c r="CR14" s="610">
        <v>1602229</v>
      </c>
      <c r="CS14" s="611"/>
      <c r="CT14" s="611"/>
      <c r="CU14" s="611"/>
      <c r="CV14" s="611"/>
      <c r="CW14" s="611"/>
      <c r="CX14" s="611"/>
      <c r="CY14" s="612"/>
      <c r="CZ14" s="613">
        <v>2.8</v>
      </c>
      <c r="DA14" s="613"/>
      <c r="DB14" s="613"/>
      <c r="DC14" s="613"/>
      <c r="DD14" s="619">
        <v>6325</v>
      </c>
      <c r="DE14" s="611"/>
      <c r="DF14" s="611"/>
      <c r="DG14" s="611"/>
      <c r="DH14" s="611"/>
      <c r="DI14" s="611"/>
      <c r="DJ14" s="611"/>
      <c r="DK14" s="611"/>
      <c r="DL14" s="611"/>
      <c r="DM14" s="611"/>
      <c r="DN14" s="611"/>
      <c r="DO14" s="611"/>
      <c r="DP14" s="612"/>
      <c r="DQ14" s="619">
        <v>1419178</v>
      </c>
      <c r="DR14" s="611"/>
      <c r="DS14" s="611"/>
      <c r="DT14" s="611"/>
      <c r="DU14" s="611"/>
      <c r="DV14" s="611"/>
      <c r="DW14" s="611"/>
      <c r="DX14" s="611"/>
      <c r="DY14" s="611"/>
      <c r="DZ14" s="611"/>
      <c r="EA14" s="611"/>
      <c r="EB14" s="611"/>
      <c r="EC14" s="620"/>
    </row>
    <row r="15" spans="2:143" ht="11.25" customHeight="1" x14ac:dyDescent="0.2">
      <c r="B15" s="607" t="s">
        <v>248</v>
      </c>
      <c r="C15" s="608"/>
      <c r="D15" s="608"/>
      <c r="E15" s="608"/>
      <c r="F15" s="608"/>
      <c r="G15" s="608"/>
      <c r="H15" s="608"/>
      <c r="I15" s="608"/>
      <c r="J15" s="608"/>
      <c r="K15" s="608"/>
      <c r="L15" s="608"/>
      <c r="M15" s="608"/>
      <c r="N15" s="608"/>
      <c r="O15" s="608"/>
      <c r="P15" s="608"/>
      <c r="Q15" s="609"/>
      <c r="R15" s="610">
        <v>66853</v>
      </c>
      <c r="S15" s="611"/>
      <c r="T15" s="611"/>
      <c r="U15" s="611"/>
      <c r="V15" s="611"/>
      <c r="W15" s="611"/>
      <c r="X15" s="611"/>
      <c r="Y15" s="612"/>
      <c r="Z15" s="613">
        <v>0.1</v>
      </c>
      <c r="AA15" s="613"/>
      <c r="AB15" s="613"/>
      <c r="AC15" s="613"/>
      <c r="AD15" s="614">
        <v>66853</v>
      </c>
      <c r="AE15" s="614"/>
      <c r="AF15" s="614"/>
      <c r="AG15" s="614"/>
      <c r="AH15" s="614"/>
      <c r="AI15" s="614"/>
      <c r="AJ15" s="614"/>
      <c r="AK15" s="614"/>
      <c r="AL15" s="615">
        <v>0.3</v>
      </c>
      <c r="AM15" s="616"/>
      <c r="AN15" s="616"/>
      <c r="AO15" s="617"/>
      <c r="AP15" s="607" t="s">
        <v>249</v>
      </c>
      <c r="AQ15" s="608"/>
      <c r="AR15" s="608"/>
      <c r="AS15" s="608"/>
      <c r="AT15" s="608"/>
      <c r="AU15" s="608"/>
      <c r="AV15" s="608"/>
      <c r="AW15" s="608"/>
      <c r="AX15" s="608"/>
      <c r="AY15" s="608"/>
      <c r="AZ15" s="608"/>
      <c r="BA15" s="608"/>
      <c r="BB15" s="608"/>
      <c r="BC15" s="608"/>
      <c r="BD15" s="608"/>
      <c r="BE15" s="608"/>
      <c r="BF15" s="609"/>
      <c r="BG15" s="610">
        <v>526713</v>
      </c>
      <c r="BH15" s="611"/>
      <c r="BI15" s="611"/>
      <c r="BJ15" s="611"/>
      <c r="BK15" s="611"/>
      <c r="BL15" s="611"/>
      <c r="BM15" s="611"/>
      <c r="BN15" s="612"/>
      <c r="BO15" s="613">
        <v>2.2999999999999998</v>
      </c>
      <c r="BP15" s="613"/>
      <c r="BQ15" s="613"/>
      <c r="BR15" s="613"/>
      <c r="BS15" s="614" t="s">
        <v>122</v>
      </c>
      <c r="BT15" s="614"/>
      <c r="BU15" s="614"/>
      <c r="BV15" s="614"/>
      <c r="BW15" s="614"/>
      <c r="BX15" s="614"/>
      <c r="BY15" s="614"/>
      <c r="BZ15" s="614"/>
      <c r="CA15" s="614"/>
      <c r="CB15" s="618"/>
      <c r="CD15" s="607" t="s">
        <v>250</v>
      </c>
      <c r="CE15" s="608"/>
      <c r="CF15" s="608"/>
      <c r="CG15" s="608"/>
      <c r="CH15" s="608"/>
      <c r="CI15" s="608"/>
      <c r="CJ15" s="608"/>
      <c r="CK15" s="608"/>
      <c r="CL15" s="608"/>
      <c r="CM15" s="608"/>
      <c r="CN15" s="608"/>
      <c r="CO15" s="608"/>
      <c r="CP15" s="608"/>
      <c r="CQ15" s="609"/>
      <c r="CR15" s="610">
        <v>4561803</v>
      </c>
      <c r="CS15" s="611"/>
      <c r="CT15" s="611"/>
      <c r="CU15" s="611"/>
      <c r="CV15" s="611"/>
      <c r="CW15" s="611"/>
      <c r="CX15" s="611"/>
      <c r="CY15" s="612"/>
      <c r="CZ15" s="613">
        <v>8</v>
      </c>
      <c r="DA15" s="613"/>
      <c r="DB15" s="613"/>
      <c r="DC15" s="613"/>
      <c r="DD15" s="619">
        <v>474629</v>
      </c>
      <c r="DE15" s="611"/>
      <c r="DF15" s="611"/>
      <c r="DG15" s="611"/>
      <c r="DH15" s="611"/>
      <c r="DI15" s="611"/>
      <c r="DJ15" s="611"/>
      <c r="DK15" s="611"/>
      <c r="DL15" s="611"/>
      <c r="DM15" s="611"/>
      <c r="DN15" s="611"/>
      <c r="DO15" s="611"/>
      <c r="DP15" s="612"/>
      <c r="DQ15" s="619">
        <v>3742336</v>
      </c>
      <c r="DR15" s="611"/>
      <c r="DS15" s="611"/>
      <c r="DT15" s="611"/>
      <c r="DU15" s="611"/>
      <c r="DV15" s="611"/>
      <c r="DW15" s="611"/>
      <c r="DX15" s="611"/>
      <c r="DY15" s="611"/>
      <c r="DZ15" s="611"/>
      <c r="EA15" s="611"/>
      <c r="EB15" s="611"/>
      <c r="EC15" s="620"/>
    </row>
    <row r="16" spans="2:143" ht="11.25" customHeight="1" x14ac:dyDescent="0.2">
      <c r="B16" s="607" t="s">
        <v>251</v>
      </c>
      <c r="C16" s="608"/>
      <c r="D16" s="608"/>
      <c r="E16" s="608"/>
      <c r="F16" s="608"/>
      <c r="G16" s="608"/>
      <c r="H16" s="608"/>
      <c r="I16" s="608"/>
      <c r="J16" s="608"/>
      <c r="K16" s="608"/>
      <c r="L16" s="608"/>
      <c r="M16" s="608"/>
      <c r="N16" s="608"/>
      <c r="O16" s="608"/>
      <c r="P16" s="608"/>
      <c r="Q16" s="609"/>
      <c r="R16" s="610">
        <v>349949</v>
      </c>
      <c r="S16" s="611"/>
      <c r="T16" s="611"/>
      <c r="U16" s="611"/>
      <c r="V16" s="611"/>
      <c r="W16" s="611"/>
      <c r="X16" s="611"/>
      <c r="Y16" s="612"/>
      <c r="Z16" s="613">
        <v>0.6</v>
      </c>
      <c r="AA16" s="613"/>
      <c r="AB16" s="613"/>
      <c r="AC16" s="613"/>
      <c r="AD16" s="614">
        <v>349949</v>
      </c>
      <c r="AE16" s="614"/>
      <c r="AF16" s="614"/>
      <c r="AG16" s="614"/>
      <c r="AH16" s="614"/>
      <c r="AI16" s="614"/>
      <c r="AJ16" s="614"/>
      <c r="AK16" s="614"/>
      <c r="AL16" s="615">
        <v>1.3</v>
      </c>
      <c r="AM16" s="616"/>
      <c r="AN16" s="616"/>
      <c r="AO16" s="617"/>
      <c r="AP16" s="607" t="s">
        <v>252</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253</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254</v>
      </c>
      <c r="C17" s="608"/>
      <c r="D17" s="608"/>
      <c r="E17" s="608"/>
      <c r="F17" s="608"/>
      <c r="G17" s="608"/>
      <c r="H17" s="608"/>
      <c r="I17" s="608"/>
      <c r="J17" s="608"/>
      <c r="K17" s="608"/>
      <c r="L17" s="608"/>
      <c r="M17" s="608"/>
      <c r="N17" s="608"/>
      <c r="O17" s="608"/>
      <c r="P17" s="608"/>
      <c r="Q17" s="609"/>
      <c r="R17" s="610">
        <v>713306</v>
      </c>
      <c r="S17" s="611"/>
      <c r="T17" s="611"/>
      <c r="U17" s="611"/>
      <c r="V17" s="611"/>
      <c r="W17" s="611"/>
      <c r="X17" s="611"/>
      <c r="Y17" s="612"/>
      <c r="Z17" s="613">
        <v>1.2</v>
      </c>
      <c r="AA17" s="613"/>
      <c r="AB17" s="613"/>
      <c r="AC17" s="613"/>
      <c r="AD17" s="614">
        <v>713306</v>
      </c>
      <c r="AE17" s="614"/>
      <c r="AF17" s="614"/>
      <c r="AG17" s="614"/>
      <c r="AH17" s="614"/>
      <c r="AI17" s="614"/>
      <c r="AJ17" s="614"/>
      <c r="AK17" s="614"/>
      <c r="AL17" s="615">
        <v>2.7</v>
      </c>
      <c r="AM17" s="616"/>
      <c r="AN17" s="616"/>
      <c r="AO17" s="617"/>
      <c r="AP17" s="607" t="s">
        <v>255</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256</v>
      </c>
      <c r="CE17" s="608"/>
      <c r="CF17" s="608"/>
      <c r="CG17" s="608"/>
      <c r="CH17" s="608"/>
      <c r="CI17" s="608"/>
      <c r="CJ17" s="608"/>
      <c r="CK17" s="608"/>
      <c r="CL17" s="608"/>
      <c r="CM17" s="608"/>
      <c r="CN17" s="608"/>
      <c r="CO17" s="608"/>
      <c r="CP17" s="608"/>
      <c r="CQ17" s="609"/>
      <c r="CR17" s="610">
        <v>2019641</v>
      </c>
      <c r="CS17" s="611"/>
      <c r="CT17" s="611"/>
      <c r="CU17" s="611"/>
      <c r="CV17" s="611"/>
      <c r="CW17" s="611"/>
      <c r="CX17" s="611"/>
      <c r="CY17" s="612"/>
      <c r="CZ17" s="613">
        <v>3.5</v>
      </c>
      <c r="DA17" s="613"/>
      <c r="DB17" s="613"/>
      <c r="DC17" s="613"/>
      <c r="DD17" s="619" t="s">
        <v>122</v>
      </c>
      <c r="DE17" s="611"/>
      <c r="DF17" s="611"/>
      <c r="DG17" s="611"/>
      <c r="DH17" s="611"/>
      <c r="DI17" s="611"/>
      <c r="DJ17" s="611"/>
      <c r="DK17" s="611"/>
      <c r="DL17" s="611"/>
      <c r="DM17" s="611"/>
      <c r="DN17" s="611"/>
      <c r="DO17" s="611"/>
      <c r="DP17" s="612"/>
      <c r="DQ17" s="619">
        <v>2019641</v>
      </c>
      <c r="DR17" s="611"/>
      <c r="DS17" s="611"/>
      <c r="DT17" s="611"/>
      <c r="DU17" s="611"/>
      <c r="DV17" s="611"/>
      <c r="DW17" s="611"/>
      <c r="DX17" s="611"/>
      <c r="DY17" s="611"/>
      <c r="DZ17" s="611"/>
      <c r="EA17" s="611"/>
      <c r="EB17" s="611"/>
      <c r="EC17" s="620"/>
    </row>
    <row r="18" spans="2:133" ht="11.25" customHeight="1" x14ac:dyDescent="0.2">
      <c r="B18" s="607" t="s">
        <v>257</v>
      </c>
      <c r="C18" s="608"/>
      <c r="D18" s="608"/>
      <c r="E18" s="608"/>
      <c r="F18" s="608"/>
      <c r="G18" s="608"/>
      <c r="H18" s="608"/>
      <c r="I18" s="608"/>
      <c r="J18" s="608"/>
      <c r="K18" s="608"/>
      <c r="L18" s="608"/>
      <c r="M18" s="608"/>
      <c r="N18" s="608"/>
      <c r="O18" s="608"/>
      <c r="P18" s="608"/>
      <c r="Q18" s="609"/>
      <c r="R18" s="610">
        <v>112278</v>
      </c>
      <c r="S18" s="611"/>
      <c r="T18" s="611"/>
      <c r="U18" s="611"/>
      <c r="V18" s="611"/>
      <c r="W18" s="611"/>
      <c r="X18" s="611"/>
      <c r="Y18" s="612"/>
      <c r="Z18" s="613">
        <v>0.2</v>
      </c>
      <c r="AA18" s="613"/>
      <c r="AB18" s="613"/>
      <c r="AC18" s="613"/>
      <c r="AD18" s="614">
        <v>112278</v>
      </c>
      <c r="AE18" s="614"/>
      <c r="AF18" s="614"/>
      <c r="AG18" s="614"/>
      <c r="AH18" s="614"/>
      <c r="AI18" s="614"/>
      <c r="AJ18" s="614"/>
      <c r="AK18" s="614"/>
      <c r="AL18" s="615">
        <v>0.4</v>
      </c>
      <c r="AM18" s="616"/>
      <c r="AN18" s="616"/>
      <c r="AO18" s="617"/>
      <c r="AP18" s="607" t="s">
        <v>258</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259</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260</v>
      </c>
      <c r="C19" s="608"/>
      <c r="D19" s="608"/>
      <c r="E19" s="608"/>
      <c r="F19" s="608"/>
      <c r="G19" s="608"/>
      <c r="H19" s="608"/>
      <c r="I19" s="608"/>
      <c r="J19" s="608"/>
      <c r="K19" s="608"/>
      <c r="L19" s="608"/>
      <c r="M19" s="608"/>
      <c r="N19" s="608"/>
      <c r="O19" s="608"/>
      <c r="P19" s="608"/>
      <c r="Q19" s="609"/>
      <c r="R19" s="610">
        <v>600934</v>
      </c>
      <c r="S19" s="611"/>
      <c r="T19" s="611"/>
      <c r="U19" s="611"/>
      <c r="V19" s="611"/>
      <c r="W19" s="611"/>
      <c r="X19" s="611"/>
      <c r="Y19" s="612"/>
      <c r="Z19" s="613">
        <v>1</v>
      </c>
      <c r="AA19" s="613"/>
      <c r="AB19" s="613"/>
      <c r="AC19" s="613"/>
      <c r="AD19" s="614">
        <v>600934</v>
      </c>
      <c r="AE19" s="614"/>
      <c r="AF19" s="614"/>
      <c r="AG19" s="614"/>
      <c r="AH19" s="614"/>
      <c r="AI19" s="614"/>
      <c r="AJ19" s="614"/>
      <c r="AK19" s="614"/>
      <c r="AL19" s="615">
        <v>2.2999999999999998</v>
      </c>
      <c r="AM19" s="616"/>
      <c r="AN19" s="616"/>
      <c r="AO19" s="617"/>
      <c r="AP19" s="607" t="s">
        <v>261</v>
      </c>
      <c r="AQ19" s="608"/>
      <c r="AR19" s="608"/>
      <c r="AS19" s="608"/>
      <c r="AT19" s="608"/>
      <c r="AU19" s="608"/>
      <c r="AV19" s="608"/>
      <c r="AW19" s="608"/>
      <c r="AX19" s="608"/>
      <c r="AY19" s="608"/>
      <c r="AZ19" s="608"/>
      <c r="BA19" s="608"/>
      <c r="BB19" s="608"/>
      <c r="BC19" s="608"/>
      <c r="BD19" s="608"/>
      <c r="BE19" s="608"/>
      <c r="BF19" s="609"/>
      <c r="BG19" s="610">
        <v>2040609</v>
      </c>
      <c r="BH19" s="611"/>
      <c r="BI19" s="611"/>
      <c r="BJ19" s="611"/>
      <c r="BK19" s="611"/>
      <c r="BL19" s="611"/>
      <c r="BM19" s="611"/>
      <c r="BN19" s="612"/>
      <c r="BO19" s="613">
        <v>8.8000000000000007</v>
      </c>
      <c r="BP19" s="613"/>
      <c r="BQ19" s="613"/>
      <c r="BR19" s="613"/>
      <c r="BS19" s="614" t="s">
        <v>122</v>
      </c>
      <c r="BT19" s="614"/>
      <c r="BU19" s="614"/>
      <c r="BV19" s="614"/>
      <c r="BW19" s="614"/>
      <c r="BX19" s="614"/>
      <c r="BY19" s="614"/>
      <c r="BZ19" s="614"/>
      <c r="CA19" s="614"/>
      <c r="CB19" s="618"/>
      <c r="CD19" s="607" t="s">
        <v>262</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263</v>
      </c>
      <c r="C20" s="624"/>
      <c r="D20" s="624"/>
      <c r="E20" s="624"/>
      <c r="F20" s="624"/>
      <c r="G20" s="624"/>
      <c r="H20" s="624"/>
      <c r="I20" s="624"/>
      <c r="J20" s="624"/>
      <c r="K20" s="624"/>
      <c r="L20" s="624"/>
      <c r="M20" s="624"/>
      <c r="N20" s="624"/>
      <c r="O20" s="624"/>
      <c r="P20" s="624"/>
      <c r="Q20" s="625"/>
      <c r="R20" s="610">
        <v>94</v>
      </c>
      <c r="S20" s="611"/>
      <c r="T20" s="611"/>
      <c r="U20" s="611"/>
      <c r="V20" s="611"/>
      <c r="W20" s="611"/>
      <c r="X20" s="611"/>
      <c r="Y20" s="612"/>
      <c r="Z20" s="613">
        <v>0</v>
      </c>
      <c r="AA20" s="613"/>
      <c r="AB20" s="613"/>
      <c r="AC20" s="613"/>
      <c r="AD20" s="614">
        <v>94</v>
      </c>
      <c r="AE20" s="614"/>
      <c r="AF20" s="614"/>
      <c r="AG20" s="614"/>
      <c r="AH20" s="614"/>
      <c r="AI20" s="614"/>
      <c r="AJ20" s="614"/>
      <c r="AK20" s="614"/>
      <c r="AL20" s="615">
        <v>0</v>
      </c>
      <c r="AM20" s="616"/>
      <c r="AN20" s="616"/>
      <c r="AO20" s="617"/>
      <c r="AP20" s="607" t="s">
        <v>264</v>
      </c>
      <c r="AQ20" s="608"/>
      <c r="AR20" s="608"/>
      <c r="AS20" s="608"/>
      <c r="AT20" s="608"/>
      <c r="AU20" s="608"/>
      <c r="AV20" s="608"/>
      <c r="AW20" s="608"/>
      <c r="AX20" s="608"/>
      <c r="AY20" s="608"/>
      <c r="AZ20" s="608"/>
      <c r="BA20" s="608"/>
      <c r="BB20" s="608"/>
      <c r="BC20" s="608"/>
      <c r="BD20" s="608"/>
      <c r="BE20" s="608"/>
      <c r="BF20" s="609"/>
      <c r="BG20" s="610">
        <v>2040609</v>
      </c>
      <c r="BH20" s="611"/>
      <c r="BI20" s="611"/>
      <c r="BJ20" s="611"/>
      <c r="BK20" s="611"/>
      <c r="BL20" s="611"/>
      <c r="BM20" s="611"/>
      <c r="BN20" s="612"/>
      <c r="BO20" s="613">
        <v>8.8000000000000007</v>
      </c>
      <c r="BP20" s="613"/>
      <c r="BQ20" s="613"/>
      <c r="BR20" s="613"/>
      <c r="BS20" s="614" t="s">
        <v>122</v>
      </c>
      <c r="BT20" s="614"/>
      <c r="BU20" s="614"/>
      <c r="BV20" s="614"/>
      <c r="BW20" s="614"/>
      <c r="BX20" s="614"/>
      <c r="BY20" s="614"/>
      <c r="BZ20" s="614"/>
      <c r="CA20" s="614"/>
      <c r="CB20" s="618"/>
      <c r="CD20" s="607" t="s">
        <v>265</v>
      </c>
      <c r="CE20" s="608"/>
      <c r="CF20" s="608"/>
      <c r="CG20" s="608"/>
      <c r="CH20" s="608"/>
      <c r="CI20" s="608"/>
      <c r="CJ20" s="608"/>
      <c r="CK20" s="608"/>
      <c r="CL20" s="608"/>
      <c r="CM20" s="608"/>
      <c r="CN20" s="608"/>
      <c r="CO20" s="608"/>
      <c r="CP20" s="608"/>
      <c r="CQ20" s="609"/>
      <c r="CR20" s="610">
        <v>57271339</v>
      </c>
      <c r="CS20" s="611"/>
      <c r="CT20" s="611"/>
      <c r="CU20" s="611"/>
      <c r="CV20" s="611"/>
      <c r="CW20" s="611"/>
      <c r="CX20" s="611"/>
      <c r="CY20" s="612"/>
      <c r="CZ20" s="613">
        <v>100</v>
      </c>
      <c r="DA20" s="613"/>
      <c r="DB20" s="613"/>
      <c r="DC20" s="613"/>
      <c r="DD20" s="619">
        <v>7528034</v>
      </c>
      <c r="DE20" s="611"/>
      <c r="DF20" s="611"/>
      <c r="DG20" s="611"/>
      <c r="DH20" s="611"/>
      <c r="DI20" s="611"/>
      <c r="DJ20" s="611"/>
      <c r="DK20" s="611"/>
      <c r="DL20" s="611"/>
      <c r="DM20" s="611"/>
      <c r="DN20" s="611"/>
      <c r="DO20" s="611"/>
      <c r="DP20" s="612"/>
      <c r="DQ20" s="619">
        <v>31915251</v>
      </c>
      <c r="DR20" s="611"/>
      <c r="DS20" s="611"/>
      <c r="DT20" s="611"/>
      <c r="DU20" s="611"/>
      <c r="DV20" s="611"/>
      <c r="DW20" s="611"/>
      <c r="DX20" s="611"/>
      <c r="DY20" s="611"/>
      <c r="DZ20" s="611"/>
      <c r="EA20" s="611"/>
      <c r="EB20" s="611"/>
      <c r="EC20" s="620"/>
    </row>
    <row r="21" spans="2:133" ht="11.25" customHeight="1" x14ac:dyDescent="0.2">
      <c r="B21" s="607" t="s">
        <v>266</v>
      </c>
      <c r="C21" s="608"/>
      <c r="D21" s="608"/>
      <c r="E21" s="608"/>
      <c r="F21" s="608"/>
      <c r="G21" s="608"/>
      <c r="H21" s="608"/>
      <c r="I21" s="608"/>
      <c r="J21" s="608"/>
      <c r="K21" s="608"/>
      <c r="L21" s="608"/>
      <c r="M21" s="608"/>
      <c r="N21" s="608"/>
      <c r="O21" s="608"/>
      <c r="P21" s="608"/>
      <c r="Q21" s="609"/>
      <c r="R21" s="610">
        <v>12347</v>
      </c>
      <c r="S21" s="611"/>
      <c r="T21" s="611"/>
      <c r="U21" s="611"/>
      <c r="V21" s="611"/>
      <c r="W21" s="611"/>
      <c r="X21" s="611"/>
      <c r="Y21" s="612"/>
      <c r="Z21" s="613">
        <v>0</v>
      </c>
      <c r="AA21" s="613"/>
      <c r="AB21" s="613"/>
      <c r="AC21" s="613"/>
      <c r="AD21" s="614" t="s">
        <v>122</v>
      </c>
      <c r="AE21" s="614"/>
      <c r="AF21" s="614"/>
      <c r="AG21" s="614"/>
      <c r="AH21" s="614"/>
      <c r="AI21" s="614"/>
      <c r="AJ21" s="614"/>
      <c r="AK21" s="614"/>
      <c r="AL21" s="615" t="s">
        <v>122</v>
      </c>
      <c r="AM21" s="616"/>
      <c r="AN21" s="616"/>
      <c r="AO21" s="617"/>
      <c r="AP21" s="607" t="s">
        <v>267</v>
      </c>
      <c r="AQ21" s="626"/>
      <c r="AR21" s="626"/>
      <c r="AS21" s="626"/>
      <c r="AT21" s="626"/>
      <c r="AU21" s="626"/>
      <c r="AV21" s="626"/>
      <c r="AW21" s="626"/>
      <c r="AX21" s="626"/>
      <c r="AY21" s="626"/>
      <c r="AZ21" s="626"/>
      <c r="BA21" s="626"/>
      <c r="BB21" s="626"/>
      <c r="BC21" s="626"/>
      <c r="BD21" s="626"/>
      <c r="BE21" s="626"/>
      <c r="BF21" s="627"/>
      <c r="BG21" s="610" t="s">
        <v>122</v>
      </c>
      <c r="BH21" s="611"/>
      <c r="BI21" s="611"/>
      <c r="BJ21" s="611"/>
      <c r="BK21" s="611"/>
      <c r="BL21" s="611"/>
      <c r="BM21" s="611"/>
      <c r="BN21" s="612"/>
      <c r="BO21" s="613" t="s">
        <v>122</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268</v>
      </c>
      <c r="C22" s="608"/>
      <c r="D22" s="608"/>
      <c r="E22" s="608"/>
      <c r="F22" s="608"/>
      <c r="G22" s="608"/>
      <c r="H22" s="608"/>
      <c r="I22" s="608"/>
      <c r="J22" s="608"/>
      <c r="K22" s="608"/>
      <c r="L22" s="608"/>
      <c r="M22" s="608"/>
      <c r="N22" s="608"/>
      <c r="O22" s="608"/>
      <c r="P22" s="608"/>
      <c r="Q22" s="609"/>
      <c r="R22" s="610" t="s">
        <v>122</v>
      </c>
      <c r="S22" s="611"/>
      <c r="T22" s="611"/>
      <c r="U22" s="611"/>
      <c r="V22" s="611"/>
      <c r="W22" s="611"/>
      <c r="X22" s="611"/>
      <c r="Y22" s="612"/>
      <c r="Z22" s="613" t="s">
        <v>122</v>
      </c>
      <c r="AA22" s="613"/>
      <c r="AB22" s="613"/>
      <c r="AC22" s="613"/>
      <c r="AD22" s="614" t="s">
        <v>122</v>
      </c>
      <c r="AE22" s="614"/>
      <c r="AF22" s="614"/>
      <c r="AG22" s="614"/>
      <c r="AH22" s="614"/>
      <c r="AI22" s="614"/>
      <c r="AJ22" s="614"/>
      <c r="AK22" s="614"/>
      <c r="AL22" s="615" t="s">
        <v>122</v>
      </c>
      <c r="AM22" s="616"/>
      <c r="AN22" s="616"/>
      <c r="AO22" s="617"/>
      <c r="AP22" s="607" t="s">
        <v>269</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270</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271</v>
      </c>
      <c r="C23" s="608"/>
      <c r="D23" s="608"/>
      <c r="E23" s="608"/>
      <c r="F23" s="608"/>
      <c r="G23" s="608"/>
      <c r="H23" s="608"/>
      <c r="I23" s="608"/>
      <c r="J23" s="608"/>
      <c r="K23" s="608"/>
      <c r="L23" s="608"/>
      <c r="M23" s="608"/>
      <c r="N23" s="608"/>
      <c r="O23" s="608"/>
      <c r="P23" s="608"/>
      <c r="Q23" s="609"/>
      <c r="R23" s="610">
        <v>12347</v>
      </c>
      <c r="S23" s="611"/>
      <c r="T23" s="611"/>
      <c r="U23" s="611"/>
      <c r="V23" s="611"/>
      <c r="W23" s="611"/>
      <c r="X23" s="611"/>
      <c r="Y23" s="612"/>
      <c r="Z23" s="613">
        <v>0</v>
      </c>
      <c r="AA23" s="613"/>
      <c r="AB23" s="613"/>
      <c r="AC23" s="613"/>
      <c r="AD23" s="614" t="s">
        <v>122</v>
      </c>
      <c r="AE23" s="614"/>
      <c r="AF23" s="614"/>
      <c r="AG23" s="614"/>
      <c r="AH23" s="614"/>
      <c r="AI23" s="614"/>
      <c r="AJ23" s="614"/>
      <c r="AK23" s="614"/>
      <c r="AL23" s="615" t="s">
        <v>122</v>
      </c>
      <c r="AM23" s="616"/>
      <c r="AN23" s="616"/>
      <c r="AO23" s="617"/>
      <c r="AP23" s="607" t="s">
        <v>272</v>
      </c>
      <c r="AQ23" s="626"/>
      <c r="AR23" s="626"/>
      <c r="AS23" s="626"/>
      <c r="AT23" s="626"/>
      <c r="AU23" s="626"/>
      <c r="AV23" s="626"/>
      <c r="AW23" s="626"/>
      <c r="AX23" s="626"/>
      <c r="AY23" s="626"/>
      <c r="AZ23" s="626"/>
      <c r="BA23" s="626"/>
      <c r="BB23" s="626"/>
      <c r="BC23" s="626"/>
      <c r="BD23" s="626"/>
      <c r="BE23" s="626"/>
      <c r="BF23" s="627"/>
      <c r="BG23" s="610">
        <v>2040609</v>
      </c>
      <c r="BH23" s="611"/>
      <c r="BI23" s="611"/>
      <c r="BJ23" s="611"/>
      <c r="BK23" s="611"/>
      <c r="BL23" s="611"/>
      <c r="BM23" s="611"/>
      <c r="BN23" s="612"/>
      <c r="BO23" s="613">
        <v>8.8000000000000007</v>
      </c>
      <c r="BP23" s="613"/>
      <c r="BQ23" s="613"/>
      <c r="BR23" s="613"/>
      <c r="BS23" s="614" t="s">
        <v>122</v>
      </c>
      <c r="BT23" s="614"/>
      <c r="BU23" s="614"/>
      <c r="BV23" s="614"/>
      <c r="BW23" s="614"/>
      <c r="BX23" s="614"/>
      <c r="BY23" s="614"/>
      <c r="BZ23" s="614"/>
      <c r="CA23" s="614"/>
      <c r="CB23" s="618"/>
      <c r="CD23" s="592" t="s">
        <v>212</v>
      </c>
      <c r="CE23" s="593"/>
      <c r="CF23" s="593"/>
      <c r="CG23" s="593"/>
      <c r="CH23" s="593"/>
      <c r="CI23" s="593"/>
      <c r="CJ23" s="593"/>
      <c r="CK23" s="593"/>
      <c r="CL23" s="593"/>
      <c r="CM23" s="593"/>
      <c r="CN23" s="593"/>
      <c r="CO23" s="593"/>
      <c r="CP23" s="593"/>
      <c r="CQ23" s="594"/>
      <c r="CR23" s="592" t="s">
        <v>273</v>
      </c>
      <c r="CS23" s="593"/>
      <c r="CT23" s="593"/>
      <c r="CU23" s="593"/>
      <c r="CV23" s="593"/>
      <c r="CW23" s="593"/>
      <c r="CX23" s="593"/>
      <c r="CY23" s="594"/>
      <c r="CZ23" s="592" t="s">
        <v>274</v>
      </c>
      <c r="DA23" s="593"/>
      <c r="DB23" s="593"/>
      <c r="DC23" s="594"/>
      <c r="DD23" s="592" t="s">
        <v>275</v>
      </c>
      <c r="DE23" s="593"/>
      <c r="DF23" s="593"/>
      <c r="DG23" s="593"/>
      <c r="DH23" s="593"/>
      <c r="DI23" s="593"/>
      <c r="DJ23" s="593"/>
      <c r="DK23" s="594"/>
      <c r="DL23" s="637" t="s">
        <v>276</v>
      </c>
      <c r="DM23" s="638"/>
      <c r="DN23" s="638"/>
      <c r="DO23" s="638"/>
      <c r="DP23" s="638"/>
      <c r="DQ23" s="638"/>
      <c r="DR23" s="638"/>
      <c r="DS23" s="638"/>
      <c r="DT23" s="638"/>
      <c r="DU23" s="638"/>
      <c r="DV23" s="639"/>
      <c r="DW23" s="592" t="s">
        <v>277</v>
      </c>
      <c r="DX23" s="593"/>
      <c r="DY23" s="593"/>
      <c r="DZ23" s="593"/>
      <c r="EA23" s="593"/>
      <c r="EB23" s="593"/>
      <c r="EC23" s="594"/>
    </row>
    <row r="24" spans="2:133" ht="11.25" customHeight="1" x14ac:dyDescent="0.2">
      <c r="B24" s="607" t="s">
        <v>278</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279</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280</v>
      </c>
      <c r="CE24" s="597"/>
      <c r="CF24" s="597"/>
      <c r="CG24" s="597"/>
      <c r="CH24" s="597"/>
      <c r="CI24" s="597"/>
      <c r="CJ24" s="597"/>
      <c r="CK24" s="597"/>
      <c r="CL24" s="597"/>
      <c r="CM24" s="597"/>
      <c r="CN24" s="597"/>
      <c r="CO24" s="597"/>
      <c r="CP24" s="597"/>
      <c r="CQ24" s="598"/>
      <c r="CR24" s="599">
        <v>26946387</v>
      </c>
      <c r="CS24" s="600"/>
      <c r="CT24" s="600"/>
      <c r="CU24" s="600"/>
      <c r="CV24" s="600"/>
      <c r="CW24" s="600"/>
      <c r="CX24" s="600"/>
      <c r="CY24" s="601"/>
      <c r="CZ24" s="604">
        <v>47.1</v>
      </c>
      <c r="DA24" s="605"/>
      <c r="DB24" s="605"/>
      <c r="DC24" s="621"/>
      <c r="DD24" s="645">
        <v>13718322</v>
      </c>
      <c r="DE24" s="600"/>
      <c r="DF24" s="600"/>
      <c r="DG24" s="600"/>
      <c r="DH24" s="600"/>
      <c r="DI24" s="600"/>
      <c r="DJ24" s="600"/>
      <c r="DK24" s="601"/>
      <c r="DL24" s="645">
        <v>12347628</v>
      </c>
      <c r="DM24" s="600"/>
      <c r="DN24" s="600"/>
      <c r="DO24" s="600"/>
      <c r="DP24" s="600"/>
      <c r="DQ24" s="600"/>
      <c r="DR24" s="600"/>
      <c r="DS24" s="600"/>
      <c r="DT24" s="600"/>
      <c r="DU24" s="600"/>
      <c r="DV24" s="601"/>
      <c r="DW24" s="604">
        <v>46.5</v>
      </c>
      <c r="DX24" s="605"/>
      <c r="DY24" s="605"/>
      <c r="DZ24" s="605"/>
      <c r="EA24" s="605"/>
      <c r="EB24" s="605"/>
      <c r="EC24" s="606"/>
    </row>
    <row r="25" spans="2:133" ht="11.25" customHeight="1" x14ac:dyDescent="0.2">
      <c r="B25" s="607" t="s">
        <v>281</v>
      </c>
      <c r="C25" s="608"/>
      <c r="D25" s="608"/>
      <c r="E25" s="608"/>
      <c r="F25" s="608"/>
      <c r="G25" s="608"/>
      <c r="H25" s="608"/>
      <c r="I25" s="608"/>
      <c r="J25" s="608"/>
      <c r="K25" s="608"/>
      <c r="L25" s="608"/>
      <c r="M25" s="608"/>
      <c r="N25" s="608"/>
      <c r="O25" s="608"/>
      <c r="P25" s="608"/>
      <c r="Q25" s="609"/>
      <c r="R25" s="610">
        <v>28463996</v>
      </c>
      <c r="S25" s="611"/>
      <c r="T25" s="611"/>
      <c r="U25" s="611"/>
      <c r="V25" s="611"/>
      <c r="W25" s="611"/>
      <c r="X25" s="611"/>
      <c r="Y25" s="612"/>
      <c r="Z25" s="613">
        <v>47.6</v>
      </c>
      <c r="AA25" s="613"/>
      <c r="AB25" s="613"/>
      <c r="AC25" s="613"/>
      <c r="AD25" s="614">
        <v>26411040</v>
      </c>
      <c r="AE25" s="614"/>
      <c r="AF25" s="614"/>
      <c r="AG25" s="614"/>
      <c r="AH25" s="614"/>
      <c r="AI25" s="614"/>
      <c r="AJ25" s="614"/>
      <c r="AK25" s="614"/>
      <c r="AL25" s="615">
        <v>99.4</v>
      </c>
      <c r="AM25" s="616"/>
      <c r="AN25" s="616"/>
      <c r="AO25" s="617"/>
      <c r="AP25" s="607" t="s">
        <v>282</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283</v>
      </c>
      <c r="CE25" s="608"/>
      <c r="CF25" s="608"/>
      <c r="CG25" s="608"/>
      <c r="CH25" s="608"/>
      <c r="CI25" s="608"/>
      <c r="CJ25" s="608"/>
      <c r="CK25" s="608"/>
      <c r="CL25" s="608"/>
      <c r="CM25" s="608"/>
      <c r="CN25" s="608"/>
      <c r="CO25" s="608"/>
      <c r="CP25" s="608"/>
      <c r="CQ25" s="609"/>
      <c r="CR25" s="610">
        <v>6964909</v>
      </c>
      <c r="CS25" s="642"/>
      <c r="CT25" s="642"/>
      <c r="CU25" s="642"/>
      <c r="CV25" s="642"/>
      <c r="CW25" s="642"/>
      <c r="CX25" s="642"/>
      <c r="CY25" s="643"/>
      <c r="CZ25" s="615">
        <v>12.2</v>
      </c>
      <c r="DA25" s="640"/>
      <c r="DB25" s="640"/>
      <c r="DC25" s="644"/>
      <c r="DD25" s="619">
        <v>6096723</v>
      </c>
      <c r="DE25" s="642"/>
      <c r="DF25" s="642"/>
      <c r="DG25" s="642"/>
      <c r="DH25" s="642"/>
      <c r="DI25" s="642"/>
      <c r="DJ25" s="642"/>
      <c r="DK25" s="643"/>
      <c r="DL25" s="619">
        <v>5880699</v>
      </c>
      <c r="DM25" s="642"/>
      <c r="DN25" s="642"/>
      <c r="DO25" s="642"/>
      <c r="DP25" s="642"/>
      <c r="DQ25" s="642"/>
      <c r="DR25" s="642"/>
      <c r="DS25" s="642"/>
      <c r="DT25" s="642"/>
      <c r="DU25" s="642"/>
      <c r="DV25" s="643"/>
      <c r="DW25" s="615">
        <v>22.1</v>
      </c>
      <c r="DX25" s="640"/>
      <c r="DY25" s="640"/>
      <c r="DZ25" s="640"/>
      <c r="EA25" s="640"/>
      <c r="EB25" s="640"/>
      <c r="EC25" s="641"/>
    </row>
    <row r="26" spans="2:133" ht="11.25" customHeight="1" x14ac:dyDescent="0.2">
      <c r="B26" s="607" t="s">
        <v>284</v>
      </c>
      <c r="C26" s="608"/>
      <c r="D26" s="608"/>
      <c r="E26" s="608"/>
      <c r="F26" s="608"/>
      <c r="G26" s="608"/>
      <c r="H26" s="608"/>
      <c r="I26" s="608"/>
      <c r="J26" s="608"/>
      <c r="K26" s="608"/>
      <c r="L26" s="608"/>
      <c r="M26" s="608"/>
      <c r="N26" s="608"/>
      <c r="O26" s="608"/>
      <c r="P26" s="608"/>
      <c r="Q26" s="609"/>
      <c r="R26" s="610">
        <v>8250</v>
      </c>
      <c r="S26" s="611"/>
      <c r="T26" s="611"/>
      <c r="U26" s="611"/>
      <c r="V26" s="611"/>
      <c r="W26" s="611"/>
      <c r="X26" s="611"/>
      <c r="Y26" s="612"/>
      <c r="Z26" s="613">
        <v>0</v>
      </c>
      <c r="AA26" s="613"/>
      <c r="AB26" s="613"/>
      <c r="AC26" s="613"/>
      <c r="AD26" s="614">
        <v>8250</v>
      </c>
      <c r="AE26" s="614"/>
      <c r="AF26" s="614"/>
      <c r="AG26" s="614"/>
      <c r="AH26" s="614"/>
      <c r="AI26" s="614"/>
      <c r="AJ26" s="614"/>
      <c r="AK26" s="614"/>
      <c r="AL26" s="615">
        <v>0</v>
      </c>
      <c r="AM26" s="616"/>
      <c r="AN26" s="616"/>
      <c r="AO26" s="617"/>
      <c r="AP26" s="607" t="s">
        <v>285</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286</v>
      </c>
      <c r="CE26" s="608"/>
      <c r="CF26" s="608"/>
      <c r="CG26" s="608"/>
      <c r="CH26" s="608"/>
      <c r="CI26" s="608"/>
      <c r="CJ26" s="608"/>
      <c r="CK26" s="608"/>
      <c r="CL26" s="608"/>
      <c r="CM26" s="608"/>
      <c r="CN26" s="608"/>
      <c r="CO26" s="608"/>
      <c r="CP26" s="608"/>
      <c r="CQ26" s="609"/>
      <c r="CR26" s="610">
        <v>3937680</v>
      </c>
      <c r="CS26" s="611"/>
      <c r="CT26" s="611"/>
      <c r="CU26" s="611"/>
      <c r="CV26" s="611"/>
      <c r="CW26" s="611"/>
      <c r="CX26" s="611"/>
      <c r="CY26" s="612"/>
      <c r="CZ26" s="615">
        <v>6.9</v>
      </c>
      <c r="DA26" s="640"/>
      <c r="DB26" s="640"/>
      <c r="DC26" s="644"/>
      <c r="DD26" s="619">
        <v>3435764</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0"/>
      <c r="DY26" s="640"/>
      <c r="DZ26" s="640"/>
      <c r="EA26" s="640"/>
      <c r="EB26" s="640"/>
      <c r="EC26" s="641"/>
    </row>
    <row r="27" spans="2:133" ht="11.25" customHeight="1" x14ac:dyDescent="0.2">
      <c r="B27" s="607" t="s">
        <v>287</v>
      </c>
      <c r="C27" s="608"/>
      <c r="D27" s="608"/>
      <c r="E27" s="608"/>
      <c r="F27" s="608"/>
      <c r="G27" s="608"/>
      <c r="H27" s="608"/>
      <c r="I27" s="608"/>
      <c r="J27" s="608"/>
      <c r="K27" s="608"/>
      <c r="L27" s="608"/>
      <c r="M27" s="608"/>
      <c r="N27" s="608"/>
      <c r="O27" s="608"/>
      <c r="P27" s="608"/>
      <c r="Q27" s="609"/>
      <c r="R27" s="610">
        <v>288216</v>
      </c>
      <c r="S27" s="611"/>
      <c r="T27" s="611"/>
      <c r="U27" s="611"/>
      <c r="V27" s="611"/>
      <c r="W27" s="611"/>
      <c r="X27" s="611"/>
      <c r="Y27" s="612"/>
      <c r="Z27" s="613">
        <v>0.5</v>
      </c>
      <c r="AA27" s="613"/>
      <c r="AB27" s="613"/>
      <c r="AC27" s="613"/>
      <c r="AD27" s="614" t="s">
        <v>122</v>
      </c>
      <c r="AE27" s="614"/>
      <c r="AF27" s="614"/>
      <c r="AG27" s="614"/>
      <c r="AH27" s="614"/>
      <c r="AI27" s="614"/>
      <c r="AJ27" s="614"/>
      <c r="AK27" s="614"/>
      <c r="AL27" s="615" t="s">
        <v>122</v>
      </c>
      <c r="AM27" s="616"/>
      <c r="AN27" s="616"/>
      <c r="AO27" s="617"/>
      <c r="AP27" s="607" t="s">
        <v>288</v>
      </c>
      <c r="AQ27" s="608"/>
      <c r="AR27" s="608"/>
      <c r="AS27" s="608"/>
      <c r="AT27" s="608"/>
      <c r="AU27" s="608"/>
      <c r="AV27" s="608"/>
      <c r="AW27" s="608"/>
      <c r="AX27" s="608"/>
      <c r="AY27" s="608"/>
      <c r="AZ27" s="608"/>
      <c r="BA27" s="608"/>
      <c r="BB27" s="608"/>
      <c r="BC27" s="608"/>
      <c r="BD27" s="608"/>
      <c r="BE27" s="608"/>
      <c r="BF27" s="609"/>
      <c r="BG27" s="610">
        <v>23237260</v>
      </c>
      <c r="BH27" s="611"/>
      <c r="BI27" s="611"/>
      <c r="BJ27" s="611"/>
      <c r="BK27" s="611"/>
      <c r="BL27" s="611"/>
      <c r="BM27" s="611"/>
      <c r="BN27" s="612"/>
      <c r="BO27" s="613">
        <v>100</v>
      </c>
      <c r="BP27" s="613"/>
      <c r="BQ27" s="613"/>
      <c r="BR27" s="613"/>
      <c r="BS27" s="614">
        <v>55088</v>
      </c>
      <c r="BT27" s="614"/>
      <c r="BU27" s="614"/>
      <c r="BV27" s="614"/>
      <c r="BW27" s="614"/>
      <c r="BX27" s="614"/>
      <c r="BY27" s="614"/>
      <c r="BZ27" s="614"/>
      <c r="CA27" s="614"/>
      <c r="CB27" s="618"/>
      <c r="CD27" s="607" t="s">
        <v>289</v>
      </c>
      <c r="CE27" s="608"/>
      <c r="CF27" s="608"/>
      <c r="CG27" s="608"/>
      <c r="CH27" s="608"/>
      <c r="CI27" s="608"/>
      <c r="CJ27" s="608"/>
      <c r="CK27" s="608"/>
      <c r="CL27" s="608"/>
      <c r="CM27" s="608"/>
      <c r="CN27" s="608"/>
      <c r="CO27" s="608"/>
      <c r="CP27" s="608"/>
      <c r="CQ27" s="609"/>
      <c r="CR27" s="610">
        <v>17961837</v>
      </c>
      <c r="CS27" s="642"/>
      <c r="CT27" s="642"/>
      <c r="CU27" s="642"/>
      <c r="CV27" s="642"/>
      <c r="CW27" s="642"/>
      <c r="CX27" s="642"/>
      <c r="CY27" s="643"/>
      <c r="CZ27" s="615">
        <v>31.4</v>
      </c>
      <c r="DA27" s="640"/>
      <c r="DB27" s="640"/>
      <c r="DC27" s="644"/>
      <c r="DD27" s="619">
        <v>5601958</v>
      </c>
      <c r="DE27" s="642"/>
      <c r="DF27" s="642"/>
      <c r="DG27" s="642"/>
      <c r="DH27" s="642"/>
      <c r="DI27" s="642"/>
      <c r="DJ27" s="642"/>
      <c r="DK27" s="643"/>
      <c r="DL27" s="619">
        <v>4447288</v>
      </c>
      <c r="DM27" s="642"/>
      <c r="DN27" s="642"/>
      <c r="DO27" s="642"/>
      <c r="DP27" s="642"/>
      <c r="DQ27" s="642"/>
      <c r="DR27" s="642"/>
      <c r="DS27" s="642"/>
      <c r="DT27" s="642"/>
      <c r="DU27" s="642"/>
      <c r="DV27" s="643"/>
      <c r="DW27" s="615">
        <v>16.7</v>
      </c>
      <c r="DX27" s="640"/>
      <c r="DY27" s="640"/>
      <c r="DZ27" s="640"/>
      <c r="EA27" s="640"/>
      <c r="EB27" s="640"/>
      <c r="EC27" s="641"/>
    </row>
    <row r="28" spans="2:133" ht="11.25" customHeight="1" x14ac:dyDescent="0.2">
      <c r="B28" s="607" t="s">
        <v>290</v>
      </c>
      <c r="C28" s="608"/>
      <c r="D28" s="608"/>
      <c r="E28" s="608"/>
      <c r="F28" s="608"/>
      <c r="G28" s="608"/>
      <c r="H28" s="608"/>
      <c r="I28" s="608"/>
      <c r="J28" s="608"/>
      <c r="K28" s="608"/>
      <c r="L28" s="608"/>
      <c r="M28" s="608"/>
      <c r="N28" s="608"/>
      <c r="O28" s="608"/>
      <c r="P28" s="608"/>
      <c r="Q28" s="609"/>
      <c r="R28" s="610">
        <v>472382</v>
      </c>
      <c r="S28" s="611"/>
      <c r="T28" s="611"/>
      <c r="U28" s="611"/>
      <c r="V28" s="611"/>
      <c r="W28" s="611"/>
      <c r="X28" s="611"/>
      <c r="Y28" s="612"/>
      <c r="Z28" s="613">
        <v>0.8</v>
      </c>
      <c r="AA28" s="613"/>
      <c r="AB28" s="613"/>
      <c r="AC28" s="613"/>
      <c r="AD28" s="614">
        <v>156756</v>
      </c>
      <c r="AE28" s="614"/>
      <c r="AF28" s="614"/>
      <c r="AG28" s="614"/>
      <c r="AH28" s="614"/>
      <c r="AI28" s="614"/>
      <c r="AJ28" s="614"/>
      <c r="AK28" s="614"/>
      <c r="AL28" s="615">
        <v>0.6</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291</v>
      </c>
      <c r="CE28" s="608"/>
      <c r="CF28" s="608"/>
      <c r="CG28" s="608"/>
      <c r="CH28" s="608"/>
      <c r="CI28" s="608"/>
      <c r="CJ28" s="608"/>
      <c r="CK28" s="608"/>
      <c r="CL28" s="608"/>
      <c r="CM28" s="608"/>
      <c r="CN28" s="608"/>
      <c r="CO28" s="608"/>
      <c r="CP28" s="608"/>
      <c r="CQ28" s="609"/>
      <c r="CR28" s="610">
        <v>2019641</v>
      </c>
      <c r="CS28" s="611"/>
      <c r="CT28" s="611"/>
      <c r="CU28" s="611"/>
      <c r="CV28" s="611"/>
      <c r="CW28" s="611"/>
      <c r="CX28" s="611"/>
      <c r="CY28" s="612"/>
      <c r="CZ28" s="615">
        <v>3.5</v>
      </c>
      <c r="DA28" s="640"/>
      <c r="DB28" s="640"/>
      <c r="DC28" s="644"/>
      <c r="DD28" s="619">
        <v>2019641</v>
      </c>
      <c r="DE28" s="611"/>
      <c r="DF28" s="611"/>
      <c r="DG28" s="611"/>
      <c r="DH28" s="611"/>
      <c r="DI28" s="611"/>
      <c r="DJ28" s="611"/>
      <c r="DK28" s="612"/>
      <c r="DL28" s="619">
        <v>2019641</v>
      </c>
      <c r="DM28" s="611"/>
      <c r="DN28" s="611"/>
      <c r="DO28" s="611"/>
      <c r="DP28" s="611"/>
      <c r="DQ28" s="611"/>
      <c r="DR28" s="611"/>
      <c r="DS28" s="611"/>
      <c r="DT28" s="611"/>
      <c r="DU28" s="611"/>
      <c r="DV28" s="612"/>
      <c r="DW28" s="615">
        <v>7.6</v>
      </c>
      <c r="DX28" s="640"/>
      <c r="DY28" s="640"/>
      <c r="DZ28" s="640"/>
      <c r="EA28" s="640"/>
      <c r="EB28" s="640"/>
      <c r="EC28" s="641"/>
    </row>
    <row r="29" spans="2:133" ht="11.25" customHeight="1" x14ac:dyDescent="0.2">
      <c r="B29" s="607" t="s">
        <v>292</v>
      </c>
      <c r="C29" s="608"/>
      <c r="D29" s="608"/>
      <c r="E29" s="608"/>
      <c r="F29" s="608"/>
      <c r="G29" s="608"/>
      <c r="H29" s="608"/>
      <c r="I29" s="608"/>
      <c r="J29" s="608"/>
      <c r="K29" s="608"/>
      <c r="L29" s="608"/>
      <c r="M29" s="608"/>
      <c r="N29" s="608"/>
      <c r="O29" s="608"/>
      <c r="P29" s="608"/>
      <c r="Q29" s="609"/>
      <c r="R29" s="610">
        <v>538844</v>
      </c>
      <c r="S29" s="611"/>
      <c r="T29" s="611"/>
      <c r="U29" s="611"/>
      <c r="V29" s="611"/>
      <c r="W29" s="611"/>
      <c r="X29" s="611"/>
      <c r="Y29" s="612"/>
      <c r="Z29" s="613">
        <v>0.9</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293</v>
      </c>
      <c r="CE29" s="647"/>
      <c r="CF29" s="607" t="s">
        <v>66</v>
      </c>
      <c r="CG29" s="608"/>
      <c r="CH29" s="608"/>
      <c r="CI29" s="608"/>
      <c r="CJ29" s="608"/>
      <c r="CK29" s="608"/>
      <c r="CL29" s="608"/>
      <c r="CM29" s="608"/>
      <c r="CN29" s="608"/>
      <c r="CO29" s="608"/>
      <c r="CP29" s="608"/>
      <c r="CQ29" s="609"/>
      <c r="CR29" s="610">
        <v>2018430</v>
      </c>
      <c r="CS29" s="642"/>
      <c r="CT29" s="642"/>
      <c r="CU29" s="642"/>
      <c r="CV29" s="642"/>
      <c r="CW29" s="642"/>
      <c r="CX29" s="642"/>
      <c r="CY29" s="643"/>
      <c r="CZ29" s="615">
        <v>3.5</v>
      </c>
      <c r="DA29" s="640"/>
      <c r="DB29" s="640"/>
      <c r="DC29" s="644"/>
      <c r="DD29" s="619">
        <v>2018430</v>
      </c>
      <c r="DE29" s="642"/>
      <c r="DF29" s="642"/>
      <c r="DG29" s="642"/>
      <c r="DH29" s="642"/>
      <c r="DI29" s="642"/>
      <c r="DJ29" s="642"/>
      <c r="DK29" s="643"/>
      <c r="DL29" s="619">
        <v>2018430</v>
      </c>
      <c r="DM29" s="642"/>
      <c r="DN29" s="642"/>
      <c r="DO29" s="642"/>
      <c r="DP29" s="642"/>
      <c r="DQ29" s="642"/>
      <c r="DR29" s="642"/>
      <c r="DS29" s="642"/>
      <c r="DT29" s="642"/>
      <c r="DU29" s="642"/>
      <c r="DV29" s="643"/>
      <c r="DW29" s="615">
        <v>7.6</v>
      </c>
      <c r="DX29" s="640"/>
      <c r="DY29" s="640"/>
      <c r="DZ29" s="640"/>
      <c r="EA29" s="640"/>
      <c r="EB29" s="640"/>
      <c r="EC29" s="641"/>
    </row>
    <row r="30" spans="2:133" ht="11.25" customHeight="1" x14ac:dyDescent="0.2">
      <c r="B30" s="607" t="s">
        <v>294</v>
      </c>
      <c r="C30" s="608"/>
      <c r="D30" s="608"/>
      <c r="E30" s="608"/>
      <c r="F30" s="608"/>
      <c r="G30" s="608"/>
      <c r="H30" s="608"/>
      <c r="I30" s="608"/>
      <c r="J30" s="608"/>
      <c r="K30" s="608"/>
      <c r="L30" s="608"/>
      <c r="M30" s="608"/>
      <c r="N30" s="608"/>
      <c r="O30" s="608"/>
      <c r="P30" s="608"/>
      <c r="Q30" s="609"/>
      <c r="R30" s="610">
        <v>12502878</v>
      </c>
      <c r="S30" s="611"/>
      <c r="T30" s="611"/>
      <c r="U30" s="611"/>
      <c r="V30" s="611"/>
      <c r="W30" s="611"/>
      <c r="X30" s="611"/>
      <c r="Y30" s="612"/>
      <c r="Z30" s="613">
        <v>20.9</v>
      </c>
      <c r="AA30" s="613"/>
      <c r="AB30" s="613"/>
      <c r="AC30" s="613"/>
      <c r="AD30" s="614" t="s">
        <v>122</v>
      </c>
      <c r="AE30" s="614"/>
      <c r="AF30" s="614"/>
      <c r="AG30" s="614"/>
      <c r="AH30" s="614"/>
      <c r="AI30" s="614"/>
      <c r="AJ30" s="614"/>
      <c r="AK30" s="614"/>
      <c r="AL30" s="615" t="s">
        <v>122</v>
      </c>
      <c r="AM30" s="616"/>
      <c r="AN30" s="616"/>
      <c r="AO30" s="617"/>
      <c r="AP30" s="592" t="s">
        <v>212</v>
      </c>
      <c r="AQ30" s="593"/>
      <c r="AR30" s="593"/>
      <c r="AS30" s="593"/>
      <c r="AT30" s="593"/>
      <c r="AU30" s="593"/>
      <c r="AV30" s="593"/>
      <c r="AW30" s="593"/>
      <c r="AX30" s="593"/>
      <c r="AY30" s="593"/>
      <c r="AZ30" s="593"/>
      <c r="BA30" s="593"/>
      <c r="BB30" s="593"/>
      <c r="BC30" s="593"/>
      <c r="BD30" s="593"/>
      <c r="BE30" s="593"/>
      <c r="BF30" s="594"/>
      <c r="BG30" s="592" t="s">
        <v>295</v>
      </c>
      <c r="BH30" s="652"/>
      <c r="BI30" s="652"/>
      <c r="BJ30" s="652"/>
      <c r="BK30" s="652"/>
      <c r="BL30" s="652"/>
      <c r="BM30" s="652"/>
      <c r="BN30" s="652"/>
      <c r="BO30" s="652"/>
      <c r="BP30" s="652"/>
      <c r="BQ30" s="653"/>
      <c r="BR30" s="592" t="s">
        <v>296</v>
      </c>
      <c r="BS30" s="652"/>
      <c r="BT30" s="652"/>
      <c r="BU30" s="652"/>
      <c r="BV30" s="652"/>
      <c r="BW30" s="652"/>
      <c r="BX30" s="652"/>
      <c r="BY30" s="652"/>
      <c r="BZ30" s="652"/>
      <c r="CA30" s="652"/>
      <c r="CB30" s="653"/>
      <c r="CD30" s="648"/>
      <c r="CE30" s="649"/>
      <c r="CF30" s="607" t="s">
        <v>297</v>
      </c>
      <c r="CG30" s="608"/>
      <c r="CH30" s="608"/>
      <c r="CI30" s="608"/>
      <c r="CJ30" s="608"/>
      <c r="CK30" s="608"/>
      <c r="CL30" s="608"/>
      <c r="CM30" s="608"/>
      <c r="CN30" s="608"/>
      <c r="CO30" s="608"/>
      <c r="CP30" s="608"/>
      <c r="CQ30" s="609"/>
      <c r="CR30" s="610">
        <v>1935880</v>
      </c>
      <c r="CS30" s="611"/>
      <c r="CT30" s="611"/>
      <c r="CU30" s="611"/>
      <c r="CV30" s="611"/>
      <c r="CW30" s="611"/>
      <c r="CX30" s="611"/>
      <c r="CY30" s="612"/>
      <c r="CZ30" s="615">
        <v>3.4</v>
      </c>
      <c r="DA30" s="640"/>
      <c r="DB30" s="640"/>
      <c r="DC30" s="644"/>
      <c r="DD30" s="619">
        <v>1935880</v>
      </c>
      <c r="DE30" s="611"/>
      <c r="DF30" s="611"/>
      <c r="DG30" s="611"/>
      <c r="DH30" s="611"/>
      <c r="DI30" s="611"/>
      <c r="DJ30" s="611"/>
      <c r="DK30" s="612"/>
      <c r="DL30" s="619">
        <v>1935880</v>
      </c>
      <c r="DM30" s="611"/>
      <c r="DN30" s="611"/>
      <c r="DO30" s="611"/>
      <c r="DP30" s="611"/>
      <c r="DQ30" s="611"/>
      <c r="DR30" s="611"/>
      <c r="DS30" s="611"/>
      <c r="DT30" s="611"/>
      <c r="DU30" s="611"/>
      <c r="DV30" s="612"/>
      <c r="DW30" s="615">
        <v>7.3</v>
      </c>
      <c r="DX30" s="640"/>
      <c r="DY30" s="640"/>
      <c r="DZ30" s="640"/>
      <c r="EA30" s="640"/>
      <c r="EB30" s="640"/>
      <c r="EC30" s="641"/>
    </row>
    <row r="31" spans="2:133" ht="11.25" customHeight="1" x14ac:dyDescent="0.2">
      <c r="B31" s="623" t="s">
        <v>298</v>
      </c>
      <c r="C31" s="624"/>
      <c r="D31" s="624"/>
      <c r="E31" s="624"/>
      <c r="F31" s="624"/>
      <c r="G31" s="624"/>
      <c r="H31" s="624"/>
      <c r="I31" s="624"/>
      <c r="J31" s="624"/>
      <c r="K31" s="624"/>
      <c r="L31" s="624"/>
      <c r="M31" s="624"/>
      <c r="N31" s="624"/>
      <c r="O31" s="624"/>
      <c r="P31" s="624"/>
      <c r="Q31" s="625"/>
      <c r="R31" s="610" t="s">
        <v>122</v>
      </c>
      <c r="S31" s="611"/>
      <c r="T31" s="611"/>
      <c r="U31" s="611"/>
      <c r="V31" s="611"/>
      <c r="W31" s="611"/>
      <c r="X31" s="611"/>
      <c r="Y31" s="612"/>
      <c r="Z31" s="613" t="s">
        <v>122</v>
      </c>
      <c r="AA31" s="613"/>
      <c r="AB31" s="613"/>
      <c r="AC31" s="613"/>
      <c r="AD31" s="614" t="s">
        <v>122</v>
      </c>
      <c r="AE31" s="614"/>
      <c r="AF31" s="614"/>
      <c r="AG31" s="614"/>
      <c r="AH31" s="614"/>
      <c r="AI31" s="614"/>
      <c r="AJ31" s="614"/>
      <c r="AK31" s="614"/>
      <c r="AL31" s="615" t="s">
        <v>122</v>
      </c>
      <c r="AM31" s="616"/>
      <c r="AN31" s="616"/>
      <c r="AO31" s="617"/>
      <c r="AP31" s="656" t="s">
        <v>299</v>
      </c>
      <c r="AQ31" s="657"/>
      <c r="AR31" s="657"/>
      <c r="AS31" s="657"/>
      <c r="AT31" s="662" t="s">
        <v>300</v>
      </c>
      <c r="AU31" s="200"/>
      <c r="AV31" s="200"/>
      <c r="AW31" s="200"/>
      <c r="AX31" s="596" t="s">
        <v>178</v>
      </c>
      <c r="AY31" s="597"/>
      <c r="AZ31" s="597"/>
      <c r="BA31" s="597"/>
      <c r="BB31" s="597"/>
      <c r="BC31" s="597"/>
      <c r="BD31" s="597"/>
      <c r="BE31" s="597"/>
      <c r="BF31" s="598"/>
      <c r="BG31" s="666">
        <v>99.6</v>
      </c>
      <c r="BH31" s="654"/>
      <c r="BI31" s="654"/>
      <c r="BJ31" s="654"/>
      <c r="BK31" s="654"/>
      <c r="BL31" s="654"/>
      <c r="BM31" s="605">
        <v>99.3</v>
      </c>
      <c r="BN31" s="654"/>
      <c r="BO31" s="654"/>
      <c r="BP31" s="654"/>
      <c r="BQ31" s="655"/>
      <c r="BR31" s="666">
        <v>99.7</v>
      </c>
      <c r="BS31" s="654"/>
      <c r="BT31" s="654"/>
      <c r="BU31" s="654"/>
      <c r="BV31" s="654"/>
      <c r="BW31" s="654"/>
      <c r="BX31" s="605">
        <v>99.5</v>
      </c>
      <c r="BY31" s="654"/>
      <c r="BZ31" s="654"/>
      <c r="CA31" s="654"/>
      <c r="CB31" s="655"/>
      <c r="CD31" s="648"/>
      <c r="CE31" s="649"/>
      <c r="CF31" s="607" t="s">
        <v>301</v>
      </c>
      <c r="CG31" s="608"/>
      <c r="CH31" s="608"/>
      <c r="CI31" s="608"/>
      <c r="CJ31" s="608"/>
      <c r="CK31" s="608"/>
      <c r="CL31" s="608"/>
      <c r="CM31" s="608"/>
      <c r="CN31" s="608"/>
      <c r="CO31" s="608"/>
      <c r="CP31" s="608"/>
      <c r="CQ31" s="609"/>
      <c r="CR31" s="610">
        <v>82550</v>
      </c>
      <c r="CS31" s="642"/>
      <c r="CT31" s="642"/>
      <c r="CU31" s="642"/>
      <c r="CV31" s="642"/>
      <c r="CW31" s="642"/>
      <c r="CX31" s="642"/>
      <c r="CY31" s="643"/>
      <c r="CZ31" s="615">
        <v>0.1</v>
      </c>
      <c r="DA31" s="640"/>
      <c r="DB31" s="640"/>
      <c r="DC31" s="644"/>
      <c r="DD31" s="619">
        <v>82550</v>
      </c>
      <c r="DE31" s="642"/>
      <c r="DF31" s="642"/>
      <c r="DG31" s="642"/>
      <c r="DH31" s="642"/>
      <c r="DI31" s="642"/>
      <c r="DJ31" s="642"/>
      <c r="DK31" s="643"/>
      <c r="DL31" s="619">
        <v>82550</v>
      </c>
      <c r="DM31" s="642"/>
      <c r="DN31" s="642"/>
      <c r="DO31" s="642"/>
      <c r="DP31" s="642"/>
      <c r="DQ31" s="642"/>
      <c r="DR31" s="642"/>
      <c r="DS31" s="642"/>
      <c r="DT31" s="642"/>
      <c r="DU31" s="642"/>
      <c r="DV31" s="643"/>
      <c r="DW31" s="615">
        <v>0.3</v>
      </c>
      <c r="DX31" s="640"/>
      <c r="DY31" s="640"/>
      <c r="DZ31" s="640"/>
      <c r="EA31" s="640"/>
      <c r="EB31" s="640"/>
      <c r="EC31" s="641"/>
    </row>
    <row r="32" spans="2:133" ht="11.25" customHeight="1" x14ac:dyDescent="0.2">
      <c r="B32" s="607" t="s">
        <v>302</v>
      </c>
      <c r="C32" s="608"/>
      <c r="D32" s="608"/>
      <c r="E32" s="608"/>
      <c r="F32" s="608"/>
      <c r="G32" s="608"/>
      <c r="H32" s="608"/>
      <c r="I32" s="608"/>
      <c r="J32" s="608"/>
      <c r="K32" s="608"/>
      <c r="L32" s="608"/>
      <c r="M32" s="608"/>
      <c r="N32" s="608"/>
      <c r="O32" s="608"/>
      <c r="P32" s="608"/>
      <c r="Q32" s="609"/>
      <c r="R32" s="610">
        <v>9384605</v>
      </c>
      <c r="S32" s="611"/>
      <c r="T32" s="611"/>
      <c r="U32" s="611"/>
      <c r="V32" s="611"/>
      <c r="W32" s="611"/>
      <c r="X32" s="611"/>
      <c r="Y32" s="612"/>
      <c r="Z32" s="613">
        <v>15.7</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196" t="s">
        <v>303</v>
      </c>
      <c r="AX32" s="607" t="s">
        <v>304</v>
      </c>
      <c r="AY32" s="608"/>
      <c r="AZ32" s="608"/>
      <c r="BA32" s="608"/>
      <c r="BB32" s="608"/>
      <c r="BC32" s="608"/>
      <c r="BD32" s="608"/>
      <c r="BE32" s="608"/>
      <c r="BF32" s="609"/>
      <c r="BG32" s="667">
        <v>99.4</v>
      </c>
      <c r="BH32" s="642"/>
      <c r="BI32" s="642"/>
      <c r="BJ32" s="642"/>
      <c r="BK32" s="642"/>
      <c r="BL32" s="642"/>
      <c r="BM32" s="616">
        <v>99.1</v>
      </c>
      <c r="BN32" s="642"/>
      <c r="BO32" s="642"/>
      <c r="BP32" s="642"/>
      <c r="BQ32" s="665"/>
      <c r="BR32" s="667">
        <v>99.6</v>
      </c>
      <c r="BS32" s="642"/>
      <c r="BT32" s="642"/>
      <c r="BU32" s="642"/>
      <c r="BV32" s="642"/>
      <c r="BW32" s="642"/>
      <c r="BX32" s="616">
        <v>99.2</v>
      </c>
      <c r="BY32" s="642"/>
      <c r="BZ32" s="642"/>
      <c r="CA32" s="642"/>
      <c r="CB32" s="665"/>
      <c r="CD32" s="650"/>
      <c r="CE32" s="651"/>
      <c r="CF32" s="607" t="s">
        <v>305</v>
      </c>
      <c r="CG32" s="608"/>
      <c r="CH32" s="608"/>
      <c r="CI32" s="608"/>
      <c r="CJ32" s="608"/>
      <c r="CK32" s="608"/>
      <c r="CL32" s="608"/>
      <c r="CM32" s="608"/>
      <c r="CN32" s="608"/>
      <c r="CO32" s="608"/>
      <c r="CP32" s="608"/>
      <c r="CQ32" s="609"/>
      <c r="CR32" s="610">
        <v>1211</v>
      </c>
      <c r="CS32" s="611"/>
      <c r="CT32" s="611"/>
      <c r="CU32" s="611"/>
      <c r="CV32" s="611"/>
      <c r="CW32" s="611"/>
      <c r="CX32" s="611"/>
      <c r="CY32" s="612"/>
      <c r="CZ32" s="615">
        <v>0</v>
      </c>
      <c r="DA32" s="640"/>
      <c r="DB32" s="640"/>
      <c r="DC32" s="644"/>
      <c r="DD32" s="619">
        <v>1211</v>
      </c>
      <c r="DE32" s="611"/>
      <c r="DF32" s="611"/>
      <c r="DG32" s="611"/>
      <c r="DH32" s="611"/>
      <c r="DI32" s="611"/>
      <c r="DJ32" s="611"/>
      <c r="DK32" s="612"/>
      <c r="DL32" s="619">
        <v>1211</v>
      </c>
      <c r="DM32" s="611"/>
      <c r="DN32" s="611"/>
      <c r="DO32" s="611"/>
      <c r="DP32" s="611"/>
      <c r="DQ32" s="611"/>
      <c r="DR32" s="611"/>
      <c r="DS32" s="611"/>
      <c r="DT32" s="611"/>
      <c r="DU32" s="611"/>
      <c r="DV32" s="612"/>
      <c r="DW32" s="615">
        <v>0</v>
      </c>
      <c r="DX32" s="640"/>
      <c r="DY32" s="640"/>
      <c r="DZ32" s="640"/>
      <c r="EA32" s="640"/>
      <c r="EB32" s="640"/>
      <c r="EC32" s="641"/>
    </row>
    <row r="33" spans="2:133" ht="11.25" customHeight="1" x14ac:dyDescent="0.2">
      <c r="B33" s="607" t="s">
        <v>306</v>
      </c>
      <c r="C33" s="608"/>
      <c r="D33" s="608"/>
      <c r="E33" s="608"/>
      <c r="F33" s="608"/>
      <c r="G33" s="608"/>
      <c r="H33" s="608"/>
      <c r="I33" s="608"/>
      <c r="J33" s="608"/>
      <c r="K33" s="608"/>
      <c r="L33" s="608"/>
      <c r="M33" s="608"/>
      <c r="N33" s="608"/>
      <c r="O33" s="608"/>
      <c r="P33" s="608"/>
      <c r="Q33" s="609"/>
      <c r="R33" s="610">
        <v>14772</v>
      </c>
      <c r="S33" s="611"/>
      <c r="T33" s="611"/>
      <c r="U33" s="611"/>
      <c r="V33" s="611"/>
      <c r="W33" s="611"/>
      <c r="X33" s="611"/>
      <c r="Y33" s="612"/>
      <c r="Z33" s="613">
        <v>0</v>
      </c>
      <c r="AA33" s="613"/>
      <c r="AB33" s="613"/>
      <c r="AC33" s="613"/>
      <c r="AD33" s="614">
        <v>1376</v>
      </c>
      <c r="AE33" s="614"/>
      <c r="AF33" s="614"/>
      <c r="AG33" s="614"/>
      <c r="AH33" s="614"/>
      <c r="AI33" s="614"/>
      <c r="AJ33" s="614"/>
      <c r="AK33" s="614"/>
      <c r="AL33" s="615">
        <v>0</v>
      </c>
      <c r="AM33" s="616"/>
      <c r="AN33" s="616"/>
      <c r="AO33" s="617"/>
      <c r="AP33" s="660"/>
      <c r="AQ33" s="661"/>
      <c r="AR33" s="661"/>
      <c r="AS33" s="661"/>
      <c r="AT33" s="664"/>
      <c r="AU33" s="201"/>
      <c r="AV33" s="201"/>
      <c r="AW33" s="201"/>
      <c r="AX33" s="631" t="s">
        <v>307</v>
      </c>
      <c r="AY33" s="632"/>
      <c r="AZ33" s="632"/>
      <c r="BA33" s="632"/>
      <c r="BB33" s="632"/>
      <c r="BC33" s="632"/>
      <c r="BD33" s="632"/>
      <c r="BE33" s="632"/>
      <c r="BF33" s="633"/>
      <c r="BG33" s="668">
        <v>99.7</v>
      </c>
      <c r="BH33" s="669"/>
      <c r="BI33" s="669"/>
      <c r="BJ33" s="669"/>
      <c r="BK33" s="669"/>
      <c r="BL33" s="669"/>
      <c r="BM33" s="670">
        <v>99.6</v>
      </c>
      <c r="BN33" s="669"/>
      <c r="BO33" s="669"/>
      <c r="BP33" s="669"/>
      <c r="BQ33" s="671"/>
      <c r="BR33" s="668">
        <v>99.8</v>
      </c>
      <c r="BS33" s="669"/>
      <c r="BT33" s="669"/>
      <c r="BU33" s="669"/>
      <c r="BV33" s="669"/>
      <c r="BW33" s="669"/>
      <c r="BX33" s="670">
        <v>99.8</v>
      </c>
      <c r="BY33" s="669"/>
      <c r="BZ33" s="669"/>
      <c r="CA33" s="669"/>
      <c r="CB33" s="671"/>
      <c r="CD33" s="607" t="s">
        <v>308</v>
      </c>
      <c r="CE33" s="608"/>
      <c r="CF33" s="608"/>
      <c r="CG33" s="608"/>
      <c r="CH33" s="608"/>
      <c r="CI33" s="608"/>
      <c r="CJ33" s="608"/>
      <c r="CK33" s="608"/>
      <c r="CL33" s="608"/>
      <c r="CM33" s="608"/>
      <c r="CN33" s="608"/>
      <c r="CO33" s="608"/>
      <c r="CP33" s="608"/>
      <c r="CQ33" s="609"/>
      <c r="CR33" s="610">
        <v>22796918</v>
      </c>
      <c r="CS33" s="642"/>
      <c r="CT33" s="642"/>
      <c r="CU33" s="642"/>
      <c r="CV33" s="642"/>
      <c r="CW33" s="642"/>
      <c r="CX33" s="642"/>
      <c r="CY33" s="643"/>
      <c r="CZ33" s="615">
        <v>39.799999999999997</v>
      </c>
      <c r="DA33" s="640"/>
      <c r="DB33" s="640"/>
      <c r="DC33" s="644"/>
      <c r="DD33" s="619">
        <v>17389458</v>
      </c>
      <c r="DE33" s="642"/>
      <c r="DF33" s="642"/>
      <c r="DG33" s="642"/>
      <c r="DH33" s="642"/>
      <c r="DI33" s="642"/>
      <c r="DJ33" s="642"/>
      <c r="DK33" s="643"/>
      <c r="DL33" s="619">
        <v>12689486</v>
      </c>
      <c r="DM33" s="642"/>
      <c r="DN33" s="642"/>
      <c r="DO33" s="642"/>
      <c r="DP33" s="642"/>
      <c r="DQ33" s="642"/>
      <c r="DR33" s="642"/>
      <c r="DS33" s="642"/>
      <c r="DT33" s="642"/>
      <c r="DU33" s="642"/>
      <c r="DV33" s="643"/>
      <c r="DW33" s="615">
        <v>47.7</v>
      </c>
      <c r="DX33" s="640"/>
      <c r="DY33" s="640"/>
      <c r="DZ33" s="640"/>
      <c r="EA33" s="640"/>
      <c r="EB33" s="640"/>
      <c r="EC33" s="641"/>
    </row>
    <row r="34" spans="2:133" ht="11.25" customHeight="1" x14ac:dyDescent="0.2">
      <c r="B34" s="607" t="s">
        <v>309</v>
      </c>
      <c r="C34" s="608"/>
      <c r="D34" s="608"/>
      <c r="E34" s="608"/>
      <c r="F34" s="608"/>
      <c r="G34" s="608"/>
      <c r="H34" s="608"/>
      <c r="I34" s="608"/>
      <c r="J34" s="608"/>
      <c r="K34" s="608"/>
      <c r="L34" s="608"/>
      <c r="M34" s="608"/>
      <c r="N34" s="608"/>
      <c r="O34" s="608"/>
      <c r="P34" s="608"/>
      <c r="Q34" s="609"/>
      <c r="R34" s="610">
        <v>92040</v>
      </c>
      <c r="S34" s="611"/>
      <c r="T34" s="611"/>
      <c r="U34" s="611"/>
      <c r="V34" s="611"/>
      <c r="W34" s="611"/>
      <c r="X34" s="611"/>
      <c r="Y34" s="612"/>
      <c r="Z34" s="613">
        <v>0.2</v>
      </c>
      <c r="AA34" s="613"/>
      <c r="AB34" s="613"/>
      <c r="AC34" s="613"/>
      <c r="AD34" s="614" t="s">
        <v>122</v>
      </c>
      <c r="AE34" s="614"/>
      <c r="AF34" s="614"/>
      <c r="AG34" s="614"/>
      <c r="AH34" s="614"/>
      <c r="AI34" s="614"/>
      <c r="AJ34" s="614"/>
      <c r="AK34" s="614"/>
      <c r="AL34" s="615" t="s">
        <v>122</v>
      </c>
      <c r="AM34" s="616"/>
      <c r="AN34" s="616"/>
      <c r="AO34" s="617"/>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7" t="s">
        <v>310</v>
      </c>
      <c r="CE34" s="608"/>
      <c r="CF34" s="608"/>
      <c r="CG34" s="608"/>
      <c r="CH34" s="608"/>
      <c r="CI34" s="608"/>
      <c r="CJ34" s="608"/>
      <c r="CK34" s="608"/>
      <c r="CL34" s="608"/>
      <c r="CM34" s="608"/>
      <c r="CN34" s="608"/>
      <c r="CO34" s="608"/>
      <c r="CP34" s="608"/>
      <c r="CQ34" s="609"/>
      <c r="CR34" s="610">
        <v>8919424</v>
      </c>
      <c r="CS34" s="611"/>
      <c r="CT34" s="611"/>
      <c r="CU34" s="611"/>
      <c r="CV34" s="611"/>
      <c r="CW34" s="611"/>
      <c r="CX34" s="611"/>
      <c r="CY34" s="612"/>
      <c r="CZ34" s="615">
        <v>15.6</v>
      </c>
      <c r="DA34" s="640"/>
      <c r="DB34" s="640"/>
      <c r="DC34" s="644"/>
      <c r="DD34" s="619">
        <v>6775494</v>
      </c>
      <c r="DE34" s="611"/>
      <c r="DF34" s="611"/>
      <c r="DG34" s="611"/>
      <c r="DH34" s="611"/>
      <c r="DI34" s="611"/>
      <c r="DJ34" s="611"/>
      <c r="DK34" s="612"/>
      <c r="DL34" s="619">
        <v>6320023</v>
      </c>
      <c r="DM34" s="611"/>
      <c r="DN34" s="611"/>
      <c r="DO34" s="611"/>
      <c r="DP34" s="611"/>
      <c r="DQ34" s="611"/>
      <c r="DR34" s="611"/>
      <c r="DS34" s="611"/>
      <c r="DT34" s="611"/>
      <c r="DU34" s="611"/>
      <c r="DV34" s="612"/>
      <c r="DW34" s="615">
        <v>23.8</v>
      </c>
      <c r="DX34" s="640"/>
      <c r="DY34" s="640"/>
      <c r="DZ34" s="640"/>
      <c r="EA34" s="640"/>
      <c r="EB34" s="640"/>
      <c r="EC34" s="641"/>
    </row>
    <row r="35" spans="2:133" ht="11.25" customHeight="1" x14ac:dyDescent="0.2">
      <c r="B35" s="607" t="s">
        <v>311</v>
      </c>
      <c r="C35" s="608"/>
      <c r="D35" s="608"/>
      <c r="E35" s="608"/>
      <c r="F35" s="608"/>
      <c r="G35" s="608"/>
      <c r="H35" s="608"/>
      <c r="I35" s="608"/>
      <c r="J35" s="608"/>
      <c r="K35" s="608"/>
      <c r="L35" s="608"/>
      <c r="M35" s="608"/>
      <c r="N35" s="608"/>
      <c r="O35" s="608"/>
      <c r="P35" s="608"/>
      <c r="Q35" s="609"/>
      <c r="R35" s="610">
        <v>2002933</v>
      </c>
      <c r="S35" s="611"/>
      <c r="T35" s="611"/>
      <c r="U35" s="611"/>
      <c r="V35" s="611"/>
      <c r="W35" s="611"/>
      <c r="X35" s="611"/>
      <c r="Y35" s="612"/>
      <c r="Z35" s="613">
        <v>3.4</v>
      </c>
      <c r="AA35" s="613"/>
      <c r="AB35" s="613"/>
      <c r="AC35" s="613"/>
      <c r="AD35" s="614" t="s">
        <v>122</v>
      </c>
      <c r="AE35" s="614"/>
      <c r="AF35" s="614"/>
      <c r="AG35" s="614"/>
      <c r="AH35" s="614"/>
      <c r="AI35" s="614"/>
      <c r="AJ35" s="614"/>
      <c r="AK35" s="614"/>
      <c r="AL35" s="615" t="s">
        <v>122</v>
      </c>
      <c r="AM35" s="616"/>
      <c r="AN35" s="616"/>
      <c r="AO35" s="617"/>
      <c r="AP35" s="204"/>
      <c r="AQ35" s="592" t="s">
        <v>312</v>
      </c>
      <c r="AR35" s="593"/>
      <c r="AS35" s="593"/>
      <c r="AT35" s="593"/>
      <c r="AU35" s="593"/>
      <c r="AV35" s="593"/>
      <c r="AW35" s="593"/>
      <c r="AX35" s="593"/>
      <c r="AY35" s="593"/>
      <c r="AZ35" s="593"/>
      <c r="BA35" s="593"/>
      <c r="BB35" s="593"/>
      <c r="BC35" s="593"/>
      <c r="BD35" s="593"/>
      <c r="BE35" s="593"/>
      <c r="BF35" s="594"/>
      <c r="BG35" s="592" t="s">
        <v>313</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314</v>
      </c>
      <c r="CE35" s="608"/>
      <c r="CF35" s="608"/>
      <c r="CG35" s="608"/>
      <c r="CH35" s="608"/>
      <c r="CI35" s="608"/>
      <c r="CJ35" s="608"/>
      <c r="CK35" s="608"/>
      <c r="CL35" s="608"/>
      <c r="CM35" s="608"/>
      <c r="CN35" s="608"/>
      <c r="CO35" s="608"/>
      <c r="CP35" s="608"/>
      <c r="CQ35" s="609"/>
      <c r="CR35" s="610">
        <v>304823</v>
      </c>
      <c r="CS35" s="642"/>
      <c r="CT35" s="642"/>
      <c r="CU35" s="642"/>
      <c r="CV35" s="642"/>
      <c r="CW35" s="642"/>
      <c r="CX35" s="642"/>
      <c r="CY35" s="643"/>
      <c r="CZ35" s="615">
        <v>0.5</v>
      </c>
      <c r="DA35" s="640"/>
      <c r="DB35" s="640"/>
      <c r="DC35" s="644"/>
      <c r="DD35" s="619">
        <v>291051</v>
      </c>
      <c r="DE35" s="642"/>
      <c r="DF35" s="642"/>
      <c r="DG35" s="642"/>
      <c r="DH35" s="642"/>
      <c r="DI35" s="642"/>
      <c r="DJ35" s="642"/>
      <c r="DK35" s="643"/>
      <c r="DL35" s="619">
        <v>290787</v>
      </c>
      <c r="DM35" s="642"/>
      <c r="DN35" s="642"/>
      <c r="DO35" s="642"/>
      <c r="DP35" s="642"/>
      <c r="DQ35" s="642"/>
      <c r="DR35" s="642"/>
      <c r="DS35" s="642"/>
      <c r="DT35" s="642"/>
      <c r="DU35" s="642"/>
      <c r="DV35" s="643"/>
      <c r="DW35" s="615">
        <v>1.1000000000000001</v>
      </c>
      <c r="DX35" s="640"/>
      <c r="DY35" s="640"/>
      <c r="DZ35" s="640"/>
      <c r="EA35" s="640"/>
      <c r="EB35" s="640"/>
      <c r="EC35" s="641"/>
    </row>
    <row r="36" spans="2:133" ht="11.25" customHeight="1" x14ac:dyDescent="0.2">
      <c r="B36" s="607" t="s">
        <v>315</v>
      </c>
      <c r="C36" s="608"/>
      <c r="D36" s="608"/>
      <c r="E36" s="608"/>
      <c r="F36" s="608"/>
      <c r="G36" s="608"/>
      <c r="H36" s="608"/>
      <c r="I36" s="608"/>
      <c r="J36" s="608"/>
      <c r="K36" s="608"/>
      <c r="L36" s="608"/>
      <c r="M36" s="608"/>
      <c r="N36" s="608"/>
      <c r="O36" s="608"/>
      <c r="P36" s="608"/>
      <c r="Q36" s="609"/>
      <c r="R36" s="610">
        <v>1967200</v>
      </c>
      <c r="S36" s="611"/>
      <c r="T36" s="611"/>
      <c r="U36" s="611"/>
      <c r="V36" s="611"/>
      <c r="W36" s="611"/>
      <c r="X36" s="611"/>
      <c r="Y36" s="612"/>
      <c r="Z36" s="613">
        <v>3.3</v>
      </c>
      <c r="AA36" s="613"/>
      <c r="AB36" s="613"/>
      <c r="AC36" s="613"/>
      <c r="AD36" s="614" t="s">
        <v>122</v>
      </c>
      <c r="AE36" s="614"/>
      <c r="AF36" s="614"/>
      <c r="AG36" s="614"/>
      <c r="AH36" s="614"/>
      <c r="AI36" s="614"/>
      <c r="AJ36" s="614"/>
      <c r="AK36" s="614"/>
      <c r="AL36" s="615" t="s">
        <v>122</v>
      </c>
      <c r="AM36" s="616"/>
      <c r="AN36" s="616"/>
      <c r="AO36" s="617"/>
      <c r="AP36" s="204"/>
      <c r="AQ36" s="676" t="s">
        <v>316</v>
      </c>
      <c r="AR36" s="677"/>
      <c r="AS36" s="677"/>
      <c r="AT36" s="677"/>
      <c r="AU36" s="677"/>
      <c r="AV36" s="677"/>
      <c r="AW36" s="677"/>
      <c r="AX36" s="677"/>
      <c r="AY36" s="678"/>
      <c r="AZ36" s="599">
        <v>4903744</v>
      </c>
      <c r="BA36" s="600"/>
      <c r="BB36" s="600"/>
      <c r="BC36" s="600"/>
      <c r="BD36" s="600"/>
      <c r="BE36" s="600"/>
      <c r="BF36" s="672"/>
      <c r="BG36" s="596" t="s">
        <v>317</v>
      </c>
      <c r="BH36" s="597"/>
      <c r="BI36" s="597"/>
      <c r="BJ36" s="597"/>
      <c r="BK36" s="597"/>
      <c r="BL36" s="597"/>
      <c r="BM36" s="597"/>
      <c r="BN36" s="597"/>
      <c r="BO36" s="597"/>
      <c r="BP36" s="597"/>
      <c r="BQ36" s="597"/>
      <c r="BR36" s="597"/>
      <c r="BS36" s="597"/>
      <c r="BT36" s="597"/>
      <c r="BU36" s="598"/>
      <c r="BV36" s="599">
        <v>131016</v>
      </c>
      <c r="BW36" s="600"/>
      <c r="BX36" s="600"/>
      <c r="BY36" s="600"/>
      <c r="BZ36" s="600"/>
      <c r="CA36" s="600"/>
      <c r="CB36" s="672"/>
      <c r="CD36" s="607" t="s">
        <v>318</v>
      </c>
      <c r="CE36" s="608"/>
      <c r="CF36" s="608"/>
      <c r="CG36" s="608"/>
      <c r="CH36" s="608"/>
      <c r="CI36" s="608"/>
      <c r="CJ36" s="608"/>
      <c r="CK36" s="608"/>
      <c r="CL36" s="608"/>
      <c r="CM36" s="608"/>
      <c r="CN36" s="608"/>
      <c r="CO36" s="608"/>
      <c r="CP36" s="608"/>
      <c r="CQ36" s="609"/>
      <c r="CR36" s="610">
        <v>7204836</v>
      </c>
      <c r="CS36" s="611"/>
      <c r="CT36" s="611"/>
      <c r="CU36" s="611"/>
      <c r="CV36" s="611"/>
      <c r="CW36" s="611"/>
      <c r="CX36" s="611"/>
      <c r="CY36" s="612"/>
      <c r="CZ36" s="615">
        <v>12.6</v>
      </c>
      <c r="DA36" s="640"/>
      <c r="DB36" s="640"/>
      <c r="DC36" s="644"/>
      <c r="DD36" s="619">
        <v>4549127</v>
      </c>
      <c r="DE36" s="611"/>
      <c r="DF36" s="611"/>
      <c r="DG36" s="611"/>
      <c r="DH36" s="611"/>
      <c r="DI36" s="611"/>
      <c r="DJ36" s="611"/>
      <c r="DK36" s="612"/>
      <c r="DL36" s="619">
        <v>3290108</v>
      </c>
      <c r="DM36" s="611"/>
      <c r="DN36" s="611"/>
      <c r="DO36" s="611"/>
      <c r="DP36" s="611"/>
      <c r="DQ36" s="611"/>
      <c r="DR36" s="611"/>
      <c r="DS36" s="611"/>
      <c r="DT36" s="611"/>
      <c r="DU36" s="611"/>
      <c r="DV36" s="612"/>
      <c r="DW36" s="615">
        <v>12.4</v>
      </c>
      <c r="DX36" s="640"/>
      <c r="DY36" s="640"/>
      <c r="DZ36" s="640"/>
      <c r="EA36" s="640"/>
      <c r="EB36" s="640"/>
      <c r="EC36" s="641"/>
    </row>
    <row r="37" spans="2:133" ht="11.25" customHeight="1" x14ac:dyDescent="0.2">
      <c r="B37" s="607" t="s">
        <v>319</v>
      </c>
      <c r="C37" s="608"/>
      <c r="D37" s="608"/>
      <c r="E37" s="608"/>
      <c r="F37" s="608"/>
      <c r="G37" s="608"/>
      <c r="H37" s="608"/>
      <c r="I37" s="608"/>
      <c r="J37" s="608"/>
      <c r="K37" s="608"/>
      <c r="L37" s="608"/>
      <c r="M37" s="608"/>
      <c r="N37" s="608"/>
      <c r="O37" s="608"/>
      <c r="P37" s="608"/>
      <c r="Q37" s="609"/>
      <c r="R37" s="610">
        <v>419709</v>
      </c>
      <c r="S37" s="611"/>
      <c r="T37" s="611"/>
      <c r="U37" s="611"/>
      <c r="V37" s="611"/>
      <c r="W37" s="611"/>
      <c r="X37" s="611"/>
      <c r="Y37" s="612"/>
      <c r="Z37" s="613">
        <v>0.7</v>
      </c>
      <c r="AA37" s="613"/>
      <c r="AB37" s="613"/>
      <c r="AC37" s="613"/>
      <c r="AD37" s="614" t="s">
        <v>122</v>
      </c>
      <c r="AE37" s="614"/>
      <c r="AF37" s="614"/>
      <c r="AG37" s="614"/>
      <c r="AH37" s="614"/>
      <c r="AI37" s="614"/>
      <c r="AJ37" s="614"/>
      <c r="AK37" s="614"/>
      <c r="AL37" s="615" t="s">
        <v>122</v>
      </c>
      <c r="AM37" s="616"/>
      <c r="AN37" s="616"/>
      <c r="AO37" s="617"/>
      <c r="AQ37" s="673" t="s">
        <v>320</v>
      </c>
      <c r="AR37" s="674"/>
      <c r="AS37" s="674"/>
      <c r="AT37" s="674"/>
      <c r="AU37" s="674"/>
      <c r="AV37" s="674"/>
      <c r="AW37" s="674"/>
      <c r="AX37" s="674"/>
      <c r="AY37" s="675"/>
      <c r="AZ37" s="610">
        <v>582967</v>
      </c>
      <c r="BA37" s="611"/>
      <c r="BB37" s="611"/>
      <c r="BC37" s="611"/>
      <c r="BD37" s="642"/>
      <c r="BE37" s="642"/>
      <c r="BF37" s="665"/>
      <c r="BG37" s="607" t="s">
        <v>321</v>
      </c>
      <c r="BH37" s="608"/>
      <c r="BI37" s="608"/>
      <c r="BJ37" s="608"/>
      <c r="BK37" s="608"/>
      <c r="BL37" s="608"/>
      <c r="BM37" s="608"/>
      <c r="BN37" s="608"/>
      <c r="BO37" s="608"/>
      <c r="BP37" s="608"/>
      <c r="BQ37" s="608"/>
      <c r="BR37" s="608"/>
      <c r="BS37" s="608"/>
      <c r="BT37" s="608"/>
      <c r="BU37" s="609"/>
      <c r="BV37" s="610">
        <v>-703984</v>
      </c>
      <c r="BW37" s="611"/>
      <c r="BX37" s="611"/>
      <c r="BY37" s="611"/>
      <c r="BZ37" s="611"/>
      <c r="CA37" s="611"/>
      <c r="CB37" s="620"/>
      <c r="CD37" s="607" t="s">
        <v>322</v>
      </c>
      <c r="CE37" s="608"/>
      <c r="CF37" s="608"/>
      <c r="CG37" s="608"/>
      <c r="CH37" s="608"/>
      <c r="CI37" s="608"/>
      <c r="CJ37" s="608"/>
      <c r="CK37" s="608"/>
      <c r="CL37" s="608"/>
      <c r="CM37" s="608"/>
      <c r="CN37" s="608"/>
      <c r="CO37" s="608"/>
      <c r="CP37" s="608"/>
      <c r="CQ37" s="609"/>
      <c r="CR37" s="610">
        <v>803672</v>
      </c>
      <c r="CS37" s="642"/>
      <c r="CT37" s="642"/>
      <c r="CU37" s="642"/>
      <c r="CV37" s="642"/>
      <c r="CW37" s="642"/>
      <c r="CX37" s="642"/>
      <c r="CY37" s="643"/>
      <c r="CZ37" s="615">
        <v>1.4</v>
      </c>
      <c r="DA37" s="640"/>
      <c r="DB37" s="640"/>
      <c r="DC37" s="644"/>
      <c r="DD37" s="619">
        <v>216920</v>
      </c>
      <c r="DE37" s="642"/>
      <c r="DF37" s="642"/>
      <c r="DG37" s="642"/>
      <c r="DH37" s="642"/>
      <c r="DI37" s="642"/>
      <c r="DJ37" s="642"/>
      <c r="DK37" s="643"/>
      <c r="DL37" s="619">
        <v>186040</v>
      </c>
      <c r="DM37" s="642"/>
      <c r="DN37" s="642"/>
      <c r="DO37" s="642"/>
      <c r="DP37" s="642"/>
      <c r="DQ37" s="642"/>
      <c r="DR37" s="642"/>
      <c r="DS37" s="642"/>
      <c r="DT37" s="642"/>
      <c r="DU37" s="642"/>
      <c r="DV37" s="643"/>
      <c r="DW37" s="615">
        <v>0.7</v>
      </c>
      <c r="DX37" s="640"/>
      <c r="DY37" s="640"/>
      <c r="DZ37" s="640"/>
      <c r="EA37" s="640"/>
      <c r="EB37" s="640"/>
      <c r="EC37" s="641"/>
    </row>
    <row r="38" spans="2:133" ht="11.25" customHeight="1" x14ac:dyDescent="0.2">
      <c r="B38" s="607" t="s">
        <v>323</v>
      </c>
      <c r="C38" s="608"/>
      <c r="D38" s="608"/>
      <c r="E38" s="608"/>
      <c r="F38" s="608"/>
      <c r="G38" s="608"/>
      <c r="H38" s="608"/>
      <c r="I38" s="608"/>
      <c r="J38" s="608"/>
      <c r="K38" s="608"/>
      <c r="L38" s="608"/>
      <c r="M38" s="608"/>
      <c r="N38" s="608"/>
      <c r="O38" s="608"/>
      <c r="P38" s="608"/>
      <c r="Q38" s="609"/>
      <c r="R38" s="610">
        <v>3594000</v>
      </c>
      <c r="S38" s="611"/>
      <c r="T38" s="611"/>
      <c r="U38" s="611"/>
      <c r="V38" s="611"/>
      <c r="W38" s="611"/>
      <c r="X38" s="611"/>
      <c r="Y38" s="612"/>
      <c r="Z38" s="613">
        <v>6</v>
      </c>
      <c r="AA38" s="613"/>
      <c r="AB38" s="613"/>
      <c r="AC38" s="613"/>
      <c r="AD38" s="614" t="s">
        <v>122</v>
      </c>
      <c r="AE38" s="614"/>
      <c r="AF38" s="614"/>
      <c r="AG38" s="614"/>
      <c r="AH38" s="614"/>
      <c r="AI38" s="614"/>
      <c r="AJ38" s="614"/>
      <c r="AK38" s="614"/>
      <c r="AL38" s="615" t="s">
        <v>122</v>
      </c>
      <c r="AM38" s="616"/>
      <c r="AN38" s="616"/>
      <c r="AO38" s="617"/>
      <c r="AQ38" s="673" t="s">
        <v>324</v>
      </c>
      <c r="AR38" s="674"/>
      <c r="AS38" s="674"/>
      <c r="AT38" s="674"/>
      <c r="AU38" s="674"/>
      <c r="AV38" s="674"/>
      <c r="AW38" s="674"/>
      <c r="AX38" s="674"/>
      <c r="AY38" s="675"/>
      <c r="AZ38" s="610">
        <v>61091</v>
      </c>
      <c r="BA38" s="611"/>
      <c r="BB38" s="611"/>
      <c r="BC38" s="611"/>
      <c r="BD38" s="642"/>
      <c r="BE38" s="642"/>
      <c r="BF38" s="665"/>
      <c r="BG38" s="607" t="s">
        <v>325</v>
      </c>
      <c r="BH38" s="608"/>
      <c r="BI38" s="608"/>
      <c r="BJ38" s="608"/>
      <c r="BK38" s="608"/>
      <c r="BL38" s="608"/>
      <c r="BM38" s="608"/>
      <c r="BN38" s="608"/>
      <c r="BO38" s="608"/>
      <c r="BP38" s="608"/>
      <c r="BQ38" s="608"/>
      <c r="BR38" s="608"/>
      <c r="BS38" s="608"/>
      <c r="BT38" s="608"/>
      <c r="BU38" s="609"/>
      <c r="BV38" s="610">
        <v>14753</v>
      </c>
      <c r="BW38" s="611"/>
      <c r="BX38" s="611"/>
      <c r="BY38" s="611"/>
      <c r="BZ38" s="611"/>
      <c r="CA38" s="611"/>
      <c r="CB38" s="620"/>
      <c r="CD38" s="607" t="s">
        <v>326</v>
      </c>
      <c r="CE38" s="608"/>
      <c r="CF38" s="608"/>
      <c r="CG38" s="608"/>
      <c r="CH38" s="608"/>
      <c r="CI38" s="608"/>
      <c r="CJ38" s="608"/>
      <c r="CK38" s="608"/>
      <c r="CL38" s="608"/>
      <c r="CM38" s="608"/>
      <c r="CN38" s="608"/>
      <c r="CO38" s="608"/>
      <c r="CP38" s="608"/>
      <c r="CQ38" s="609"/>
      <c r="CR38" s="610">
        <v>4229807</v>
      </c>
      <c r="CS38" s="611"/>
      <c r="CT38" s="611"/>
      <c r="CU38" s="611"/>
      <c r="CV38" s="611"/>
      <c r="CW38" s="611"/>
      <c r="CX38" s="611"/>
      <c r="CY38" s="612"/>
      <c r="CZ38" s="615">
        <v>7.4</v>
      </c>
      <c r="DA38" s="640"/>
      <c r="DB38" s="640"/>
      <c r="DC38" s="644"/>
      <c r="DD38" s="619">
        <v>3721326</v>
      </c>
      <c r="DE38" s="611"/>
      <c r="DF38" s="611"/>
      <c r="DG38" s="611"/>
      <c r="DH38" s="611"/>
      <c r="DI38" s="611"/>
      <c r="DJ38" s="611"/>
      <c r="DK38" s="612"/>
      <c r="DL38" s="619">
        <v>2788568</v>
      </c>
      <c r="DM38" s="611"/>
      <c r="DN38" s="611"/>
      <c r="DO38" s="611"/>
      <c r="DP38" s="611"/>
      <c r="DQ38" s="611"/>
      <c r="DR38" s="611"/>
      <c r="DS38" s="611"/>
      <c r="DT38" s="611"/>
      <c r="DU38" s="611"/>
      <c r="DV38" s="612"/>
      <c r="DW38" s="615">
        <v>10.5</v>
      </c>
      <c r="DX38" s="640"/>
      <c r="DY38" s="640"/>
      <c r="DZ38" s="640"/>
      <c r="EA38" s="640"/>
      <c r="EB38" s="640"/>
      <c r="EC38" s="641"/>
    </row>
    <row r="39" spans="2:133" ht="11.25" customHeight="1" x14ac:dyDescent="0.2">
      <c r="B39" s="607" t="s">
        <v>327</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328</v>
      </c>
      <c r="AR39" s="674"/>
      <c r="AS39" s="674"/>
      <c r="AT39" s="674"/>
      <c r="AU39" s="674"/>
      <c r="AV39" s="674"/>
      <c r="AW39" s="674"/>
      <c r="AX39" s="674"/>
      <c r="AY39" s="675"/>
      <c r="AZ39" s="610">
        <v>29879</v>
      </c>
      <c r="BA39" s="611"/>
      <c r="BB39" s="611"/>
      <c r="BC39" s="611"/>
      <c r="BD39" s="642"/>
      <c r="BE39" s="642"/>
      <c r="BF39" s="665"/>
      <c r="BG39" s="607" t="s">
        <v>329</v>
      </c>
      <c r="BH39" s="608"/>
      <c r="BI39" s="608"/>
      <c r="BJ39" s="608"/>
      <c r="BK39" s="608"/>
      <c r="BL39" s="608"/>
      <c r="BM39" s="608"/>
      <c r="BN39" s="608"/>
      <c r="BO39" s="608"/>
      <c r="BP39" s="608"/>
      <c r="BQ39" s="608"/>
      <c r="BR39" s="608"/>
      <c r="BS39" s="608"/>
      <c r="BT39" s="608"/>
      <c r="BU39" s="609"/>
      <c r="BV39" s="610">
        <v>20207</v>
      </c>
      <c r="BW39" s="611"/>
      <c r="BX39" s="611"/>
      <c r="BY39" s="611"/>
      <c r="BZ39" s="611"/>
      <c r="CA39" s="611"/>
      <c r="CB39" s="620"/>
      <c r="CD39" s="607" t="s">
        <v>330</v>
      </c>
      <c r="CE39" s="608"/>
      <c r="CF39" s="608"/>
      <c r="CG39" s="608"/>
      <c r="CH39" s="608"/>
      <c r="CI39" s="608"/>
      <c r="CJ39" s="608"/>
      <c r="CK39" s="608"/>
      <c r="CL39" s="608"/>
      <c r="CM39" s="608"/>
      <c r="CN39" s="608"/>
      <c r="CO39" s="608"/>
      <c r="CP39" s="608"/>
      <c r="CQ39" s="609"/>
      <c r="CR39" s="610">
        <v>2137985</v>
      </c>
      <c r="CS39" s="642"/>
      <c r="CT39" s="642"/>
      <c r="CU39" s="642"/>
      <c r="CV39" s="642"/>
      <c r="CW39" s="642"/>
      <c r="CX39" s="642"/>
      <c r="CY39" s="643"/>
      <c r="CZ39" s="615">
        <v>3.7</v>
      </c>
      <c r="DA39" s="640"/>
      <c r="DB39" s="640"/>
      <c r="DC39" s="644"/>
      <c r="DD39" s="619">
        <v>2052417</v>
      </c>
      <c r="DE39" s="642"/>
      <c r="DF39" s="642"/>
      <c r="DG39" s="642"/>
      <c r="DH39" s="642"/>
      <c r="DI39" s="642"/>
      <c r="DJ39" s="642"/>
      <c r="DK39" s="643"/>
      <c r="DL39" s="619" t="s">
        <v>122</v>
      </c>
      <c r="DM39" s="642"/>
      <c r="DN39" s="642"/>
      <c r="DO39" s="642"/>
      <c r="DP39" s="642"/>
      <c r="DQ39" s="642"/>
      <c r="DR39" s="642"/>
      <c r="DS39" s="642"/>
      <c r="DT39" s="642"/>
      <c r="DU39" s="642"/>
      <c r="DV39" s="643"/>
      <c r="DW39" s="615" t="s">
        <v>122</v>
      </c>
      <c r="DX39" s="640"/>
      <c r="DY39" s="640"/>
      <c r="DZ39" s="640"/>
      <c r="EA39" s="640"/>
      <c r="EB39" s="640"/>
      <c r="EC39" s="641"/>
    </row>
    <row r="40" spans="2:133" ht="11.25" customHeight="1" x14ac:dyDescent="0.2">
      <c r="B40" s="607" t="s">
        <v>331</v>
      </c>
      <c r="C40" s="608"/>
      <c r="D40" s="608"/>
      <c r="E40" s="608"/>
      <c r="F40" s="608"/>
      <c r="G40" s="608"/>
      <c r="H40" s="608"/>
      <c r="I40" s="608"/>
      <c r="J40" s="608"/>
      <c r="K40" s="608"/>
      <c r="L40" s="608"/>
      <c r="M40" s="608"/>
      <c r="N40" s="608"/>
      <c r="O40" s="608"/>
      <c r="P40" s="608"/>
      <c r="Q40" s="609"/>
      <c r="R40" s="610" t="s">
        <v>122</v>
      </c>
      <c r="S40" s="611"/>
      <c r="T40" s="611"/>
      <c r="U40" s="611"/>
      <c r="V40" s="611"/>
      <c r="W40" s="611"/>
      <c r="X40" s="611"/>
      <c r="Y40" s="612"/>
      <c r="Z40" s="613" t="s">
        <v>122</v>
      </c>
      <c r="AA40" s="613"/>
      <c r="AB40" s="613"/>
      <c r="AC40" s="613"/>
      <c r="AD40" s="614" t="s">
        <v>122</v>
      </c>
      <c r="AE40" s="614"/>
      <c r="AF40" s="614"/>
      <c r="AG40" s="614"/>
      <c r="AH40" s="614"/>
      <c r="AI40" s="614"/>
      <c r="AJ40" s="614"/>
      <c r="AK40" s="614"/>
      <c r="AL40" s="615" t="s">
        <v>122</v>
      </c>
      <c r="AM40" s="616"/>
      <c r="AN40" s="616"/>
      <c r="AO40" s="617"/>
      <c r="AQ40" s="673" t="s">
        <v>332</v>
      </c>
      <c r="AR40" s="674"/>
      <c r="AS40" s="674"/>
      <c r="AT40" s="674"/>
      <c r="AU40" s="674"/>
      <c r="AV40" s="674"/>
      <c r="AW40" s="674"/>
      <c r="AX40" s="674"/>
      <c r="AY40" s="675"/>
      <c r="AZ40" s="610">
        <v>96</v>
      </c>
      <c r="BA40" s="611"/>
      <c r="BB40" s="611"/>
      <c r="BC40" s="611"/>
      <c r="BD40" s="642"/>
      <c r="BE40" s="642"/>
      <c r="BF40" s="665"/>
      <c r="BG40" s="658" t="s">
        <v>333</v>
      </c>
      <c r="BH40" s="659"/>
      <c r="BI40" s="659"/>
      <c r="BJ40" s="659"/>
      <c r="BK40" s="659"/>
      <c r="BL40" s="205"/>
      <c r="BM40" s="608" t="s">
        <v>334</v>
      </c>
      <c r="BN40" s="608"/>
      <c r="BO40" s="608"/>
      <c r="BP40" s="608"/>
      <c r="BQ40" s="608"/>
      <c r="BR40" s="608"/>
      <c r="BS40" s="608"/>
      <c r="BT40" s="608"/>
      <c r="BU40" s="609"/>
      <c r="BV40" s="610">
        <v>117</v>
      </c>
      <c r="BW40" s="611"/>
      <c r="BX40" s="611"/>
      <c r="BY40" s="611"/>
      <c r="BZ40" s="611"/>
      <c r="CA40" s="611"/>
      <c r="CB40" s="620"/>
      <c r="CD40" s="607" t="s">
        <v>335</v>
      </c>
      <c r="CE40" s="608"/>
      <c r="CF40" s="608"/>
      <c r="CG40" s="608"/>
      <c r="CH40" s="608"/>
      <c r="CI40" s="608"/>
      <c r="CJ40" s="608"/>
      <c r="CK40" s="608"/>
      <c r="CL40" s="608"/>
      <c r="CM40" s="608"/>
      <c r="CN40" s="608"/>
      <c r="CO40" s="608"/>
      <c r="CP40" s="608"/>
      <c r="CQ40" s="609"/>
      <c r="CR40" s="610">
        <v>43</v>
      </c>
      <c r="CS40" s="611"/>
      <c r="CT40" s="611"/>
      <c r="CU40" s="611"/>
      <c r="CV40" s="611"/>
      <c r="CW40" s="611"/>
      <c r="CX40" s="611"/>
      <c r="CY40" s="612"/>
      <c r="CZ40" s="615">
        <v>0</v>
      </c>
      <c r="DA40" s="640"/>
      <c r="DB40" s="640"/>
      <c r="DC40" s="644"/>
      <c r="DD40" s="619">
        <v>43</v>
      </c>
      <c r="DE40" s="611"/>
      <c r="DF40" s="611"/>
      <c r="DG40" s="611"/>
      <c r="DH40" s="611"/>
      <c r="DI40" s="611"/>
      <c r="DJ40" s="611"/>
      <c r="DK40" s="612"/>
      <c r="DL40" s="619" t="s">
        <v>122</v>
      </c>
      <c r="DM40" s="611"/>
      <c r="DN40" s="611"/>
      <c r="DO40" s="611"/>
      <c r="DP40" s="611"/>
      <c r="DQ40" s="611"/>
      <c r="DR40" s="611"/>
      <c r="DS40" s="611"/>
      <c r="DT40" s="611"/>
      <c r="DU40" s="611"/>
      <c r="DV40" s="612"/>
      <c r="DW40" s="615" t="s">
        <v>122</v>
      </c>
      <c r="DX40" s="640"/>
      <c r="DY40" s="640"/>
      <c r="DZ40" s="640"/>
      <c r="EA40" s="640"/>
      <c r="EB40" s="640"/>
      <c r="EC40" s="641"/>
    </row>
    <row r="41" spans="2:133" ht="11.25" customHeight="1" x14ac:dyDescent="0.2">
      <c r="B41" s="631" t="s">
        <v>336</v>
      </c>
      <c r="C41" s="632"/>
      <c r="D41" s="632"/>
      <c r="E41" s="632"/>
      <c r="F41" s="632"/>
      <c r="G41" s="632"/>
      <c r="H41" s="632"/>
      <c r="I41" s="632"/>
      <c r="J41" s="632"/>
      <c r="K41" s="632"/>
      <c r="L41" s="632"/>
      <c r="M41" s="632"/>
      <c r="N41" s="632"/>
      <c r="O41" s="632"/>
      <c r="P41" s="632"/>
      <c r="Q41" s="633"/>
      <c r="R41" s="682">
        <v>59749825</v>
      </c>
      <c r="S41" s="683"/>
      <c r="T41" s="683"/>
      <c r="U41" s="683"/>
      <c r="V41" s="683"/>
      <c r="W41" s="683"/>
      <c r="X41" s="683"/>
      <c r="Y41" s="687"/>
      <c r="Z41" s="688">
        <v>100</v>
      </c>
      <c r="AA41" s="688"/>
      <c r="AB41" s="688"/>
      <c r="AC41" s="688"/>
      <c r="AD41" s="689">
        <v>26577422</v>
      </c>
      <c r="AE41" s="689"/>
      <c r="AF41" s="689"/>
      <c r="AG41" s="689"/>
      <c r="AH41" s="689"/>
      <c r="AI41" s="689"/>
      <c r="AJ41" s="689"/>
      <c r="AK41" s="689"/>
      <c r="AL41" s="690">
        <v>100</v>
      </c>
      <c r="AM41" s="670"/>
      <c r="AN41" s="670"/>
      <c r="AO41" s="691"/>
      <c r="AQ41" s="673" t="s">
        <v>337</v>
      </c>
      <c r="AR41" s="674"/>
      <c r="AS41" s="674"/>
      <c r="AT41" s="674"/>
      <c r="AU41" s="674"/>
      <c r="AV41" s="674"/>
      <c r="AW41" s="674"/>
      <c r="AX41" s="674"/>
      <c r="AY41" s="675"/>
      <c r="AZ41" s="610">
        <v>1409426</v>
      </c>
      <c r="BA41" s="611"/>
      <c r="BB41" s="611"/>
      <c r="BC41" s="611"/>
      <c r="BD41" s="642"/>
      <c r="BE41" s="642"/>
      <c r="BF41" s="665"/>
      <c r="BG41" s="658"/>
      <c r="BH41" s="659"/>
      <c r="BI41" s="659"/>
      <c r="BJ41" s="659"/>
      <c r="BK41" s="659"/>
      <c r="BL41" s="205"/>
      <c r="BM41" s="608" t="s">
        <v>338</v>
      </c>
      <c r="BN41" s="608"/>
      <c r="BO41" s="608"/>
      <c r="BP41" s="608"/>
      <c r="BQ41" s="608"/>
      <c r="BR41" s="608"/>
      <c r="BS41" s="608"/>
      <c r="BT41" s="608"/>
      <c r="BU41" s="609"/>
      <c r="BV41" s="610" t="s">
        <v>122</v>
      </c>
      <c r="BW41" s="611"/>
      <c r="BX41" s="611"/>
      <c r="BY41" s="611"/>
      <c r="BZ41" s="611"/>
      <c r="CA41" s="611"/>
      <c r="CB41" s="620"/>
      <c r="CD41" s="607" t="s">
        <v>339</v>
      </c>
      <c r="CE41" s="608"/>
      <c r="CF41" s="608"/>
      <c r="CG41" s="608"/>
      <c r="CH41" s="608"/>
      <c r="CI41" s="608"/>
      <c r="CJ41" s="608"/>
      <c r="CK41" s="608"/>
      <c r="CL41" s="608"/>
      <c r="CM41" s="608"/>
      <c r="CN41" s="608"/>
      <c r="CO41" s="608"/>
      <c r="CP41" s="608"/>
      <c r="CQ41" s="609"/>
      <c r="CR41" s="610" t="s">
        <v>122</v>
      </c>
      <c r="CS41" s="642"/>
      <c r="CT41" s="642"/>
      <c r="CU41" s="642"/>
      <c r="CV41" s="642"/>
      <c r="CW41" s="642"/>
      <c r="CX41" s="642"/>
      <c r="CY41" s="643"/>
      <c r="CZ41" s="615" t="s">
        <v>122</v>
      </c>
      <c r="DA41" s="640"/>
      <c r="DB41" s="640"/>
      <c r="DC41" s="644"/>
      <c r="DD41" s="619" t="s">
        <v>122</v>
      </c>
      <c r="DE41" s="642"/>
      <c r="DF41" s="642"/>
      <c r="DG41" s="642"/>
      <c r="DH41" s="642"/>
      <c r="DI41" s="642"/>
      <c r="DJ41" s="642"/>
      <c r="DK41" s="643"/>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340</v>
      </c>
      <c r="AR42" s="680"/>
      <c r="AS42" s="680"/>
      <c r="AT42" s="680"/>
      <c r="AU42" s="680"/>
      <c r="AV42" s="680"/>
      <c r="AW42" s="680"/>
      <c r="AX42" s="680"/>
      <c r="AY42" s="681"/>
      <c r="AZ42" s="682">
        <v>2820285</v>
      </c>
      <c r="BA42" s="683"/>
      <c r="BB42" s="683"/>
      <c r="BC42" s="683"/>
      <c r="BD42" s="669"/>
      <c r="BE42" s="669"/>
      <c r="BF42" s="671"/>
      <c r="BG42" s="660"/>
      <c r="BH42" s="661"/>
      <c r="BI42" s="661"/>
      <c r="BJ42" s="661"/>
      <c r="BK42" s="661"/>
      <c r="BL42" s="206"/>
      <c r="BM42" s="632" t="s">
        <v>341</v>
      </c>
      <c r="BN42" s="632"/>
      <c r="BO42" s="632"/>
      <c r="BP42" s="632"/>
      <c r="BQ42" s="632"/>
      <c r="BR42" s="632"/>
      <c r="BS42" s="632"/>
      <c r="BT42" s="632"/>
      <c r="BU42" s="633"/>
      <c r="BV42" s="682">
        <v>324</v>
      </c>
      <c r="BW42" s="683"/>
      <c r="BX42" s="683"/>
      <c r="BY42" s="683"/>
      <c r="BZ42" s="683"/>
      <c r="CA42" s="683"/>
      <c r="CB42" s="692"/>
      <c r="CD42" s="607" t="s">
        <v>342</v>
      </c>
      <c r="CE42" s="608"/>
      <c r="CF42" s="608"/>
      <c r="CG42" s="608"/>
      <c r="CH42" s="608"/>
      <c r="CI42" s="608"/>
      <c r="CJ42" s="608"/>
      <c r="CK42" s="608"/>
      <c r="CL42" s="608"/>
      <c r="CM42" s="608"/>
      <c r="CN42" s="608"/>
      <c r="CO42" s="608"/>
      <c r="CP42" s="608"/>
      <c r="CQ42" s="609"/>
      <c r="CR42" s="610">
        <v>7528034</v>
      </c>
      <c r="CS42" s="642"/>
      <c r="CT42" s="642"/>
      <c r="CU42" s="642"/>
      <c r="CV42" s="642"/>
      <c r="CW42" s="642"/>
      <c r="CX42" s="642"/>
      <c r="CY42" s="643"/>
      <c r="CZ42" s="615">
        <v>13.1</v>
      </c>
      <c r="DA42" s="640"/>
      <c r="DB42" s="640"/>
      <c r="DC42" s="644"/>
      <c r="DD42" s="619">
        <v>807471</v>
      </c>
      <c r="DE42" s="642"/>
      <c r="DF42" s="642"/>
      <c r="DG42" s="642"/>
      <c r="DH42" s="642"/>
      <c r="DI42" s="642"/>
      <c r="DJ42" s="642"/>
      <c r="DK42" s="643"/>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196" t="s">
        <v>343</v>
      </c>
      <c r="CD43" s="607" t="s">
        <v>344</v>
      </c>
      <c r="CE43" s="608"/>
      <c r="CF43" s="608"/>
      <c r="CG43" s="608"/>
      <c r="CH43" s="608"/>
      <c r="CI43" s="608"/>
      <c r="CJ43" s="608"/>
      <c r="CK43" s="608"/>
      <c r="CL43" s="608"/>
      <c r="CM43" s="608"/>
      <c r="CN43" s="608"/>
      <c r="CO43" s="608"/>
      <c r="CP43" s="608"/>
      <c r="CQ43" s="609"/>
      <c r="CR43" s="610">
        <v>267224</v>
      </c>
      <c r="CS43" s="642"/>
      <c r="CT43" s="642"/>
      <c r="CU43" s="642"/>
      <c r="CV43" s="642"/>
      <c r="CW43" s="642"/>
      <c r="CX43" s="642"/>
      <c r="CY43" s="643"/>
      <c r="CZ43" s="615">
        <v>0.5</v>
      </c>
      <c r="DA43" s="640"/>
      <c r="DB43" s="640"/>
      <c r="DC43" s="644"/>
      <c r="DD43" s="619">
        <v>266405</v>
      </c>
      <c r="DE43" s="642"/>
      <c r="DF43" s="642"/>
      <c r="DG43" s="642"/>
      <c r="DH43" s="642"/>
      <c r="DI43" s="642"/>
      <c r="DJ43" s="642"/>
      <c r="DK43" s="643"/>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345</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293</v>
      </c>
      <c r="CE44" s="647"/>
      <c r="CF44" s="607" t="s">
        <v>346</v>
      </c>
      <c r="CG44" s="608"/>
      <c r="CH44" s="608"/>
      <c r="CI44" s="608"/>
      <c r="CJ44" s="608"/>
      <c r="CK44" s="608"/>
      <c r="CL44" s="608"/>
      <c r="CM44" s="608"/>
      <c r="CN44" s="608"/>
      <c r="CO44" s="608"/>
      <c r="CP44" s="608"/>
      <c r="CQ44" s="609"/>
      <c r="CR44" s="610">
        <v>7528034</v>
      </c>
      <c r="CS44" s="611"/>
      <c r="CT44" s="611"/>
      <c r="CU44" s="611"/>
      <c r="CV44" s="611"/>
      <c r="CW44" s="611"/>
      <c r="CX44" s="611"/>
      <c r="CY44" s="612"/>
      <c r="CZ44" s="615">
        <v>13.1</v>
      </c>
      <c r="DA44" s="616"/>
      <c r="DB44" s="616"/>
      <c r="DC44" s="622"/>
      <c r="DD44" s="619">
        <v>807471</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347</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348</v>
      </c>
      <c r="CG45" s="608"/>
      <c r="CH45" s="608"/>
      <c r="CI45" s="608"/>
      <c r="CJ45" s="608"/>
      <c r="CK45" s="608"/>
      <c r="CL45" s="608"/>
      <c r="CM45" s="608"/>
      <c r="CN45" s="608"/>
      <c r="CO45" s="608"/>
      <c r="CP45" s="608"/>
      <c r="CQ45" s="609"/>
      <c r="CR45" s="610">
        <v>5897663</v>
      </c>
      <c r="CS45" s="642"/>
      <c r="CT45" s="642"/>
      <c r="CU45" s="642"/>
      <c r="CV45" s="642"/>
      <c r="CW45" s="642"/>
      <c r="CX45" s="642"/>
      <c r="CY45" s="643"/>
      <c r="CZ45" s="615">
        <v>10.3</v>
      </c>
      <c r="DA45" s="640"/>
      <c r="DB45" s="640"/>
      <c r="DC45" s="644"/>
      <c r="DD45" s="619">
        <v>330763</v>
      </c>
      <c r="DE45" s="642"/>
      <c r="DF45" s="642"/>
      <c r="DG45" s="642"/>
      <c r="DH45" s="642"/>
      <c r="DI45" s="642"/>
      <c r="DJ45" s="642"/>
      <c r="DK45" s="643"/>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07"/>
      <c r="CD46" s="648"/>
      <c r="CE46" s="649"/>
      <c r="CF46" s="607" t="s">
        <v>349</v>
      </c>
      <c r="CG46" s="608"/>
      <c r="CH46" s="608"/>
      <c r="CI46" s="608"/>
      <c r="CJ46" s="608"/>
      <c r="CK46" s="608"/>
      <c r="CL46" s="608"/>
      <c r="CM46" s="608"/>
      <c r="CN46" s="608"/>
      <c r="CO46" s="608"/>
      <c r="CP46" s="608"/>
      <c r="CQ46" s="609"/>
      <c r="CR46" s="610">
        <v>1630371</v>
      </c>
      <c r="CS46" s="611"/>
      <c r="CT46" s="611"/>
      <c r="CU46" s="611"/>
      <c r="CV46" s="611"/>
      <c r="CW46" s="611"/>
      <c r="CX46" s="611"/>
      <c r="CY46" s="612"/>
      <c r="CZ46" s="615">
        <v>2.8</v>
      </c>
      <c r="DA46" s="616"/>
      <c r="DB46" s="616"/>
      <c r="DC46" s="622"/>
      <c r="DD46" s="619">
        <v>476708</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07"/>
      <c r="CD47" s="648"/>
      <c r="CE47" s="649"/>
      <c r="CF47" s="607" t="s">
        <v>350</v>
      </c>
      <c r="CG47" s="608"/>
      <c r="CH47" s="608"/>
      <c r="CI47" s="608"/>
      <c r="CJ47" s="608"/>
      <c r="CK47" s="608"/>
      <c r="CL47" s="608"/>
      <c r="CM47" s="608"/>
      <c r="CN47" s="608"/>
      <c r="CO47" s="608"/>
      <c r="CP47" s="608"/>
      <c r="CQ47" s="609"/>
      <c r="CR47" s="610" t="s">
        <v>122</v>
      </c>
      <c r="CS47" s="642"/>
      <c r="CT47" s="642"/>
      <c r="CU47" s="642"/>
      <c r="CV47" s="642"/>
      <c r="CW47" s="642"/>
      <c r="CX47" s="642"/>
      <c r="CY47" s="643"/>
      <c r="CZ47" s="615" t="s">
        <v>122</v>
      </c>
      <c r="DA47" s="640"/>
      <c r="DB47" s="640"/>
      <c r="DC47" s="644"/>
      <c r="DD47" s="619" t="s">
        <v>122</v>
      </c>
      <c r="DE47" s="642"/>
      <c r="DF47" s="642"/>
      <c r="DG47" s="642"/>
      <c r="DH47" s="642"/>
      <c r="DI47" s="642"/>
      <c r="DJ47" s="642"/>
      <c r="DK47" s="643"/>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07"/>
      <c r="CD48" s="650"/>
      <c r="CE48" s="651"/>
      <c r="CF48" s="607" t="s">
        <v>351</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07"/>
      <c r="CD49" s="631" t="s">
        <v>352</v>
      </c>
      <c r="CE49" s="632"/>
      <c r="CF49" s="632"/>
      <c r="CG49" s="632"/>
      <c r="CH49" s="632"/>
      <c r="CI49" s="632"/>
      <c r="CJ49" s="632"/>
      <c r="CK49" s="632"/>
      <c r="CL49" s="632"/>
      <c r="CM49" s="632"/>
      <c r="CN49" s="632"/>
      <c r="CO49" s="632"/>
      <c r="CP49" s="632"/>
      <c r="CQ49" s="633"/>
      <c r="CR49" s="682">
        <v>57271339</v>
      </c>
      <c r="CS49" s="669"/>
      <c r="CT49" s="669"/>
      <c r="CU49" s="669"/>
      <c r="CV49" s="669"/>
      <c r="CW49" s="669"/>
      <c r="CX49" s="669"/>
      <c r="CY49" s="698"/>
      <c r="CZ49" s="690">
        <v>100</v>
      </c>
      <c r="DA49" s="699"/>
      <c r="DB49" s="699"/>
      <c r="DC49" s="700"/>
      <c r="DD49" s="701">
        <v>31915251</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qgkq8gZW06ee9wTv1O42lGiTk4rEXBQHxXq9bIUAvFl5ZhxYnuVivVnwGQWmJwkALtR5I9YX9DH+ZPULZH/7Og==" saltValue="vZ+p9ZJXpAKWTR/2UVDLB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view="pageBreakPreview" zoomScaleNormal="70" zoomScaleSheetLayoutView="10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353</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354</v>
      </c>
      <c r="DK2" s="710"/>
      <c r="DL2" s="710"/>
      <c r="DM2" s="710"/>
      <c r="DN2" s="710"/>
      <c r="DO2" s="711"/>
      <c r="DP2" s="210"/>
      <c r="DQ2" s="709" t="s">
        <v>355</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712" t="s">
        <v>356</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357</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6"/>
    </row>
    <row r="5" spans="1:131" s="217" customFormat="1" ht="26.25" customHeight="1" x14ac:dyDescent="0.2">
      <c r="A5" s="714" t="s">
        <v>358</v>
      </c>
      <c r="B5" s="715"/>
      <c r="C5" s="715"/>
      <c r="D5" s="715"/>
      <c r="E5" s="715"/>
      <c r="F5" s="715"/>
      <c r="G5" s="715"/>
      <c r="H5" s="715"/>
      <c r="I5" s="715"/>
      <c r="J5" s="715"/>
      <c r="K5" s="715"/>
      <c r="L5" s="715"/>
      <c r="M5" s="715"/>
      <c r="N5" s="715"/>
      <c r="O5" s="715"/>
      <c r="P5" s="716"/>
      <c r="Q5" s="720" t="s">
        <v>359</v>
      </c>
      <c r="R5" s="721"/>
      <c r="S5" s="721"/>
      <c r="T5" s="721"/>
      <c r="U5" s="722"/>
      <c r="V5" s="720" t="s">
        <v>360</v>
      </c>
      <c r="W5" s="721"/>
      <c r="X5" s="721"/>
      <c r="Y5" s="721"/>
      <c r="Z5" s="722"/>
      <c r="AA5" s="720" t="s">
        <v>361</v>
      </c>
      <c r="AB5" s="721"/>
      <c r="AC5" s="721"/>
      <c r="AD5" s="721"/>
      <c r="AE5" s="721"/>
      <c r="AF5" s="726" t="s">
        <v>362</v>
      </c>
      <c r="AG5" s="721"/>
      <c r="AH5" s="721"/>
      <c r="AI5" s="721"/>
      <c r="AJ5" s="727"/>
      <c r="AK5" s="721" t="s">
        <v>363</v>
      </c>
      <c r="AL5" s="721"/>
      <c r="AM5" s="721"/>
      <c r="AN5" s="721"/>
      <c r="AO5" s="722"/>
      <c r="AP5" s="720" t="s">
        <v>364</v>
      </c>
      <c r="AQ5" s="721"/>
      <c r="AR5" s="721"/>
      <c r="AS5" s="721"/>
      <c r="AT5" s="722"/>
      <c r="AU5" s="720" t="s">
        <v>365</v>
      </c>
      <c r="AV5" s="721"/>
      <c r="AW5" s="721"/>
      <c r="AX5" s="721"/>
      <c r="AY5" s="727"/>
      <c r="AZ5" s="214"/>
      <c r="BA5" s="214"/>
      <c r="BB5" s="214"/>
      <c r="BC5" s="214"/>
      <c r="BD5" s="214"/>
      <c r="BE5" s="215"/>
      <c r="BF5" s="215"/>
      <c r="BG5" s="215"/>
      <c r="BH5" s="215"/>
      <c r="BI5" s="215"/>
      <c r="BJ5" s="215"/>
      <c r="BK5" s="215"/>
      <c r="BL5" s="215"/>
      <c r="BM5" s="215"/>
      <c r="BN5" s="215"/>
      <c r="BO5" s="215"/>
      <c r="BP5" s="215"/>
      <c r="BQ5" s="714" t="s">
        <v>366</v>
      </c>
      <c r="BR5" s="715"/>
      <c r="BS5" s="715"/>
      <c r="BT5" s="715"/>
      <c r="BU5" s="715"/>
      <c r="BV5" s="715"/>
      <c r="BW5" s="715"/>
      <c r="BX5" s="715"/>
      <c r="BY5" s="715"/>
      <c r="BZ5" s="715"/>
      <c r="CA5" s="715"/>
      <c r="CB5" s="715"/>
      <c r="CC5" s="715"/>
      <c r="CD5" s="715"/>
      <c r="CE5" s="715"/>
      <c r="CF5" s="715"/>
      <c r="CG5" s="716"/>
      <c r="CH5" s="720" t="s">
        <v>367</v>
      </c>
      <c r="CI5" s="721"/>
      <c r="CJ5" s="721"/>
      <c r="CK5" s="721"/>
      <c r="CL5" s="722"/>
      <c r="CM5" s="720" t="s">
        <v>368</v>
      </c>
      <c r="CN5" s="721"/>
      <c r="CO5" s="721"/>
      <c r="CP5" s="721"/>
      <c r="CQ5" s="722"/>
      <c r="CR5" s="720" t="s">
        <v>369</v>
      </c>
      <c r="CS5" s="721"/>
      <c r="CT5" s="721"/>
      <c r="CU5" s="721"/>
      <c r="CV5" s="722"/>
      <c r="CW5" s="720" t="s">
        <v>370</v>
      </c>
      <c r="CX5" s="721"/>
      <c r="CY5" s="721"/>
      <c r="CZ5" s="721"/>
      <c r="DA5" s="722"/>
      <c r="DB5" s="720" t="s">
        <v>371</v>
      </c>
      <c r="DC5" s="721"/>
      <c r="DD5" s="721"/>
      <c r="DE5" s="721"/>
      <c r="DF5" s="722"/>
      <c r="DG5" s="750" t="s">
        <v>372</v>
      </c>
      <c r="DH5" s="751"/>
      <c r="DI5" s="751"/>
      <c r="DJ5" s="751"/>
      <c r="DK5" s="752"/>
      <c r="DL5" s="750" t="s">
        <v>373</v>
      </c>
      <c r="DM5" s="751"/>
      <c r="DN5" s="751"/>
      <c r="DO5" s="751"/>
      <c r="DP5" s="752"/>
      <c r="DQ5" s="720" t="s">
        <v>374</v>
      </c>
      <c r="DR5" s="721"/>
      <c r="DS5" s="721"/>
      <c r="DT5" s="721"/>
      <c r="DU5" s="722"/>
      <c r="DV5" s="720" t="s">
        <v>365</v>
      </c>
      <c r="DW5" s="721"/>
      <c r="DX5" s="721"/>
      <c r="DY5" s="721"/>
      <c r="DZ5" s="727"/>
      <c r="EA5" s="216"/>
    </row>
    <row r="6" spans="1:131" s="217"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6"/>
    </row>
    <row r="7" spans="1:131" s="217" customFormat="1" ht="26.25" customHeight="1" thickTop="1" x14ac:dyDescent="0.2">
      <c r="A7" s="218">
        <v>1</v>
      </c>
      <c r="B7" s="736" t="s">
        <v>375</v>
      </c>
      <c r="C7" s="737"/>
      <c r="D7" s="737"/>
      <c r="E7" s="737"/>
      <c r="F7" s="737"/>
      <c r="G7" s="737"/>
      <c r="H7" s="737"/>
      <c r="I7" s="737"/>
      <c r="J7" s="737"/>
      <c r="K7" s="737"/>
      <c r="L7" s="737"/>
      <c r="M7" s="737"/>
      <c r="N7" s="737"/>
      <c r="O7" s="737"/>
      <c r="P7" s="738"/>
      <c r="Q7" s="739">
        <v>59778</v>
      </c>
      <c r="R7" s="740"/>
      <c r="S7" s="740"/>
      <c r="T7" s="740"/>
      <c r="U7" s="740"/>
      <c r="V7" s="740">
        <v>57299</v>
      </c>
      <c r="W7" s="740"/>
      <c r="X7" s="740"/>
      <c r="Y7" s="740"/>
      <c r="Z7" s="740"/>
      <c r="AA7" s="740">
        <v>2478</v>
      </c>
      <c r="AB7" s="740"/>
      <c r="AC7" s="740"/>
      <c r="AD7" s="740"/>
      <c r="AE7" s="741"/>
      <c r="AF7" s="742">
        <v>2410</v>
      </c>
      <c r="AG7" s="743"/>
      <c r="AH7" s="743"/>
      <c r="AI7" s="743"/>
      <c r="AJ7" s="744"/>
      <c r="AK7" s="745">
        <v>2010</v>
      </c>
      <c r="AL7" s="746"/>
      <c r="AM7" s="746"/>
      <c r="AN7" s="746"/>
      <c r="AO7" s="746"/>
      <c r="AP7" s="746">
        <v>17222</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8">
        <v>1</v>
      </c>
      <c r="BR7" s="219"/>
      <c r="BS7" s="733" t="s">
        <v>551</v>
      </c>
      <c r="BT7" s="734"/>
      <c r="BU7" s="734"/>
      <c r="BV7" s="734"/>
      <c r="BW7" s="734"/>
      <c r="BX7" s="734"/>
      <c r="BY7" s="734"/>
      <c r="BZ7" s="734"/>
      <c r="CA7" s="734"/>
      <c r="CB7" s="734"/>
      <c r="CC7" s="734"/>
      <c r="CD7" s="734"/>
      <c r="CE7" s="734"/>
      <c r="CF7" s="734"/>
      <c r="CG7" s="749"/>
      <c r="CH7" s="730">
        <v>0</v>
      </c>
      <c r="CI7" s="731"/>
      <c r="CJ7" s="731"/>
      <c r="CK7" s="731"/>
      <c r="CL7" s="732"/>
      <c r="CM7" s="730">
        <v>11</v>
      </c>
      <c r="CN7" s="731"/>
      <c r="CO7" s="731"/>
      <c r="CP7" s="731"/>
      <c r="CQ7" s="732"/>
      <c r="CR7" s="730">
        <v>5</v>
      </c>
      <c r="CS7" s="731"/>
      <c r="CT7" s="731"/>
      <c r="CU7" s="731"/>
      <c r="CV7" s="732"/>
      <c r="CW7" s="730">
        <v>12</v>
      </c>
      <c r="CX7" s="731"/>
      <c r="CY7" s="731"/>
      <c r="CZ7" s="731"/>
      <c r="DA7" s="732"/>
      <c r="DB7" s="730" t="s">
        <v>559</v>
      </c>
      <c r="DC7" s="731"/>
      <c r="DD7" s="731"/>
      <c r="DE7" s="731"/>
      <c r="DF7" s="732"/>
      <c r="DG7" s="730" t="s">
        <v>559</v>
      </c>
      <c r="DH7" s="731"/>
      <c r="DI7" s="731"/>
      <c r="DJ7" s="731"/>
      <c r="DK7" s="732"/>
      <c r="DL7" s="730" t="s">
        <v>559</v>
      </c>
      <c r="DM7" s="731"/>
      <c r="DN7" s="731"/>
      <c r="DO7" s="731"/>
      <c r="DP7" s="732"/>
      <c r="DQ7" s="730" t="s">
        <v>559</v>
      </c>
      <c r="DR7" s="731"/>
      <c r="DS7" s="731"/>
      <c r="DT7" s="731"/>
      <c r="DU7" s="732"/>
      <c r="DV7" s="733"/>
      <c r="DW7" s="734"/>
      <c r="DX7" s="734"/>
      <c r="DY7" s="734"/>
      <c r="DZ7" s="735"/>
      <c r="EA7" s="216"/>
    </row>
    <row r="8" spans="1:131" s="217" customFormat="1" ht="26.25" customHeight="1" x14ac:dyDescent="0.2">
      <c r="A8" s="220">
        <v>2</v>
      </c>
      <c r="B8" s="767"/>
      <c r="C8" s="768"/>
      <c r="D8" s="768"/>
      <c r="E8" s="768"/>
      <c r="F8" s="768"/>
      <c r="G8" s="768"/>
      <c r="H8" s="768"/>
      <c r="I8" s="768"/>
      <c r="J8" s="768"/>
      <c r="K8" s="768"/>
      <c r="L8" s="768"/>
      <c r="M8" s="768"/>
      <c r="N8" s="768"/>
      <c r="O8" s="768"/>
      <c r="P8" s="769"/>
      <c r="Q8" s="770"/>
      <c r="R8" s="771"/>
      <c r="S8" s="771"/>
      <c r="T8" s="771"/>
      <c r="U8" s="771"/>
      <c r="V8" s="771"/>
      <c r="W8" s="771"/>
      <c r="X8" s="771"/>
      <c r="Y8" s="771"/>
      <c r="Z8" s="771"/>
      <c r="AA8" s="771"/>
      <c r="AB8" s="771"/>
      <c r="AC8" s="771"/>
      <c r="AD8" s="771"/>
      <c r="AE8" s="772"/>
      <c r="AF8" s="773"/>
      <c r="AG8" s="774"/>
      <c r="AH8" s="774"/>
      <c r="AI8" s="774"/>
      <c r="AJ8" s="775"/>
      <c r="AK8" s="756"/>
      <c r="AL8" s="757"/>
      <c r="AM8" s="757"/>
      <c r="AN8" s="757"/>
      <c r="AO8" s="757"/>
      <c r="AP8" s="757"/>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0">
        <v>2</v>
      </c>
      <c r="BR8" s="221" t="s">
        <v>553</v>
      </c>
      <c r="BS8" s="760" t="s">
        <v>552</v>
      </c>
      <c r="BT8" s="761"/>
      <c r="BU8" s="761"/>
      <c r="BV8" s="761"/>
      <c r="BW8" s="761"/>
      <c r="BX8" s="761"/>
      <c r="BY8" s="761"/>
      <c r="BZ8" s="761"/>
      <c r="CA8" s="761"/>
      <c r="CB8" s="761"/>
      <c r="CC8" s="761"/>
      <c r="CD8" s="761"/>
      <c r="CE8" s="761"/>
      <c r="CF8" s="761"/>
      <c r="CG8" s="762"/>
      <c r="CH8" s="763">
        <v>0</v>
      </c>
      <c r="CI8" s="764"/>
      <c r="CJ8" s="764"/>
      <c r="CK8" s="764"/>
      <c r="CL8" s="765"/>
      <c r="CM8" s="763">
        <v>630</v>
      </c>
      <c r="CN8" s="764"/>
      <c r="CO8" s="764"/>
      <c r="CP8" s="764"/>
      <c r="CQ8" s="765"/>
      <c r="CR8" s="763">
        <v>5</v>
      </c>
      <c r="CS8" s="764"/>
      <c r="CT8" s="764"/>
      <c r="CU8" s="764"/>
      <c r="CV8" s="765"/>
      <c r="CW8" s="763">
        <v>13</v>
      </c>
      <c r="CX8" s="764"/>
      <c r="CY8" s="764"/>
      <c r="CZ8" s="764"/>
      <c r="DA8" s="765"/>
      <c r="DB8" s="763" t="s">
        <v>559</v>
      </c>
      <c r="DC8" s="764"/>
      <c r="DD8" s="764"/>
      <c r="DE8" s="764"/>
      <c r="DF8" s="765"/>
      <c r="DG8" s="763">
        <v>401</v>
      </c>
      <c r="DH8" s="764"/>
      <c r="DI8" s="764"/>
      <c r="DJ8" s="764"/>
      <c r="DK8" s="765"/>
      <c r="DL8" s="763" t="s">
        <v>559</v>
      </c>
      <c r="DM8" s="764"/>
      <c r="DN8" s="764"/>
      <c r="DO8" s="764"/>
      <c r="DP8" s="765"/>
      <c r="DQ8" s="763" t="s">
        <v>559</v>
      </c>
      <c r="DR8" s="764"/>
      <c r="DS8" s="764"/>
      <c r="DT8" s="764"/>
      <c r="DU8" s="765"/>
      <c r="DV8" s="760"/>
      <c r="DW8" s="761"/>
      <c r="DX8" s="761"/>
      <c r="DY8" s="761"/>
      <c r="DZ8" s="766"/>
      <c r="EA8" s="216"/>
    </row>
    <row r="9" spans="1:131" s="217" customFormat="1" ht="26.25" customHeight="1" x14ac:dyDescent="0.2">
      <c r="A9" s="220">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0">
        <v>3</v>
      </c>
      <c r="BR9" s="221"/>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16"/>
    </row>
    <row r="10" spans="1:131" s="217" customFormat="1" ht="26.25" customHeight="1" x14ac:dyDescent="0.2">
      <c r="A10" s="220">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0">
        <v>4</v>
      </c>
      <c r="BR10" s="221"/>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16"/>
    </row>
    <row r="11" spans="1:131" s="217" customFormat="1" ht="26.25" customHeight="1" x14ac:dyDescent="0.2">
      <c r="A11" s="220">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0">
        <v>5</v>
      </c>
      <c r="BR11" s="221"/>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6"/>
    </row>
    <row r="12" spans="1:131" s="217" customFormat="1" ht="26.25" customHeight="1" x14ac:dyDescent="0.2">
      <c r="A12" s="220">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0">
        <v>6</v>
      </c>
      <c r="BR12" s="221"/>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6"/>
    </row>
    <row r="13" spans="1:131" s="217" customFormat="1" ht="26.25" customHeight="1" x14ac:dyDescent="0.2">
      <c r="A13" s="220">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0">
        <v>7</v>
      </c>
      <c r="BR13" s="221"/>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6"/>
    </row>
    <row r="14" spans="1:131" s="217" customFormat="1" ht="26.25" customHeight="1" x14ac:dyDescent="0.2">
      <c r="A14" s="220">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0">
        <v>8</v>
      </c>
      <c r="BR14" s="221"/>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6"/>
    </row>
    <row r="15" spans="1:131" s="217" customFormat="1" ht="26.25" customHeight="1" x14ac:dyDescent="0.2">
      <c r="A15" s="220">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0">
        <v>9</v>
      </c>
      <c r="BR15" s="221"/>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6"/>
    </row>
    <row r="16" spans="1:131" s="217" customFormat="1" ht="26.25" customHeight="1" x14ac:dyDescent="0.2">
      <c r="A16" s="220">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0">
        <v>10</v>
      </c>
      <c r="BR16" s="221"/>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6"/>
    </row>
    <row r="17" spans="1:131" s="217" customFormat="1" ht="26.25" customHeight="1" x14ac:dyDescent="0.2">
      <c r="A17" s="220">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0">
        <v>11</v>
      </c>
      <c r="BR17" s="221"/>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6"/>
    </row>
    <row r="18" spans="1:131" s="217" customFormat="1" ht="26.25" customHeight="1" x14ac:dyDescent="0.2">
      <c r="A18" s="220">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0">
        <v>12</v>
      </c>
      <c r="BR18" s="221"/>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6"/>
    </row>
    <row r="19" spans="1:131" s="217" customFormat="1" ht="26.25" customHeight="1" x14ac:dyDescent="0.2">
      <c r="A19" s="220">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0">
        <v>13</v>
      </c>
      <c r="BR19" s="221"/>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6"/>
    </row>
    <row r="20" spans="1:131" s="217" customFormat="1" ht="26.25" customHeight="1" x14ac:dyDescent="0.2">
      <c r="A20" s="220">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0">
        <v>14</v>
      </c>
      <c r="BR20" s="221"/>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6"/>
    </row>
    <row r="21" spans="1:131" s="217" customFormat="1" ht="26.25" customHeight="1" thickBot="1" x14ac:dyDescent="0.25">
      <c r="A21" s="220">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0">
        <v>15</v>
      </c>
      <c r="BR21" s="221"/>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6"/>
    </row>
    <row r="22" spans="1:131" s="217" customFormat="1" ht="26.25" customHeight="1" x14ac:dyDescent="0.2">
      <c r="A22" s="220">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376</v>
      </c>
      <c r="BA22" s="793"/>
      <c r="BB22" s="793"/>
      <c r="BC22" s="793"/>
      <c r="BD22" s="794"/>
      <c r="BE22" s="215"/>
      <c r="BF22" s="215"/>
      <c r="BG22" s="215"/>
      <c r="BH22" s="215"/>
      <c r="BI22" s="215"/>
      <c r="BJ22" s="215"/>
      <c r="BK22" s="215"/>
      <c r="BL22" s="215"/>
      <c r="BM22" s="215"/>
      <c r="BN22" s="215"/>
      <c r="BO22" s="215"/>
      <c r="BP22" s="215"/>
      <c r="BQ22" s="220">
        <v>16</v>
      </c>
      <c r="BR22" s="221"/>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6"/>
    </row>
    <row r="23" spans="1:131" s="217" customFormat="1" ht="26.25" customHeight="1" thickBot="1" x14ac:dyDescent="0.25">
      <c r="A23" s="222" t="s">
        <v>377</v>
      </c>
      <c r="B23" s="776" t="s">
        <v>378</v>
      </c>
      <c r="C23" s="777"/>
      <c r="D23" s="777"/>
      <c r="E23" s="777"/>
      <c r="F23" s="777"/>
      <c r="G23" s="777"/>
      <c r="H23" s="777"/>
      <c r="I23" s="777"/>
      <c r="J23" s="777"/>
      <c r="K23" s="777"/>
      <c r="L23" s="777"/>
      <c r="M23" s="777"/>
      <c r="N23" s="777"/>
      <c r="O23" s="777"/>
      <c r="P23" s="778"/>
      <c r="Q23" s="779">
        <v>59750</v>
      </c>
      <c r="R23" s="780"/>
      <c r="S23" s="780"/>
      <c r="T23" s="780"/>
      <c r="U23" s="780"/>
      <c r="V23" s="780">
        <v>57271</v>
      </c>
      <c r="W23" s="780"/>
      <c r="X23" s="780"/>
      <c r="Y23" s="780"/>
      <c r="Z23" s="780"/>
      <c r="AA23" s="780">
        <v>2478</v>
      </c>
      <c r="AB23" s="780"/>
      <c r="AC23" s="780"/>
      <c r="AD23" s="780"/>
      <c r="AE23" s="781"/>
      <c r="AF23" s="782">
        <v>2410</v>
      </c>
      <c r="AG23" s="780"/>
      <c r="AH23" s="780"/>
      <c r="AI23" s="780"/>
      <c r="AJ23" s="783"/>
      <c r="AK23" s="784"/>
      <c r="AL23" s="785"/>
      <c r="AM23" s="785"/>
      <c r="AN23" s="785"/>
      <c r="AO23" s="785"/>
      <c r="AP23" s="780">
        <v>17222</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0">
        <v>17</v>
      </c>
      <c r="BR23" s="221"/>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6"/>
    </row>
    <row r="24" spans="1:131" s="217" customFormat="1" ht="26.25" customHeight="1" x14ac:dyDescent="0.2">
      <c r="A24" s="795" t="s">
        <v>379</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0">
        <v>18</v>
      </c>
      <c r="BR24" s="221"/>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6"/>
    </row>
    <row r="25" spans="1:131" ht="26.25" customHeight="1" thickBot="1" x14ac:dyDescent="0.25">
      <c r="A25" s="712" t="s">
        <v>380</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3"/>
      <c r="BP25" s="223"/>
      <c r="BQ25" s="220">
        <v>19</v>
      </c>
      <c r="BR25" s="221"/>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358</v>
      </c>
      <c r="B26" s="715"/>
      <c r="C26" s="715"/>
      <c r="D26" s="715"/>
      <c r="E26" s="715"/>
      <c r="F26" s="715"/>
      <c r="G26" s="715"/>
      <c r="H26" s="715"/>
      <c r="I26" s="715"/>
      <c r="J26" s="715"/>
      <c r="K26" s="715"/>
      <c r="L26" s="715"/>
      <c r="M26" s="715"/>
      <c r="N26" s="715"/>
      <c r="O26" s="715"/>
      <c r="P26" s="716"/>
      <c r="Q26" s="720" t="s">
        <v>381</v>
      </c>
      <c r="R26" s="721"/>
      <c r="S26" s="721"/>
      <c r="T26" s="721"/>
      <c r="U26" s="722"/>
      <c r="V26" s="720" t="s">
        <v>382</v>
      </c>
      <c r="W26" s="721"/>
      <c r="X26" s="721"/>
      <c r="Y26" s="721"/>
      <c r="Z26" s="722"/>
      <c r="AA26" s="720" t="s">
        <v>383</v>
      </c>
      <c r="AB26" s="721"/>
      <c r="AC26" s="721"/>
      <c r="AD26" s="721"/>
      <c r="AE26" s="721"/>
      <c r="AF26" s="801" t="s">
        <v>384</v>
      </c>
      <c r="AG26" s="802"/>
      <c r="AH26" s="802"/>
      <c r="AI26" s="802"/>
      <c r="AJ26" s="803"/>
      <c r="AK26" s="721" t="s">
        <v>385</v>
      </c>
      <c r="AL26" s="721"/>
      <c r="AM26" s="721"/>
      <c r="AN26" s="721"/>
      <c r="AO26" s="722"/>
      <c r="AP26" s="720" t="s">
        <v>386</v>
      </c>
      <c r="AQ26" s="721"/>
      <c r="AR26" s="721"/>
      <c r="AS26" s="721"/>
      <c r="AT26" s="722"/>
      <c r="AU26" s="720" t="s">
        <v>387</v>
      </c>
      <c r="AV26" s="721"/>
      <c r="AW26" s="721"/>
      <c r="AX26" s="721"/>
      <c r="AY26" s="722"/>
      <c r="AZ26" s="720" t="s">
        <v>388</v>
      </c>
      <c r="BA26" s="721"/>
      <c r="BB26" s="721"/>
      <c r="BC26" s="721"/>
      <c r="BD26" s="722"/>
      <c r="BE26" s="720" t="s">
        <v>365</v>
      </c>
      <c r="BF26" s="721"/>
      <c r="BG26" s="721"/>
      <c r="BH26" s="721"/>
      <c r="BI26" s="727"/>
      <c r="BJ26" s="214"/>
      <c r="BK26" s="214"/>
      <c r="BL26" s="214"/>
      <c r="BM26" s="214"/>
      <c r="BN26" s="214"/>
      <c r="BO26" s="223"/>
      <c r="BP26" s="223"/>
      <c r="BQ26" s="220">
        <v>20</v>
      </c>
      <c r="BR26" s="221"/>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3"/>
      <c r="BP27" s="223"/>
      <c r="BQ27" s="220">
        <v>21</v>
      </c>
      <c r="BR27" s="221"/>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4">
        <v>1</v>
      </c>
      <c r="B28" s="736" t="s">
        <v>389</v>
      </c>
      <c r="C28" s="737"/>
      <c r="D28" s="737"/>
      <c r="E28" s="737"/>
      <c r="F28" s="737"/>
      <c r="G28" s="737"/>
      <c r="H28" s="737"/>
      <c r="I28" s="737"/>
      <c r="J28" s="737"/>
      <c r="K28" s="737"/>
      <c r="L28" s="737"/>
      <c r="M28" s="737"/>
      <c r="N28" s="737"/>
      <c r="O28" s="737"/>
      <c r="P28" s="738"/>
      <c r="Q28" s="809">
        <v>10917</v>
      </c>
      <c r="R28" s="810"/>
      <c r="S28" s="810"/>
      <c r="T28" s="810"/>
      <c r="U28" s="810"/>
      <c r="V28" s="810">
        <v>10786</v>
      </c>
      <c r="W28" s="810"/>
      <c r="X28" s="810"/>
      <c r="Y28" s="810"/>
      <c r="Z28" s="810"/>
      <c r="AA28" s="810">
        <v>131</v>
      </c>
      <c r="AB28" s="810"/>
      <c r="AC28" s="810"/>
      <c r="AD28" s="810"/>
      <c r="AE28" s="811"/>
      <c r="AF28" s="812">
        <v>131</v>
      </c>
      <c r="AG28" s="810"/>
      <c r="AH28" s="810"/>
      <c r="AI28" s="810"/>
      <c r="AJ28" s="813"/>
      <c r="AK28" s="814">
        <v>1564</v>
      </c>
      <c r="AL28" s="815"/>
      <c r="AM28" s="815"/>
      <c r="AN28" s="815"/>
      <c r="AO28" s="815"/>
      <c r="AP28" s="815" t="s">
        <v>559</v>
      </c>
      <c r="AQ28" s="815"/>
      <c r="AR28" s="815"/>
      <c r="AS28" s="815"/>
      <c r="AT28" s="815"/>
      <c r="AU28" s="815" t="s">
        <v>559</v>
      </c>
      <c r="AV28" s="815"/>
      <c r="AW28" s="815"/>
      <c r="AX28" s="815"/>
      <c r="AY28" s="815"/>
      <c r="AZ28" s="816" t="s">
        <v>559</v>
      </c>
      <c r="BA28" s="816"/>
      <c r="BB28" s="816"/>
      <c r="BC28" s="816"/>
      <c r="BD28" s="816"/>
      <c r="BE28" s="807"/>
      <c r="BF28" s="807"/>
      <c r="BG28" s="807"/>
      <c r="BH28" s="807"/>
      <c r="BI28" s="808"/>
      <c r="BJ28" s="214"/>
      <c r="BK28" s="214"/>
      <c r="BL28" s="214"/>
      <c r="BM28" s="214"/>
      <c r="BN28" s="214"/>
      <c r="BO28" s="223"/>
      <c r="BP28" s="223"/>
      <c r="BQ28" s="220">
        <v>22</v>
      </c>
      <c r="BR28" s="221"/>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4">
        <v>2</v>
      </c>
      <c r="B29" s="767" t="s">
        <v>390</v>
      </c>
      <c r="C29" s="768"/>
      <c r="D29" s="768"/>
      <c r="E29" s="768"/>
      <c r="F29" s="768"/>
      <c r="G29" s="768"/>
      <c r="H29" s="768"/>
      <c r="I29" s="768"/>
      <c r="J29" s="768"/>
      <c r="K29" s="768"/>
      <c r="L29" s="768"/>
      <c r="M29" s="768"/>
      <c r="N29" s="768"/>
      <c r="O29" s="768"/>
      <c r="P29" s="769"/>
      <c r="Q29" s="770">
        <v>9601</v>
      </c>
      <c r="R29" s="771"/>
      <c r="S29" s="771"/>
      <c r="T29" s="771"/>
      <c r="U29" s="771"/>
      <c r="V29" s="771">
        <v>9403</v>
      </c>
      <c r="W29" s="771"/>
      <c r="X29" s="771"/>
      <c r="Y29" s="771"/>
      <c r="Z29" s="771"/>
      <c r="AA29" s="771">
        <v>198</v>
      </c>
      <c r="AB29" s="771"/>
      <c r="AC29" s="771"/>
      <c r="AD29" s="771"/>
      <c r="AE29" s="772"/>
      <c r="AF29" s="773">
        <v>198</v>
      </c>
      <c r="AG29" s="774"/>
      <c r="AH29" s="774"/>
      <c r="AI29" s="774"/>
      <c r="AJ29" s="775"/>
      <c r="AK29" s="821">
        <v>1502</v>
      </c>
      <c r="AL29" s="817"/>
      <c r="AM29" s="817"/>
      <c r="AN29" s="817"/>
      <c r="AO29" s="817"/>
      <c r="AP29" s="817" t="s">
        <v>559</v>
      </c>
      <c r="AQ29" s="817"/>
      <c r="AR29" s="817"/>
      <c r="AS29" s="817"/>
      <c r="AT29" s="817"/>
      <c r="AU29" s="817" t="s">
        <v>559</v>
      </c>
      <c r="AV29" s="817"/>
      <c r="AW29" s="817"/>
      <c r="AX29" s="817"/>
      <c r="AY29" s="817"/>
      <c r="AZ29" s="818" t="s">
        <v>559</v>
      </c>
      <c r="BA29" s="818"/>
      <c r="BB29" s="818"/>
      <c r="BC29" s="818"/>
      <c r="BD29" s="818"/>
      <c r="BE29" s="819"/>
      <c r="BF29" s="819"/>
      <c r="BG29" s="819"/>
      <c r="BH29" s="819"/>
      <c r="BI29" s="820"/>
      <c r="BJ29" s="214"/>
      <c r="BK29" s="214"/>
      <c r="BL29" s="214"/>
      <c r="BM29" s="214"/>
      <c r="BN29" s="214"/>
      <c r="BO29" s="223"/>
      <c r="BP29" s="223"/>
      <c r="BQ29" s="220">
        <v>23</v>
      </c>
      <c r="BR29" s="221"/>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4">
        <v>3</v>
      </c>
      <c r="B30" s="767" t="s">
        <v>391</v>
      </c>
      <c r="C30" s="768"/>
      <c r="D30" s="768"/>
      <c r="E30" s="768"/>
      <c r="F30" s="768"/>
      <c r="G30" s="768"/>
      <c r="H30" s="768"/>
      <c r="I30" s="768"/>
      <c r="J30" s="768"/>
      <c r="K30" s="768"/>
      <c r="L30" s="768"/>
      <c r="M30" s="768"/>
      <c r="N30" s="768"/>
      <c r="O30" s="768"/>
      <c r="P30" s="769"/>
      <c r="Q30" s="770">
        <v>3330</v>
      </c>
      <c r="R30" s="771"/>
      <c r="S30" s="771"/>
      <c r="T30" s="771"/>
      <c r="U30" s="771"/>
      <c r="V30" s="771">
        <v>3271</v>
      </c>
      <c r="W30" s="771"/>
      <c r="X30" s="771"/>
      <c r="Y30" s="771"/>
      <c r="Z30" s="771"/>
      <c r="AA30" s="771">
        <v>59</v>
      </c>
      <c r="AB30" s="771"/>
      <c r="AC30" s="771"/>
      <c r="AD30" s="771"/>
      <c r="AE30" s="772"/>
      <c r="AF30" s="773">
        <v>59</v>
      </c>
      <c r="AG30" s="774"/>
      <c r="AH30" s="774"/>
      <c r="AI30" s="774"/>
      <c r="AJ30" s="775"/>
      <c r="AK30" s="821">
        <v>1287</v>
      </c>
      <c r="AL30" s="817"/>
      <c r="AM30" s="817"/>
      <c r="AN30" s="817"/>
      <c r="AO30" s="817"/>
      <c r="AP30" s="817" t="s">
        <v>559</v>
      </c>
      <c r="AQ30" s="817"/>
      <c r="AR30" s="817"/>
      <c r="AS30" s="817"/>
      <c r="AT30" s="817"/>
      <c r="AU30" s="817" t="s">
        <v>559</v>
      </c>
      <c r="AV30" s="817"/>
      <c r="AW30" s="817"/>
      <c r="AX30" s="817"/>
      <c r="AY30" s="817"/>
      <c r="AZ30" s="818" t="s">
        <v>559</v>
      </c>
      <c r="BA30" s="818"/>
      <c r="BB30" s="818"/>
      <c r="BC30" s="818"/>
      <c r="BD30" s="818"/>
      <c r="BE30" s="819"/>
      <c r="BF30" s="819"/>
      <c r="BG30" s="819"/>
      <c r="BH30" s="819"/>
      <c r="BI30" s="820"/>
      <c r="BJ30" s="214"/>
      <c r="BK30" s="214"/>
      <c r="BL30" s="214"/>
      <c r="BM30" s="214"/>
      <c r="BN30" s="214"/>
      <c r="BO30" s="223"/>
      <c r="BP30" s="223"/>
      <c r="BQ30" s="220">
        <v>24</v>
      </c>
      <c r="BR30" s="221"/>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4">
        <v>4</v>
      </c>
      <c r="B31" s="767" t="s">
        <v>392</v>
      </c>
      <c r="C31" s="768"/>
      <c r="D31" s="768"/>
      <c r="E31" s="768"/>
      <c r="F31" s="768"/>
      <c r="G31" s="768"/>
      <c r="H31" s="768"/>
      <c r="I31" s="768"/>
      <c r="J31" s="768"/>
      <c r="K31" s="768"/>
      <c r="L31" s="768"/>
      <c r="M31" s="768"/>
      <c r="N31" s="768"/>
      <c r="O31" s="768"/>
      <c r="P31" s="769"/>
      <c r="Q31" s="770">
        <v>1946</v>
      </c>
      <c r="R31" s="771"/>
      <c r="S31" s="771"/>
      <c r="T31" s="771"/>
      <c r="U31" s="771"/>
      <c r="V31" s="771">
        <v>1871</v>
      </c>
      <c r="W31" s="771"/>
      <c r="X31" s="771"/>
      <c r="Y31" s="771"/>
      <c r="Z31" s="771"/>
      <c r="AA31" s="771">
        <v>74</v>
      </c>
      <c r="AB31" s="771"/>
      <c r="AC31" s="771"/>
      <c r="AD31" s="771"/>
      <c r="AE31" s="772"/>
      <c r="AF31" s="773">
        <v>907</v>
      </c>
      <c r="AG31" s="774"/>
      <c r="AH31" s="774"/>
      <c r="AI31" s="774"/>
      <c r="AJ31" s="775"/>
      <c r="AK31" s="821">
        <v>583</v>
      </c>
      <c r="AL31" s="817"/>
      <c r="AM31" s="817"/>
      <c r="AN31" s="817"/>
      <c r="AO31" s="817"/>
      <c r="AP31" s="817">
        <v>840</v>
      </c>
      <c r="AQ31" s="817"/>
      <c r="AR31" s="817"/>
      <c r="AS31" s="817"/>
      <c r="AT31" s="817"/>
      <c r="AU31" s="817">
        <v>840</v>
      </c>
      <c r="AV31" s="817"/>
      <c r="AW31" s="817"/>
      <c r="AX31" s="817"/>
      <c r="AY31" s="817"/>
      <c r="AZ31" s="818" t="s">
        <v>559</v>
      </c>
      <c r="BA31" s="818"/>
      <c r="BB31" s="818"/>
      <c r="BC31" s="818"/>
      <c r="BD31" s="818"/>
      <c r="BE31" s="819" t="s">
        <v>393</v>
      </c>
      <c r="BF31" s="819"/>
      <c r="BG31" s="819"/>
      <c r="BH31" s="819"/>
      <c r="BI31" s="820"/>
      <c r="BJ31" s="214"/>
      <c r="BK31" s="214"/>
      <c r="BL31" s="214"/>
      <c r="BM31" s="214"/>
      <c r="BN31" s="214"/>
      <c r="BO31" s="223"/>
      <c r="BP31" s="223"/>
      <c r="BQ31" s="220">
        <v>25</v>
      </c>
      <c r="BR31" s="221"/>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4">
        <v>5</v>
      </c>
      <c r="B32" s="767"/>
      <c r="C32" s="768"/>
      <c r="D32" s="768"/>
      <c r="E32" s="768"/>
      <c r="F32" s="768"/>
      <c r="G32" s="768"/>
      <c r="H32" s="768"/>
      <c r="I32" s="768"/>
      <c r="J32" s="768"/>
      <c r="K32" s="768"/>
      <c r="L32" s="768"/>
      <c r="M32" s="768"/>
      <c r="N32" s="768"/>
      <c r="O32" s="768"/>
      <c r="P32" s="769"/>
      <c r="Q32" s="770"/>
      <c r="R32" s="771"/>
      <c r="S32" s="771"/>
      <c r="T32" s="771"/>
      <c r="U32" s="771"/>
      <c r="V32" s="771"/>
      <c r="W32" s="771"/>
      <c r="X32" s="771"/>
      <c r="Y32" s="771"/>
      <c r="Z32" s="771"/>
      <c r="AA32" s="771"/>
      <c r="AB32" s="771"/>
      <c r="AC32" s="771"/>
      <c r="AD32" s="771"/>
      <c r="AE32" s="772"/>
      <c r="AF32" s="773"/>
      <c r="AG32" s="774"/>
      <c r="AH32" s="774"/>
      <c r="AI32" s="774"/>
      <c r="AJ32" s="775"/>
      <c r="AK32" s="821"/>
      <c r="AL32" s="817"/>
      <c r="AM32" s="817"/>
      <c r="AN32" s="817"/>
      <c r="AO32" s="817"/>
      <c r="AP32" s="817"/>
      <c r="AQ32" s="817"/>
      <c r="AR32" s="817"/>
      <c r="AS32" s="817"/>
      <c r="AT32" s="817"/>
      <c r="AU32" s="817"/>
      <c r="AV32" s="817"/>
      <c r="AW32" s="817"/>
      <c r="AX32" s="817"/>
      <c r="AY32" s="817"/>
      <c r="AZ32" s="818"/>
      <c r="BA32" s="818"/>
      <c r="BB32" s="818"/>
      <c r="BC32" s="818"/>
      <c r="BD32" s="818"/>
      <c r="BE32" s="819"/>
      <c r="BF32" s="819"/>
      <c r="BG32" s="819"/>
      <c r="BH32" s="819"/>
      <c r="BI32" s="820"/>
      <c r="BJ32" s="214"/>
      <c r="BK32" s="214"/>
      <c r="BL32" s="214"/>
      <c r="BM32" s="214"/>
      <c r="BN32" s="214"/>
      <c r="BO32" s="223"/>
      <c r="BP32" s="223"/>
      <c r="BQ32" s="220">
        <v>26</v>
      </c>
      <c r="BR32" s="221"/>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4">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14"/>
      <c r="BK33" s="214"/>
      <c r="BL33" s="214"/>
      <c r="BM33" s="214"/>
      <c r="BN33" s="214"/>
      <c r="BO33" s="223"/>
      <c r="BP33" s="223"/>
      <c r="BQ33" s="220">
        <v>27</v>
      </c>
      <c r="BR33" s="221"/>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4">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3"/>
      <c r="BP34" s="223"/>
      <c r="BQ34" s="220">
        <v>28</v>
      </c>
      <c r="BR34" s="221"/>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4">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3"/>
      <c r="BP35" s="223"/>
      <c r="BQ35" s="220">
        <v>29</v>
      </c>
      <c r="BR35" s="221"/>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4">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3"/>
      <c r="BP36" s="223"/>
      <c r="BQ36" s="220">
        <v>30</v>
      </c>
      <c r="BR36" s="221"/>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4">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3"/>
      <c r="BP37" s="223"/>
      <c r="BQ37" s="220">
        <v>31</v>
      </c>
      <c r="BR37" s="221"/>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4">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3"/>
      <c r="BP38" s="223"/>
      <c r="BQ38" s="220">
        <v>32</v>
      </c>
      <c r="BR38" s="221"/>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4">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3"/>
      <c r="BP39" s="223"/>
      <c r="BQ39" s="220">
        <v>33</v>
      </c>
      <c r="BR39" s="221"/>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0">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3"/>
      <c r="BP40" s="223"/>
      <c r="BQ40" s="220">
        <v>34</v>
      </c>
      <c r="BR40" s="221"/>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0">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3"/>
      <c r="BP41" s="223"/>
      <c r="BQ41" s="220">
        <v>35</v>
      </c>
      <c r="BR41" s="221"/>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0">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3"/>
      <c r="BP42" s="223"/>
      <c r="BQ42" s="220">
        <v>36</v>
      </c>
      <c r="BR42" s="221"/>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0">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3"/>
      <c r="BP43" s="223"/>
      <c r="BQ43" s="220">
        <v>37</v>
      </c>
      <c r="BR43" s="221"/>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0">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3"/>
      <c r="BP44" s="223"/>
      <c r="BQ44" s="220">
        <v>38</v>
      </c>
      <c r="BR44" s="221"/>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0">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3"/>
      <c r="BP45" s="223"/>
      <c r="BQ45" s="220">
        <v>39</v>
      </c>
      <c r="BR45" s="221"/>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0">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3"/>
      <c r="BP46" s="223"/>
      <c r="BQ46" s="220">
        <v>40</v>
      </c>
      <c r="BR46" s="221"/>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0">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3"/>
      <c r="BP47" s="223"/>
      <c r="BQ47" s="220">
        <v>41</v>
      </c>
      <c r="BR47" s="221"/>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0">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3"/>
      <c r="BP48" s="223"/>
      <c r="BQ48" s="220">
        <v>42</v>
      </c>
      <c r="BR48" s="221"/>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0">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3"/>
      <c r="BP49" s="223"/>
      <c r="BQ49" s="220">
        <v>43</v>
      </c>
      <c r="BR49" s="221"/>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0">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3"/>
      <c r="BP50" s="223"/>
      <c r="BQ50" s="220">
        <v>44</v>
      </c>
      <c r="BR50" s="221"/>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0">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3"/>
      <c r="BP51" s="223"/>
      <c r="BQ51" s="220">
        <v>45</v>
      </c>
      <c r="BR51" s="221"/>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0">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3"/>
      <c r="BP52" s="223"/>
      <c r="BQ52" s="220">
        <v>46</v>
      </c>
      <c r="BR52" s="221"/>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0">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3"/>
      <c r="BP53" s="223"/>
      <c r="BQ53" s="220">
        <v>47</v>
      </c>
      <c r="BR53" s="221"/>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0">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3"/>
      <c r="BP54" s="223"/>
      <c r="BQ54" s="220">
        <v>48</v>
      </c>
      <c r="BR54" s="221"/>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0">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3"/>
      <c r="BP55" s="223"/>
      <c r="BQ55" s="220">
        <v>49</v>
      </c>
      <c r="BR55" s="221"/>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0">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3"/>
      <c r="BP56" s="223"/>
      <c r="BQ56" s="220">
        <v>50</v>
      </c>
      <c r="BR56" s="221"/>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0">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3"/>
      <c r="BP57" s="223"/>
      <c r="BQ57" s="220">
        <v>51</v>
      </c>
      <c r="BR57" s="221"/>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0">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3"/>
      <c r="BP58" s="223"/>
      <c r="BQ58" s="220">
        <v>52</v>
      </c>
      <c r="BR58" s="221"/>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0">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3"/>
      <c r="BP59" s="223"/>
      <c r="BQ59" s="220">
        <v>53</v>
      </c>
      <c r="BR59" s="221"/>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0">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3"/>
      <c r="BP60" s="223"/>
      <c r="BQ60" s="220">
        <v>54</v>
      </c>
      <c r="BR60" s="221"/>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0">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3"/>
      <c r="BP61" s="223"/>
      <c r="BQ61" s="220">
        <v>55</v>
      </c>
      <c r="BR61" s="221"/>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0">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394</v>
      </c>
      <c r="BK62" s="793"/>
      <c r="BL62" s="793"/>
      <c r="BM62" s="793"/>
      <c r="BN62" s="794"/>
      <c r="BO62" s="223"/>
      <c r="BP62" s="223"/>
      <c r="BQ62" s="220">
        <v>56</v>
      </c>
      <c r="BR62" s="221"/>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2" t="s">
        <v>377</v>
      </c>
      <c r="B63" s="776" t="s">
        <v>395</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1295</v>
      </c>
      <c r="AG63" s="831"/>
      <c r="AH63" s="831"/>
      <c r="AI63" s="831"/>
      <c r="AJ63" s="832"/>
      <c r="AK63" s="833"/>
      <c r="AL63" s="828"/>
      <c r="AM63" s="828"/>
      <c r="AN63" s="828"/>
      <c r="AO63" s="828"/>
      <c r="AP63" s="831">
        <v>840</v>
      </c>
      <c r="AQ63" s="831"/>
      <c r="AR63" s="831"/>
      <c r="AS63" s="831"/>
      <c r="AT63" s="831"/>
      <c r="AU63" s="831">
        <v>840</v>
      </c>
      <c r="AV63" s="831"/>
      <c r="AW63" s="831"/>
      <c r="AX63" s="831"/>
      <c r="AY63" s="831"/>
      <c r="AZ63" s="835"/>
      <c r="BA63" s="835"/>
      <c r="BB63" s="835"/>
      <c r="BC63" s="835"/>
      <c r="BD63" s="835"/>
      <c r="BE63" s="836"/>
      <c r="BF63" s="836"/>
      <c r="BG63" s="836"/>
      <c r="BH63" s="836"/>
      <c r="BI63" s="837"/>
      <c r="BJ63" s="838" t="s">
        <v>122</v>
      </c>
      <c r="BK63" s="839"/>
      <c r="BL63" s="839"/>
      <c r="BM63" s="839"/>
      <c r="BN63" s="840"/>
      <c r="BO63" s="223"/>
      <c r="BP63" s="223"/>
      <c r="BQ63" s="220">
        <v>57</v>
      </c>
      <c r="BR63" s="221"/>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396</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397</v>
      </c>
      <c r="B66" s="715"/>
      <c r="C66" s="715"/>
      <c r="D66" s="715"/>
      <c r="E66" s="715"/>
      <c r="F66" s="715"/>
      <c r="G66" s="715"/>
      <c r="H66" s="715"/>
      <c r="I66" s="715"/>
      <c r="J66" s="715"/>
      <c r="K66" s="715"/>
      <c r="L66" s="715"/>
      <c r="M66" s="715"/>
      <c r="N66" s="715"/>
      <c r="O66" s="715"/>
      <c r="P66" s="716"/>
      <c r="Q66" s="720" t="s">
        <v>381</v>
      </c>
      <c r="R66" s="721"/>
      <c r="S66" s="721"/>
      <c r="T66" s="721"/>
      <c r="U66" s="722"/>
      <c r="V66" s="720" t="s">
        <v>382</v>
      </c>
      <c r="W66" s="721"/>
      <c r="X66" s="721"/>
      <c r="Y66" s="721"/>
      <c r="Z66" s="722"/>
      <c r="AA66" s="720" t="s">
        <v>383</v>
      </c>
      <c r="AB66" s="721"/>
      <c r="AC66" s="721"/>
      <c r="AD66" s="721"/>
      <c r="AE66" s="722"/>
      <c r="AF66" s="841" t="s">
        <v>384</v>
      </c>
      <c r="AG66" s="802"/>
      <c r="AH66" s="802"/>
      <c r="AI66" s="802"/>
      <c r="AJ66" s="842"/>
      <c r="AK66" s="720" t="s">
        <v>385</v>
      </c>
      <c r="AL66" s="715"/>
      <c r="AM66" s="715"/>
      <c r="AN66" s="715"/>
      <c r="AO66" s="716"/>
      <c r="AP66" s="720" t="s">
        <v>386</v>
      </c>
      <c r="AQ66" s="721"/>
      <c r="AR66" s="721"/>
      <c r="AS66" s="721"/>
      <c r="AT66" s="722"/>
      <c r="AU66" s="720" t="s">
        <v>398</v>
      </c>
      <c r="AV66" s="721"/>
      <c r="AW66" s="721"/>
      <c r="AX66" s="721"/>
      <c r="AY66" s="722"/>
      <c r="AZ66" s="720" t="s">
        <v>365</v>
      </c>
      <c r="BA66" s="721"/>
      <c r="BB66" s="721"/>
      <c r="BC66" s="721"/>
      <c r="BD66" s="727"/>
      <c r="BE66" s="223"/>
      <c r="BF66" s="223"/>
      <c r="BG66" s="223"/>
      <c r="BH66" s="223"/>
      <c r="BI66" s="223"/>
      <c r="BJ66" s="223"/>
      <c r="BK66" s="223"/>
      <c r="BL66" s="223"/>
      <c r="BM66" s="223"/>
      <c r="BN66" s="223"/>
      <c r="BO66" s="223"/>
      <c r="BP66" s="223"/>
      <c r="BQ66" s="220">
        <v>60</v>
      </c>
      <c r="BR66" s="225"/>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3"/>
      <c r="BF67" s="223"/>
      <c r="BG67" s="223"/>
      <c r="BH67" s="223"/>
      <c r="BI67" s="223"/>
      <c r="BJ67" s="223"/>
      <c r="BK67" s="223"/>
      <c r="BL67" s="223"/>
      <c r="BM67" s="223"/>
      <c r="BN67" s="223"/>
      <c r="BO67" s="223"/>
      <c r="BP67" s="223"/>
      <c r="BQ67" s="220">
        <v>61</v>
      </c>
      <c r="BR67" s="225"/>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8">
        <v>1</v>
      </c>
      <c r="B68" s="856" t="s">
        <v>541</v>
      </c>
      <c r="C68" s="857"/>
      <c r="D68" s="857"/>
      <c r="E68" s="857"/>
      <c r="F68" s="857"/>
      <c r="G68" s="857"/>
      <c r="H68" s="857"/>
      <c r="I68" s="857"/>
      <c r="J68" s="857"/>
      <c r="K68" s="857"/>
      <c r="L68" s="857"/>
      <c r="M68" s="857"/>
      <c r="N68" s="857"/>
      <c r="O68" s="857"/>
      <c r="P68" s="858"/>
      <c r="Q68" s="859">
        <v>9388</v>
      </c>
      <c r="R68" s="853"/>
      <c r="S68" s="853"/>
      <c r="T68" s="853"/>
      <c r="U68" s="853"/>
      <c r="V68" s="853">
        <v>9097</v>
      </c>
      <c r="W68" s="853"/>
      <c r="X68" s="853"/>
      <c r="Y68" s="853"/>
      <c r="Z68" s="853"/>
      <c r="AA68" s="853">
        <v>291</v>
      </c>
      <c r="AB68" s="853"/>
      <c r="AC68" s="853"/>
      <c r="AD68" s="853"/>
      <c r="AE68" s="853"/>
      <c r="AF68" s="853">
        <v>291</v>
      </c>
      <c r="AG68" s="853"/>
      <c r="AH68" s="853"/>
      <c r="AI68" s="853"/>
      <c r="AJ68" s="853"/>
      <c r="AK68" s="853" t="s">
        <v>559</v>
      </c>
      <c r="AL68" s="853"/>
      <c r="AM68" s="853"/>
      <c r="AN68" s="853"/>
      <c r="AO68" s="853"/>
      <c r="AP68" s="853">
        <v>125</v>
      </c>
      <c r="AQ68" s="853"/>
      <c r="AR68" s="853"/>
      <c r="AS68" s="853"/>
      <c r="AT68" s="853"/>
      <c r="AU68" s="853">
        <v>3</v>
      </c>
      <c r="AV68" s="853"/>
      <c r="AW68" s="853"/>
      <c r="AX68" s="853"/>
      <c r="AY68" s="853"/>
      <c r="AZ68" s="854"/>
      <c r="BA68" s="854"/>
      <c r="BB68" s="854"/>
      <c r="BC68" s="854"/>
      <c r="BD68" s="855"/>
      <c r="BE68" s="223"/>
      <c r="BF68" s="223"/>
      <c r="BG68" s="223"/>
      <c r="BH68" s="223"/>
      <c r="BI68" s="223"/>
      <c r="BJ68" s="223"/>
      <c r="BK68" s="223"/>
      <c r="BL68" s="223"/>
      <c r="BM68" s="223"/>
      <c r="BN68" s="223"/>
      <c r="BO68" s="223"/>
      <c r="BP68" s="223"/>
      <c r="BQ68" s="220">
        <v>62</v>
      </c>
      <c r="BR68" s="225"/>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0">
        <v>2</v>
      </c>
      <c r="B69" s="860" t="s">
        <v>542</v>
      </c>
      <c r="C69" s="861"/>
      <c r="D69" s="861"/>
      <c r="E69" s="861"/>
      <c r="F69" s="861"/>
      <c r="G69" s="861"/>
      <c r="H69" s="861"/>
      <c r="I69" s="861"/>
      <c r="J69" s="861"/>
      <c r="K69" s="861"/>
      <c r="L69" s="861"/>
      <c r="M69" s="861"/>
      <c r="N69" s="861"/>
      <c r="O69" s="861"/>
      <c r="P69" s="862"/>
      <c r="Q69" s="863">
        <v>141</v>
      </c>
      <c r="R69" s="817"/>
      <c r="S69" s="817"/>
      <c r="T69" s="817"/>
      <c r="U69" s="817"/>
      <c r="V69" s="817">
        <v>124</v>
      </c>
      <c r="W69" s="817"/>
      <c r="X69" s="817"/>
      <c r="Y69" s="817"/>
      <c r="Z69" s="817"/>
      <c r="AA69" s="817">
        <v>18</v>
      </c>
      <c r="AB69" s="817"/>
      <c r="AC69" s="817"/>
      <c r="AD69" s="817"/>
      <c r="AE69" s="817"/>
      <c r="AF69" s="817">
        <v>18</v>
      </c>
      <c r="AG69" s="817"/>
      <c r="AH69" s="817"/>
      <c r="AI69" s="817"/>
      <c r="AJ69" s="817"/>
      <c r="AK69" s="817">
        <v>13</v>
      </c>
      <c r="AL69" s="817"/>
      <c r="AM69" s="817"/>
      <c r="AN69" s="817"/>
      <c r="AO69" s="817"/>
      <c r="AP69" s="817" t="s">
        <v>559</v>
      </c>
      <c r="AQ69" s="817"/>
      <c r="AR69" s="817"/>
      <c r="AS69" s="817"/>
      <c r="AT69" s="817"/>
      <c r="AU69" s="817" t="s">
        <v>559</v>
      </c>
      <c r="AV69" s="817"/>
      <c r="AW69" s="817"/>
      <c r="AX69" s="817"/>
      <c r="AY69" s="817"/>
      <c r="AZ69" s="819"/>
      <c r="BA69" s="819"/>
      <c r="BB69" s="819"/>
      <c r="BC69" s="819"/>
      <c r="BD69" s="820"/>
      <c r="BE69" s="223"/>
      <c r="BF69" s="223"/>
      <c r="BG69" s="223"/>
      <c r="BH69" s="223"/>
      <c r="BI69" s="223"/>
      <c r="BJ69" s="223"/>
      <c r="BK69" s="223"/>
      <c r="BL69" s="223"/>
      <c r="BM69" s="223"/>
      <c r="BN69" s="223"/>
      <c r="BO69" s="223"/>
      <c r="BP69" s="223"/>
      <c r="BQ69" s="220">
        <v>63</v>
      </c>
      <c r="BR69" s="225"/>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0">
        <v>3</v>
      </c>
      <c r="B70" s="860" t="s">
        <v>543</v>
      </c>
      <c r="C70" s="861"/>
      <c r="D70" s="861"/>
      <c r="E70" s="861"/>
      <c r="F70" s="861"/>
      <c r="G70" s="861"/>
      <c r="H70" s="861"/>
      <c r="I70" s="861"/>
      <c r="J70" s="861"/>
      <c r="K70" s="861"/>
      <c r="L70" s="861"/>
      <c r="M70" s="861"/>
      <c r="N70" s="861"/>
      <c r="O70" s="861"/>
      <c r="P70" s="862"/>
      <c r="Q70" s="863">
        <v>34078</v>
      </c>
      <c r="R70" s="817"/>
      <c r="S70" s="817"/>
      <c r="T70" s="817"/>
      <c r="U70" s="817"/>
      <c r="V70" s="817">
        <v>33928</v>
      </c>
      <c r="W70" s="817"/>
      <c r="X70" s="817"/>
      <c r="Y70" s="817"/>
      <c r="Z70" s="817"/>
      <c r="AA70" s="817">
        <v>150</v>
      </c>
      <c r="AB70" s="817"/>
      <c r="AC70" s="817"/>
      <c r="AD70" s="817"/>
      <c r="AE70" s="817"/>
      <c r="AF70" s="817">
        <v>150</v>
      </c>
      <c r="AG70" s="817"/>
      <c r="AH70" s="817"/>
      <c r="AI70" s="817"/>
      <c r="AJ70" s="817"/>
      <c r="AK70" s="817">
        <v>330</v>
      </c>
      <c r="AL70" s="817"/>
      <c r="AM70" s="817"/>
      <c r="AN70" s="817"/>
      <c r="AO70" s="817"/>
      <c r="AP70" s="817" t="s">
        <v>559</v>
      </c>
      <c r="AQ70" s="817"/>
      <c r="AR70" s="817"/>
      <c r="AS70" s="817"/>
      <c r="AT70" s="817"/>
      <c r="AU70" s="817" t="s">
        <v>559</v>
      </c>
      <c r="AV70" s="817"/>
      <c r="AW70" s="817"/>
      <c r="AX70" s="817"/>
      <c r="AY70" s="817"/>
      <c r="AZ70" s="819"/>
      <c r="BA70" s="819"/>
      <c r="BB70" s="819"/>
      <c r="BC70" s="819"/>
      <c r="BD70" s="820"/>
      <c r="BE70" s="223"/>
      <c r="BF70" s="223"/>
      <c r="BG70" s="223"/>
      <c r="BH70" s="223"/>
      <c r="BI70" s="223"/>
      <c r="BJ70" s="223"/>
      <c r="BK70" s="223"/>
      <c r="BL70" s="223"/>
      <c r="BM70" s="223"/>
      <c r="BN70" s="223"/>
      <c r="BO70" s="223"/>
      <c r="BP70" s="223"/>
      <c r="BQ70" s="220">
        <v>64</v>
      </c>
      <c r="BR70" s="225"/>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0">
        <v>4</v>
      </c>
      <c r="B71" s="860" t="s">
        <v>544</v>
      </c>
      <c r="C71" s="861"/>
      <c r="D71" s="861"/>
      <c r="E71" s="861"/>
      <c r="F71" s="861"/>
      <c r="G71" s="861"/>
      <c r="H71" s="861"/>
      <c r="I71" s="861"/>
      <c r="J71" s="861"/>
      <c r="K71" s="861"/>
      <c r="L71" s="861"/>
      <c r="M71" s="861"/>
      <c r="N71" s="861"/>
      <c r="O71" s="861"/>
      <c r="P71" s="862"/>
      <c r="Q71" s="863">
        <v>49270</v>
      </c>
      <c r="R71" s="817"/>
      <c r="S71" s="817"/>
      <c r="T71" s="817"/>
      <c r="U71" s="817"/>
      <c r="V71" s="817">
        <v>48378</v>
      </c>
      <c r="W71" s="817"/>
      <c r="X71" s="817"/>
      <c r="Y71" s="817"/>
      <c r="Z71" s="817"/>
      <c r="AA71" s="817">
        <v>892</v>
      </c>
      <c r="AB71" s="817"/>
      <c r="AC71" s="817"/>
      <c r="AD71" s="817"/>
      <c r="AE71" s="817"/>
      <c r="AF71" s="817">
        <v>835</v>
      </c>
      <c r="AG71" s="817"/>
      <c r="AH71" s="817"/>
      <c r="AI71" s="817"/>
      <c r="AJ71" s="817"/>
      <c r="AK71" s="817" t="s">
        <v>559</v>
      </c>
      <c r="AL71" s="817"/>
      <c r="AM71" s="817"/>
      <c r="AN71" s="817"/>
      <c r="AO71" s="817"/>
      <c r="AP71" s="817" t="s">
        <v>559</v>
      </c>
      <c r="AQ71" s="817"/>
      <c r="AR71" s="817"/>
      <c r="AS71" s="817"/>
      <c r="AT71" s="817"/>
      <c r="AU71" s="817" t="s">
        <v>559</v>
      </c>
      <c r="AV71" s="817"/>
      <c r="AW71" s="817"/>
      <c r="AX71" s="817"/>
      <c r="AY71" s="817"/>
      <c r="AZ71" s="819"/>
      <c r="BA71" s="819"/>
      <c r="BB71" s="819"/>
      <c r="BC71" s="819"/>
      <c r="BD71" s="820"/>
      <c r="BE71" s="223"/>
      <c r="BF71" s="223"/>
      <c r="BG71" s="223"/>
      <c r="BH71" s="223"/>
      <c r="BI71" s="223"/>
      <c r="BJ71" s="223"/>
      <c r="BK71" s="223"/>
      <c r="BL71" s="223"/>
      <c r="BM71" s="223"/>
      <c r="BN71" s="223"/>
      <c r="BO71" s="223"/>
      <c r="BP71" s="223"/>
      <c r="BQ71" s="220">
        <v>65</v>
      </c>
      <c r="BR71" s="225"/>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0">
        <v>5</v>
      </c>
      <c r="B72" s="860" t="s">
        <v>547</v>
      </c>
      <c r="C72" s="861"/>
      <c r="D72" s="861"/>
      <c r="E72" s="861"/>
      <c r="F72" s="861"/>
      <c r="G72" s="861"/>
      <c r="H72" s="861"/>
      <c r="I72" s="861"/>
      <c r="J72" s="861"/>
      <c r="K72" s="861"/>
      <c r="L72" s="861"/>
      <c r="M72" s="861"/>
      <c r="N72" s="861"/>
      <c r="O72" s="861"/>
      <c r="P72" s="862"/>
      <c r="Q72" s="863">
        <v>1238</v>
      </c>
      <c r="R72" s="817"/>
      <c r="S72" s="817"/>
      <c r="T72" s="817"/>
      <c r="U72" s="817"/>
      <c r="V72" s="817">
        <v>1207</v>
      </c>
      <c r="W72" s="817"/>
      <c r="X72" s="817"/>
      <c r="Y72" s="817"/>
      <c r="Z72" s="817"/>
      <c r="AA72" s="817">
        <v>31</v>
      </c>
      <c r="AB72" s="817"/>
      <c r="AC72" s="817"/>
      <c r="AD72" s="817"/>
      <c r="AE72" s="817"/>
      <c r="AF72" s="817">
        <v>31</v>
      </c>
      <c r="AG72" s="817"/>
      <c r="AH72" s="817"/>
      <c r="AI72" s="817"/>
      <c r="AJ72" s="817"/>
      <c r="AK72" s="817">
        <v>76</v>
      </c>
      <c r="AL72" s="817"/>
      <c r="AM72" s="817"/>
      <c r="AN72" s="817"/>
      <c r="AO72" s="817"/>
      <c r="AP72" s="817" t="s">
        <v>559</v>
      </c>
      <c r="AQ72" s="817"/>
      <c r="AR72" s="817"/>
      <c r="AS72" s="817"/>
      <c r="AT72" s="817"/>
      <c r="AU72" s="817" t="s">
        <v>559</v>
      </c>
      <c r="AV72" s="817"/>
      <c r="AW72" s="817"/>
      <c r="AX72" s="817"/>
      <c r="AY72" s="817"/>
      <c r="AZ72" s="819"/>
      <c r="BA72" s="819"/>
      <c r="BB72" s="819"/>
      <c r="BC72" s="819"/>
      <c r="BD72" s="820"/>
      <c r="BE72" s="223"/>
      <c r="BF72" s="223"/>
      <c r="BG72" s="223"/>
      <c r="BH72" s="223"/>
      <c r="BI72" s="223"/>
      <c r="BJ72" s="223"/>
      <c r="BK72" s="223"/>
      <c r="BL72" s="223"/>
      <c r="BM72" s="223"/>
      <c r="BN72" s="223"/>
      <c r="BO72" s="223"/>
      <c r="BP72" s="223"/>
      <c r="BQ72" s="220">
        <v>66</v>
      </c>
      <c r="BR72" s="225"/>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0">
        <v>6</v>
      </c>
      <c r="B73" s="860" t="s">
        <v>548</v>
      </c>
      <c r="C73" s="861"/>
      <c r="D73" s="861"/>
      <c r="E73" s="861"/>
      <c r="F73" s="861"/>
      <c r="G73" s="861"/>
      <c r="H73" s="861"/>
      <c r="I73" s="861"/>
      <c r="J73" s="861"/>
      <c r="K73" s="861"/>
      <c r="L73" s="861"/>
      <c r="M73" s="861"/>
      <c r="N73" s="861"/>
      <c r="O73" s="861"/>
      <c r="P73" s="862"/>
      <c r="Q73" s="863">
        <v>271</v>
      </c>
      <c r="R73" s="817"/>
      <c r="S73" s="817"/>
      <c r="T73" s="817"/>
      <c r="U73" s="817"/>
      <c r="V73" s="817">
        <v>194</v>
      </c>
      <c r="W73" s="817"/>
      <c r="X73" s="817"/>
      <c r="Y73" s="817"/>
      <c r="Z73" s="817"/>
      <c r="AA73" s="817">
        <v>76</v>
      </c>
      <c r="AB73" s="817"/>
      <c r="AC73" s="817"/>
      <c r="AD73" s="817"/>
      <c r="AE73" s="817"/>
      <c r="AF73" s="817">
        <v>76</v>
      </c>
      <c r="AG73" s="817"/>
      <c r="AH73" s="817"/>
      <c r="AI73" s="817"/>
      <c r="AJ73" s="817"/>
      <c r="AK73" s="817">
        <v>70</v>
      </c>
      <c r="AL73" s="817"/>
      <c r="AM73" s="817"/>
      <c r="AN73" s="817"/>
      <c r="AO73" s="817"/>
      <c r="AP73" s="817" t="s">
        <v>559</v>
      </c>
      <c r="AQ73" s="817"/>
      <c r="AR73" s="817"/>
      <c r="AS73" s="817"/>
      <c r="AT73" s="817"/>
      <c r="AU73" s="817" t="s">
        <v>559</v>
      </c>
      <c r="AV73" s="817"/>
      <c r="AW73" s="817"/>
      <c r="AX73" s="817"/>
      <c r="AY73" s="817"/>
      <c r="AZ73" s="819"/>
      <c r="BA73" s="819"/>
      <c r="BB73" s="819"/>
      <c r="BC73" s="819"/>
      <c r="BD73" s="820"/>
      <c r="BE73" s="223"/>
      <c r="BF73" s="223"/>
      <c r="BG73" s="223"/>
      <c r="BH73" s="223"/>
      <c r="BI73" s="223"/>
      <c r="BJ73" s="223"/>
      <c r="BK73" s="223"/>
      <c r="BL73" s="223"/>
      <c r="BM73" s="223"/>
      <c r="BN73" s="223"/>
      <c r="BO73" s="223"/>
      <c r="BP73" s="223"/>
      <c r="BQ73" s="220">
        <v>67</v>
      </c>
      <c r="BR73" s="225"/>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0">
        <v>7</v>
      </c>
      <c r="B74" s="860" t="s">
        <v>545</v>
      </c>
      <c r="C74" s="861"/>
      <c r="D74" s="861"/>
      <c r="E74" s="861"/>
      <c r="F74" s="861"/>
      <c r="G74" s="861"/>
      <c r="H74" s="861"/>
      <c r="I74" s="861"/>
      <c r="J74" s="861"/>
      <c r="K74" s="861"/>
      <c r="L74" s="861"/>
      <c r="M74" s="861"/>
      <c r="N74" s="861"/>
      <c r="O74" s="861"/>
      <c r="P74" s="862"/>
      <c r="Q74" s="863">
        <v>20804</v>
      </c>
      <c r="R74" s="817"/>
      <c r="S74" s="817"/>
      <c r="T74" s="817"/>
      <c r="U74" s="817"/>
      <c r="V74" s="817">
        <v>22285</v>
      </c>
      <c r="W74" s="817"/>
      <c r="X74" s="817"/>
      <c r="Y74" s="817"/>
      <c r="Z74" s="817"/>
      <c r="AA74" s="817">
        <v>-1481</v>
      </c>
      <c r="AB74" s="817"/>
      <c r="AC74" s="817"/>
      <c r="AD74" s="817"/>
      <c r="AE74" s="817"/>
      <c r="AF74" s="817">
        <v>8230</v>
      </c>
      <c r="AG74" s="817"/>
      <c r="AH74" s="817"/>
      <c r="AI74" s="817"/>
      <c r="AJ74" s="817"/>
      <c r="AK74" s="817" t="s">
        <v>559</v>
      </c>
      <c r="AL74" s="817"/>
      <c r="AM74" s="817"/>
      <c r="AN74" s="817"/>
      <c r="AO74" s="817"/>
      <c r="AP74" s="817">
        <v>5444</v>
      </c>
      <c r="AQ74" s="817"/>
      <c r="AR74" s="817"/>
      <c r="AS74" s="817"/>
      <c r="AT74" s="817"/>
      <c r="AU74" s="817">
        <v>27</v>
      </c>
      <c r="AV74" s="817"/>
      <c r="AW74" s="817"/>
      <c r="AX74" s="817"/>
      <c r="AY74" s="817"/>
      <c r="AZ74" s="819"/>
      <c r="BA74" s="819"/>
      <c r="BB74" s="819"/>
      <c r="BC74" s="819"/>
      <c r="BD74" s="820"/>
      <c r="BE74" s="223"/>
      <c r="BF74" s="223"/>
      <c r="BG74" s="223"/>
      <c r="BH74" s="223"/>
      <c r="BI74" s="223"/>
      <c r="BJ74" s="223"/>
      <c r="BK74" s="223"/>
      <c r="BL74" s="223"/>
      <c r="BM74" s="223"/>
      <c r="BN74" s="223"/>
      <c r="BO74" s="223"/>
      <c r="BP74" s="223"/>
      <c r="BQ74" s="220">
        <v>68</v>
      </c>
      <c r="BR74" s="225"/>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0">
        <v>8</v>
      </c>
      <c r="B75" s="860" t="s">
        <v>549</v>
      </c>
      <c r="C75" s="861"/>
      <c r="D75" s="861"/>
      <c r="E75" s="861"/>
      <c r="F75" s="861"/>
      <c r="G75" s="861"/>
      <c r="H75" s="861"/>
      <c r="I75" s="861"/>
      <c r="J75" s="861"/>
      <c r="K75" s="861"/>
      <c r="L75" s="861"/>
      <c r="M75" s="861"/>
      <c r="N75" s="861"/>
      <c r="O75" s="861"/>
      <c r="P75" s="862"/>
      <c r="Q75" s="864">
        <v>11048</v>
      </c>
      <c r="R75" s="865"/>
      <c r="S75" s="865"/>
      <c r="T75" s="865"/>
      <c r="U75" s="821"/>
      <c r="V75" s="866">
        <v>10962</v>
      </c>
      <c r="W75" s="865"/>
      <c r="X75" s="865"/>
      <c r="Y75" s="865"/>
      <c r="Z75" s="821"/>
      <c r="AA75" s="866">
        <v>86</v>
      </c>
      <c r="AB75" s="865"/>
      <c r="AC75" s="865"/>
      <c r="AD75" s="865"/>
      <c r="AE75" s="821"/>
      <c r="AF75" s="866">
        <v>86</v>
      </c>
      <c r="AG75" s="865"/>
      <c r="AH75" s="865"/>
      <c r="AI75" s="865"/>
      <c r="AJ75" s="821"/>
      <c r="AK75" s="866">
        <v>4624</v>
      </c>
      <c r="AL75" s="865"/>
      <c r="AM75" s="865"/>
      <c r="AN75" s="865"/>
      <c r="AO75" s="821"/>
      <c r="AP75" s="866" t="s">
        <v>559</v>
      </c>
      <c r="AQ75" s="865"/>
      <c r="AR75" s="865"/>
      <c r="AS75" s="865"/>
      <c r="AT75" s="821"/>
      <c r="AU75" s="866" t="s">
        <v>559</v>
      </c>
      <c r="AV75" s="865"/>
      <c r="AW75" s="865"/>
      <c r="AX75" s="865"/>
      <c r="AY75" s="821"/>
      <c r="AZ75" s="819"/>
      <c r="BA75" s="819"/>
      <c r="BB75" s="819"/>
      <c r="BC75" s="819"/>
      <c r="BD75" s="820"/>
      <c r="BE75" s="223"/>
      <c r="BF75" s="223"/>
      <c r="BG75" s="223"/>
      <c r="BH75" s="223"/>
      <c r="BI75" s="223"/>
      <c r="BJ75" s="223"/>
      <c r="BK75" s="223"/>
      <c r="BL75" s="223"/>
      <c r="BM75" s="223"/>
      <c r="BN75" s="223"/>
      <c r="BO75" s="223"/>
      <c r="BP75" s="223"/>
      <c r="BQ75" s="220">
        <v>69</v>
      </c>
      <c r="BR75" s="225"/>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0">
        <v>9</v>
      </c>
      <c r="B76" s="860" t="s">
        <v>550</v>
      </c>
      <c r="C76" s="861"/>
      <c r="D76" s="861"/>
      <c r="E76" s="861"/>
      <c r="F76" s="861"/>
      <c r="G76" s="861"/>
      <c r="H76" s="861"/>
      <c r="I76" s="861"/>
      <c r="J76" s="861"/>
      <c r="K76" s="861"/>
      <c r="L76" s="861"/>
      <c r="M76" s="861"/>
      <c r="N76" s="861"/>
      <c r="O76" s="861"/>
      <c r="P76" s="862"/>
      <c r="Q76" s="864">
        <v>1656633</v>
      </c>
      <c r="R76" s="865"/>
      <c r="S76" s="865"/>
      <c r="T76" s="865"/>
      <c r="U76" s="821"/>
      <c r="V76" s="866">
        <v>1631442</v>
      </c>
      <c r="W76" s="865"/>
      <c r="X76" s="865"/>
      <c r="Y76" s="865"/>
      <c r="Z76" s="821"/>
      <c r="AA76" s="866">
        <v>25191</v>
      </c>
      <c r="AB76" s="865"/>
      <c r="AC76" s="865"/>
      <c r="AD76" s="865"/>
      <c r="AE76" s="821"/>
      <c r="AF76" s="866">
        <v>25191</v>
      </c>
      <c r="AG76" s="865"/>
      <c r="AH76" s="865"/>
      <c r="AI76" s="865"/>
      <c r="AJ76" s="821"/>
      <c r="AK76" s="866">
        <v>23240</v>
      </c>
      <c r="AL76" s="865"/>
      <c r="AM76" s="865"/>
      <c r="AN76" s="865"/>
      <c r="AO76" s="821"/>
      <c r="AP76" s="866" t="s">
        <v>559</v>
      </c>
      <c r="AQ76" s="865"/>
      <c r="AR76" s="865"/>
      <c r="AS76" s="865"/>
      <c r="AT76" s="821"/>
      <c r="AU76" s="866" t="s">
        <v>559</v>
      </c>
      <c r="AV76" s="865"/>
      <c r="AW76" s="865"/>
      <c r="AX76" s="865"/>
      <c r="AY76" s="821"/>
      <c r="AZ76" s="819"/>
      <c r="BA76" s="819"/>
      <c r="BB76" s="819"/>
      <c r="BC76" s="819"/>
      <c r="BD76" s="820"/>
      <c r="BE76" s="223"/>
      <c r="BF76" s="223"/>
      <c r="BG76" s="223"/>
      <c r="BH76" s="223"/>
      <c r="BI76" s="223"/>
      <c r="BJ76" s="223"/>
      <c r="BK76" s="223"/>
      <c r="BL76" s="223"/>
      <c r="BM76" s="223"/>
      <c r="BN76" s="223"/>
      <c r="BO76" s="223"/>
      <c r="BP76" s="223"/>
      <c r="BQ76" s="220">
        <v>70</v>
      </c>
      <c r="BR76" s="225"/>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0">
        <v>10</v>
      </c>
      <c r="B77" s="860" t="s">
        <v>546</v>
      </c>
      <c r="C77" s="861"/>
      <c r="D77" s="861"/>
      <c r="E77" s="861"/>
      <c r="F77" s="861"/>
      <c r="G77" s="861"/>
      <c r="H77" s="861"/>
      <c r="I77" s="861"/>
      <c r="J77" s="861"/>
      <c r="K77" s="861"/>
      <c r="L77" s="861"/>
      <c r="M77" s="861"/>
      <c r="N77" s="861"/>
      <c r="O77" s="861"/>
      <c r="P77" s="862"/>
      <c r="Q77" s="864">
        <v>2403</v>
      </c>
      <c r="R77" s="865"/>
      <c r="S77" s="865"/>
      <c r="T77" s="865"/>
      <c r="U77" s="821"/>
      <c r="V77" s="866">
        <v>2247</v>
      </c>
      <c r="W77" s="865"/>
      <c r="X77" s="865"/>
      <c r="Y77" s="865"/>
      <c r="Z77" s="821"/>
      <c r="AA77" s="866">
        <v>156</v>
      </c>
      <c r="AB77" s="865"/>
      <c r="AC77" s="865"/>
      <c r="AD77" s="865"/>
      <c r="AE77" s="821"/>
      <c r="AF77" s="866">
        <v>156</v>
      </c>
      <c r="AG77" s="865"/>
      <c r="AH77" s="865"/>
      <c r="AI77" s="865"/>
      <c r="AJ77" s="821"/>
      <c r="AK77" s="866" t="s">
        <v>559</v>
      </c>
      <c r="AL77" s="865"/>
      <c r="AM77" s="865"/>
      <c r="AN77" s="865"/>
      <c r="AO77" s="821"/>
      <c r="AP77" s="866">
        <v>9299</v>
      </c>
      <c r="AQ77" s="865"/>
      <c r="AR77" s="865"/>
      <c r="AS77" s="865"/>
      <c r="AT77" s="821"/>
      <c r="AU77" s="866">
        <v>3100</v>
      </c>
      <c r="AV77" s="865"/>
      <c r="AW77" s="865"/>
      <c r="AX77" s="865"/>
      <c r="AY77" s="821"/>
      <c r="AZ77" s="819"/>
      <c r="BA77" s="819"/>
      <c r="BB77" s="819"/>
      <c r="BC77" s="819"/>
      <c r="BD77" s="820"/>
      <c r="BE77" s="223"/>
      <c r="BF77" s="223"/>
      <c r="BG77" s="223"/>
      <c r="BH77" s="223"/>
      <c r="BI77" s="223"/>
      <c r="BJ77" s="223"/>
      <c r="BK77" s="223"/>
      <c r="BL77" s="223"/>
      <c r="BM77" s="223"/>
      <c r="BN77" s="223"/>
      <c r="BO77" s="223"/>
      <c r="BP77" s="223"/>
      <c r="BQ77" s="220">
        <v>71</v>
      </c>
      <c r="BR77" s="225"/>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0">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3"/>
      <c r="BF78" s="223"/>
      <c r="BG78" s="223"/>
      <c r="BH78" s="223"/>
      <c r="BI78" s="223"/>
      <c r="BJ78" s="212"/>
      <c r="BK78" s="212"/>
      <c r="BL78" s="212"/>
      <c r="BM78" s="212"/>
      <c r="BN78" s="212"/>
      <c r="BO78" s="223"/>
      <c r="BP78" s="223"/>
      <c r="BQ78" s="220">
        <v>72</v>
      </c>
      <c r="BR78" s="225"/>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0">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3"/>
      <c r="BF79" s="223"/>
      <c r="BG79" s="223"/>
      <c r="BH79" s="223"/>
      <c r="BI79" s="223"/>
      <c r="BJ79" s="212"/>
      <c r="BK79" s="212"/>
      <c r="BL79" s="212"/>
      <c r="BM79" s="212"/>
      <c r="BN79" s="212"/>
      <c r="BO79" s="223"/>
      <c r="BP79" s="223"/>
      <c r="BQ79" s="220">
        <v>73</v>
      </c>
      <c r="BR79" s="225"/>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0">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3"/>
      <c r="BF80" s="223"/>
      <c r="BG80" s="223"/>
      <c r="BH80" s="223"/>
      <c r="BI80" s="223"/>
      <c r="BJ80" s="223"/>
      <c r="BK80" s="223"/>
      <c r="BL80" s="223"/>
      <c r="BM80" s="223"/>
      <c r="BN80" s="223"/>
      <c r="BO80" s="223"/>
      <c r="BP80" s="223"/>
      <c r="BQ80" s="220">
        <v>74</v>
      </c>
      <c r="BR80" s="225"/>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0">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3"/>
      <c r="BF81" s="223"/>
      <c r="BG81" s="223"/>
      <c r="BH81" s="223"/>
      <c r="BI81" s="223"/>
      <c r="BJ81" s="223"/>
      <c r="BK81" s="223"/>
      <c r="BL81" s="223"/>
      <c r="BM81" s="223"/>
      <c r="BN81" s="223"/>
      <c r="BO81" s="223"/>
      <c r="BP81" s="223"/>
      <c r="BQ81" s="220">
        <v>75</v>
      </c>
      <c r="BR81" s="225"/>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0">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3"/>
      <c r="BF82" s="223"/>
      <c r="BG82" s="223"/>
      <c r="BH82" s="223"/>
      <c r="BI82" s="223"/>
      <c r="BJ82" s="223"/>
      <c r="BK82" s="223"/>
      <c r="BL82" s="223"/>
      <c r="BM82" s="223"/>
      <c r="BN82" s="223"/>
      <c r="BO82" s="223"/>
      <c r="BP82" s="223"/>
      <c r="BQ82" s="220">
        <v>76</v>
      </c>
      <c r="BR82" s="225"/>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0">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3"/>
      <c r="BF83" s="223"/>
      <c r="BG83" s="223"/>
      <c r="BH83" s="223"/>
      <c r="BI83" s="223"/>
      <c r="BJ83" s="223"/>
      <c r="BK83" s="223"/>
      <c r="BL83" s="223"/>
      <c r="BM83" s="223"/>
      <c r="BN83" s="223"/>
      <c r="BO83" s="223"/>
      <c r="BP83" s="223"/>
      <c r="BQ83" s="220">
        <v>77</v>
      </c>
      <c r="BR83" s="225"/>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0">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3"/>
      <c r="BF84" s="223"/>
      <c r="BG84" s="223"/>
      <c r="BH84" s="223"/>
      <c r="BI84" s="223"/>
      <c r="BJ84" s="223"/>
      <c r="BK84" s="223"/>
      <c r="BL84" s="223"/>
      <c r="BM84" s="223"/>
      <c r="BN84" s="223"/>
      <c r="BO84" s="223"/>
      <c r="BP84" s="223"/>
      <c r="BQ84" s="220">
        <v>78</v>
      </c>
      <c r="BR84" s="225"/>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0">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3"/>
      <c r="BF85" s="223"/>
      <c r="BG85" s="223"/>
      <c r="BH85" s="223"/>
      <c r="BI85" s="223"/>
      <c r="BJ85" s="223"/>
      <c r="BK85" s="223"/>
      <c r="BL85" s="223"/>
      <c r="BM85" s="223"/>
      <c r="BN85" s="223"/>
      <c r="BO85" s="223"/>
      <c r="BP85" s="223"/>
      <c r="BQ85" s="220">
        <v>79</v>
      </c>
      <c r="BR85" s="225"/>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0">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3"/>
      <c r="BF86" s="223"/>
      <c r="BG86" s="223"/>
      <c r="BH86" s="223"/>
      <c r="BI86" s="223"/>
      <c r="BJ86" s="223"/>
      <c r="BK86" s="223"/>
      <c r="BL86" s="223"/>
      <c r="BM86" s="223"/>
      <c r="BN86" s="223"/>
      <c r="BO86" s="223"/>
      <c r="BP86" s="223"/>
      <c r="BQ86" s="220">
        <v>80</v>
      </c>
      <c r="BR86" s="225"/>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6">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3"/>
      <c r="BF87" s="223"/>
      <c r="BG87" s="223"/>
      <c r="BH87" s="223"/>
      <c r="BI87" s="223"/>
      <c r="BJ87" s="223"/>
      <c r="BK87" s="223"/>
      <c r="BL87" s="223"/>
      <c r="BM87" s="223"/>
      <c r="BN87" s="223"/>
      <c r="BO87" s="223"/>
      <c r="BP87" s="223"/>
      <c r="BQ87" s="220">
        <v>81</v>
      </c>
      <c r="BR87" s="225"/>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2" t="s">
        <v>377</v>
      </c>
      <c r="B88" s="776" t="s">
        <v>399</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35064</v>
      </c>
      <c r="AG88" s="831"/>
      <c r="AH88" s="831"/>
      <c r="AI88" s="831"/>
      <c r="AJ88" s="831"/>
      <c r="AK88" s="828"/>
      <c r="AL88" s="828"/>
      <c r="AM88" s="828"/>
      <c r="AN88" s="828"/>
      <c r="AO88" s="828"/>
      <c r="AP88" s="831">
        <v>14868</v>
      </c>
      <c r="AQ88" s="831"/>
      <c r="AR88" s="831"/>
      <c r="AS88" s="831"/>
      <c r="AT88" s="831"/>
      <c r="AU88" s="831">
        <v>3130</v>
      </c>
      <c r="AV88" s="831"/>
      <c r="AW88" s="831"/>
      <c r="AX88" s="831"/>
      <c r="AY88" s="831"/>
      <c r="AZ88" s="836"/>
      <c r="BA88" s="836"/>
      <c r="BB88" s="836"/>
      <c r="BC88" s="836"/>
      <c r="BD88" s="837"/>
      <c r="BE88" s="223"/>
      <c r="BF88" s="223"/>
      <c r="BG88" s="223"/>
      <c r="BH88" s="223"/>
      <c r="BI88" s="223"/>
      <c r="BJ88" s="223"/>
      <c r="BK88" s="223"/>
      <c r="BL88" s="223"/>
      <c r="BM88" s="223"/>
      <c r="BN88" s="223"/>
      <c r="BO88" s="223"/>
      <c r="BP88" s="223"/>
      <c r="BQ88" s="220">
        <v>82</v>
      </c>
      <c r="BR88" s="225"/>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377</v>
      </c>
      <c r="BR102" s="776" t="s">
        <v>400</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10</v>
      </c>
      <c r="CS102" s="839"/>
      <c r="CT102" s="839"/>
      <c r="CU102" s="839"/>
      <c r="CV102" s="878"/>
      <c r="CW102" s="877">
        <v>25</v>
      </c>
      <c r="CX102" s="839"/>
      <c r="CY102" s="839"/>
      <c r="CZ102" s="839"/>
      <c r="DA102" s="878"/>
      <c r="DB102" s="877" t="s">
        <v>559</v>
      </c>
      <c r="DC102" s="839"/>
      <c r="DD102" s="839"/>
      <c r="DE102" s="839"/>
      <c r="DF102" s="878"/>
      <c r="DG102" s="877">
        <v>401</v>
      </c>
      <c r="DH102" s="839"/>
      <c r="DI102" s="839"/>
      <c r="DJ102" s="839"/>
      <c r="DK102" s="878"/>
      <c r="DL102" s="877" t="s">
        <v>559</v>
      </c>
      <c r="DM102" s="839"/>
      <c r="DN102" s="839"/>
      <c r="DO102" s="839"/>
      <c r="DP102" s="878"/>
      <c r="DQ102" s="877" t="s">
        <v>559</v>
      </c>
      <c r="DR102" s="839"/>
      <c r="DS102" s="839"/>
      <c r="DT102" s="839"/>
      <c r="DU102" s="878"/>
      <c r="DV102" s="776"/>
      <c r="DW102" s="777"/>
      <c r="DX102" s="777"/>
      <c r="DY102" s="777"/>
      <c r="DZ102" s="901"/>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02" t="s">
        <v>401</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03" t="s">
        <v>402</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403</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404</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405</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406</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407</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408</v>
      </c>
      <c r="AB109" s="880"/>
      <c r="AC109" s="880"/>
      <c r="AD109" s="880"/>
      <c r="AE109" s="881"/>
      <c r="AF109" s="879" t="s">
        <v>409</v>
      </c>
      <c r="AG109" s="880"/>
      <c r="AH109" s="880"/>
      <c r="AI109" s="880"/>
      <c r="AJ109" s="881"/>
      <c r="AK109" s="879" t="s">
        <v>295</v>
      </c>
      <c r="AL109" s="880"/>
      <c r="AM109" s="880"/>
      <c r="AN109" s="880"/>
      <c r="AO109" s="881"/>
      <c r="AP109" s="879" t="s">
        <v>410</v>
      </c>
      <c r="AQ109" s="880"/>
      <c r="AR109" s="880"/>
      <c r="AS109" s="880"/>
      <c r="AT109" s="882"/>
      <c r="AU109" s="899" t="s">
        <v>407</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408</v>
      </c>
      <c r="BR109" s="880"/>
      <c r="BS109" s="880"/>
      <c r="BT109" s="880"/>
      <c r="BU109" s="881"/>
      <c r="BV109" s="879" t="s">
        <v>409</v>
      </c>
      <c r="BW109" s="880"/>
      <c r="BX109" s="880"/>
      <c r="BY109" s="880"/>
      <c r="BZ109" s="881"/>
      <c r="CA109" s="879" t="s">
        <v>295</v>
      </c>
      <c r="CB109" s="880"/>
      <c r="CC109" s="880"/>
      <c r="CD109" s="880"/>
      <c r="CE109" s="881"/>
      <c r="CF109" s="900" t="s">
        <v>410</v>
      </c>
      <c r="CG109" s="900"/>
      <c r="CH109" s="900"/>
      <c r="CI109" s="900"/>
      <c r="CJ109" s="900"/>
      <c r="CK109" s="879" t="s">
        <v>411</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408</v>
      </c>
      <c r="DH109" s="880"/>
      <c r="DI109" s="880"/>
      <c r="DJ109" s="880"/>
      <c r="DK109" s="881"/>
      <c r="DL109" s="879" t="s">
        <v>409</v>
      </c>
      <c r="DM109" s="880"/>
      <c r="DN109" s="880"/>
      <c r="DO109" s="880"/>
      <c r="DP109" s="881"/>
      <c r="DQ109" s="879" t="s">
        <v>295</v>
      </c>
      <c r="DR109" s="880"/>
      <c r="DS109" s="880"/>
      <c r="DT109" s="880"/>
      <c r="DU109" s="881"/>
      <c r="DV109" s="879" t="s">
        <v>410</v>
      </c>
      <c r="DW109" s="880"/>
      <c r="DX109" s="880"/>
      <c r="DY109" s="880"/>
      <c r="DZ109" s="882"/>
    </row>
    <row r="110" spans="1:131" s="212" customFormat="1" ht="26.25" customHeight="1" x14ac:dyDescent="0.2">
      <c r="A110" s="883" t="s">
        <v>412</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2214878</v>
      </c>
      <c r="AB110" s="887"/>
      <c r="AC110" s="887"/>
      <c r="AD110" s="887"/>
      <c r="AE110" s="888"/>
      <c r="AF110" s="889">
        <v>2135026</v>
      </c>
      <c r="AG110" s="887"/>
      <c r="AH110" s="887"/>
      <c r="AI110" s="887"/>
      <c r="AJ110" s="888"/>
      <c r="AK110" s="889">
        <v>2018430</v>
      </c>
      <c r="AL110" s="887"/>
      <c r="AM110" s="887"/>
      <c r="AN110" s="887"/>
      <c r="AO110" s="888"/>
      <c r="AP110" s="890">
        <v>8.1</v>
      </c>
      <c r="AQ110" s="891"/>
      <c r="AR110" s="891"/>
      <c r="AS110" s="891"/>
      <c r="AT110" s="892"/>
      <c r="AU110" s="893" t="s">
        <v>69</v>
      </c>
      <c r="AV110" s="894"/>
      <c r="AW110" s="894"/>
      <c r="AX110" s="894"/>
      <c r="AY110" s="894"/>
      <c r="AZ110" s="916" t="s">
        <v>413</v>
      </c>
      <c r="BA110" s="884"/>
      <c r="BB110" s="884"/>
      <c r="BC110" s="884"/>
      <c r="BD110" s="884"/>
      <c r="BE110" s="884"/>
      <c r="BF110" s="884"/>
      <c r="BG110" s="884"/>
      <c r="BH110" s="884"/>
      <c r="BI110" s="884"/>
      <c r="BJ110" s="884"/>
      <c r="BK110" s="884"/>
      <c r="BL110" s="884"/>
      <c r="BM110" s="884"/>
      <c r="BN110" s="884"/>
      <c r="BO110" s="884"/>
      <c r="BP110" s="885"/>
      <c r="BQ110" s="917">
        <v>16867012</v>
      </c>
      <c r="BR110" s="918"/>
      <c r="BS110" s="918"/>
      <c r="BT110" s="918"/>
      <c r="BU110" s="918"/>
      <c r="BV110" s="918">
        <v>15564127</v>
      </c>
      <c r="BW110" s="918"/>
      <c r="BX110" s="918"/>
      <c r="BY110" s="918"/>
      <c r="BZ110" s="918"/>
      <c r="CA110" s="918">
        <v>17222247</v>
      </c>
      <c r="CB110" s="918"/>
      <c r="CC110" s="918"/>
      <c r="CD110" s="918"/>
      <c r="CE110" s="918"/>
      <c r="CF110" s="931">
        <v>69.5</v>
      </c>
      <c r="CG110" s="932"/>
      <c r="CH110" s="932"/>
      <c r="CI110" s="932"/>
      <c r="CJ110" s="932"/>
      <c r="CK110" s="933" t="s">
        <v>414</v>
      </c>
      <c r="CL110" s="934"/>
      <c r="CM110" s="916" t="s">
        <v>415</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2">
      <c r="A111" s="921" t="s">
        <v>416</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417</v>
      </c>
      <c r="BA111" s="910"/>
      <c r="BB111" s="910"/>
      <c r="BC111" s="910"/>
      <c r="BD111" s="910"/>
      <c r="BE111" s="910"/>
      <c r="BF111" s="910"/>
      <c r="BG111" s="910"/>
      <c r="BH111" s="910"/>
      <c r="BI111" s="910"/>
      <c r="BJ111" s="910"/>
      <c r="BK111" s="910"/>
      <c r="BL111" s="910"/>
      <c r="BM111" s="910"/>
      <c r="BN111" s="910"/>
      <c r="BO111" s="910"/>
      <c r="BP111" s="911"/>
      <c r="BQ111" s="912">
        <v>139231</v>
      </c>
      <c r="BR111" s="913"/>
      <c r="BS111" s="913"/>
      <c r="BT111" s="913"/>
      <c r="BU111" s="913"/>
      <c r="BV111" s="913">
        <v>895127</v>
      </c>
      <c r="BW111" s="913"/>
      <c r="BX111" s="913"/>
      <c r="BY111" s="913"/>
      <c r="BZ111" s="913"/>
      <c r="CA111" s="913">
        <v>1067925</v>
      </c>
      <c r="CB111" s="913"/>
      <c r="CC111" s="913"/>
      <c r="CD111" s="913"/>
      <c r="CE111" s="913"/>
      <c r="CF111" s="907">
        <v>4.3</v>
      </c>
      <c r="CG111" s="908"/>
      <c r="CH111" s="908"/>
      <c r="CI111" s="908"/>
      <c r="CJ111" s="908"/>
      <c r="CK111" s="935"/>
      <c r="CL111" s="936"/>
      <c r="CM111" s="909" t="s">
        <v>418</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2">
      <c r="A112" s="939" t="s">
        <v>419</v>
      </c>
      <c r="B112" s="940"/>
      <c r="C112" s="910" t="s">
        <v>420</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421</v>
      </c>
      <c r="BA112" s="910"/>
      <c r="BB112" s="910"/>
      <c r="BC112" s="910"/>
      <c r="BD112" s="910"/>
      <c r="BE112" s="910"/>
      <c r="BF112" s="910"/>
      <c r="BG112" s="910"/>
      <c r="BH112" s="910"/>
      <c r="BI112" s="910"/>
      <c r="BJ112" s="910"/>
      <c r="BK112" s="910"/>
      <c r="BL112" s="910"/>
      <c r="BM112" s="910"/>
      <c r="BN112" s="910"/>
      <c r="BO112" s="910"/>
      <c r="BP112" s="911"/>
      <c r="BQ112" s="912">
        <v>898881</v>
      </c>
      <c r="BR112" s="913"/>
      <c r="BS112" s="913"/>
      <c r="BT112" s="913"/>
      <c r="BU112" s="913"/>
      <c r="BV112" s="913">
        <v>817977</v>
      </c>
      <c r="BW112" s="913"/>
      <c r="BX112" s="913"/>
      <c r="BY112" s="913"/>
      <c r="BZ112" s="913"/>
      <c r="CA112" s="913">
        <v>840165</v>
      </c>
      <c r="CB112" s="913"/>
      <c r="CC112" s="913"/>
      <c r="CD112" s="913"/>
      <c r="CE112" s="913"/>
      <c r="CF112" s="907">
        <v>3.4</v>
      </c>
      <c r="CG112" s="908"/>
      <c r="CH112" s="908"/>
      <c r="CI112" s="908"/>
      <c r="CJ112" s="908"/>
      <c r="CK112" s="935"/>
      <c r="CL112" s="936"/>
      <c r="CM112" s="909" t="s">
        <v>422</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423</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106466</v>
      </c>
      <c r="AB113" s="925"/>
      <c r="AC113" s="925"/>
      <c r="AD113" s="925"/>
      <c r="AE113" s="926"/>
      <c r="AF113" s="927">
        <v>99648</v>
      </c>
      <c r="AG113" s="925"/>
      <c r="AH113" s="925"/>
      <c r="AI113" s="925"/>
      <c r="AJ113" s="926"/>
      <c r="AK113" s="927">
        <v>94744</v>
      </c>
      <c r="AL113" s="925"/>
      <c r="AM113" s="925"/>
      <c r="AN113" s="925"/>
      <c r="AO113" s="926"/>
      <c r="AP113" s="928">
        <v>0.4</v>
      </c>
      <c r="AQ113" s="929"/>
      <c r="AR113" s="929"/>
      <c r="AS113" s="929"/>
      <c r="AT113" s="930"/>
      <c r="AU113" s="895"/>
      <c r="AV113" s="896"/>
      <c r="AW113" s="896"/>
      <c r="AX113" s="896"/>
      <c r="AY113" s="896"/>
      <c r="AZ113" s="909" t="s">
        <v>424</v>
      </c>
      <c r="BA113" s="910"/>
      <c r="BB113" s="910"/>
      <c r="BC113" s="910"/>
      <c r="BD113" s="910"/>
      <c r="BE113" s="910"/>
      <c r="BF113" s="910"/>
      <c r="BG113" s="910"/>
      <c r="BH113" s="910"/>
      <c r="BI113" s="910"/>
      <c r="BJ113" s="910"/>
      <c r="BK113" s="910"/>
      <c r="BL113" s="910"/>
      <c r="BM113" s="910"/>
      <c r="BN113" s="910"/>
      <c r="BO113" s="910"/>
      <c r="BP113" s="911"/>
      <c r="BQ113" s="912">
        <v>3774215</v>
      </c>
      <c r="BR113" s="913"/>
      <c r="BS113" s="913"/>
      <c r="BT113" s="913"/>
      <c r="BU113" s="913"/>
      <c r="BV113" s="913">
        <v>3455109</v>
      </c>
      <c r="BW113" s="913"/>
      <c r="BX113" s="913"/>
      <c r="BY113" s="913"/>
      <c r="BZ113" s="913"/>
      <c r="CA113" s="913">
        <v>3129867</v>
      </c>
      <c r="CB113" s="913"/>
      <c r="CC113" s="913"/>
      <c r="CD113" s="913"/>
      <c r="CE113" s="913"/>
      <c r="CF113" s="907">
        <v>12.6</v>
      </c>
      <c r="CG113" s="908"/>
      <c r="CH113" s="908"/>
      <c r="CI113" s="908"/>
      <c r="CJ113" s="908"/>
      <c r="CK113" s="935"/>
      <c r="CL113" s="936"/>
      <c r="CM113" s="909" t="s">
        <v>425</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426</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73174</v>
      </c>
      <c r="AB114" s="946"/>
      <c r="AC114" s="946"/>
      <c r="AD114" s="946"/>
      <c r="AE114" s="947"/>
      <c r="AF114" s="948">
        <v>316621</v>
      </c>
      <c r="AG114" s="946"/>
      <c r="AH114" s="946"/>
      <c r="AI114" s="946"/>
      <c r="AJ114" s="947"/>
      <c r="AK114" s="948">
        <v>277743</v>
      </c>
      <c r="AL114" s="946"/>
      <c r="AM114" s="946"/>
      <c r="AN114" s="946"/>
      <c r="AO114" s="947"/>
      <c r="AP114" s="949">
        <v>1.1000000000000001</v>
      </c>
      <c r="AQ114" s="950"/>
      <c r="AR114" s="950"/>
      <c r="AS114" s="950"/>
      <c r="AT114" s="951"/>
      <c r="AU114" s="895"/>
      <c r="AV114" s="896"/>
      <c r="AW114" s="896"/>
      <c r="AX114" s="896"/>
      <c r="AY114" s="896"/>
      <c r="AZ114" s="909" t="s">
        <v>427</v>
      </c>
      <c r="BA114" s="910"/>
      <c r="BB114" s="910"/>
      <c r="BC114" s="910"/>
      <c r="BD114" s="910"/>
      <c r="BE114" s="910"/>
      <c r="BF114" s="910"/>
      <c r="BG114" s="910"/>
      <c r="BH114" s="910"/>
      <c r="BI114" s="910"/>
      <c r="BJ114" s="910"/>
      <c r="BK114" s="910"/>
      <c r="BL114" s="910"/>
      <c r="BM114" s="910"/>
      <c r="BN114" s="910"/>
      <c r="BO114" s="910"/>
      <c r="BP114" s="911"/>
      <c r="BQ114" s="912">
        <v>4398657</v>
      </c>
      <c r="BR114" s="913"/>
      <c r="BS114" s="913"/>
      <c r="BT114" s="913"/>
      <c r="BU114" s="913"/>
      <c r="BV114" s="913">
        <v>4327248</v>
      </c>
      <c r="BW114" s="913"/>
      <c r="BX114" s="913"/>
      <c r="BY114" s="913"/>
      <c r="BZ114" s="913"/>
      <c r="CA114" s="913">
        <v>4378214</v>
      </c>
      <c r="CB114" s="913"/>
      <c r="CC114" s="913"/>
      <c r="CD114" s="913"/>
      <c r="CE114" s="913"/>
      <c r="CF114" s="907">
        <v>17.7</v>
      </c>
      <c r="CG114" s="908"/>
      <c r="CH114" s="908"/>
      <c r="CI114" s="908"/>
      <c r="CJ114" s="908"/>
      <c r="CK114" s="935"/>
      <c r="CL114" s="936"/>
      <c r="CM114" s="909" t="s">
        <v>428</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429</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v>2820</v>
      </c>
      <c r="AB115" s="925"/>
      <c r="AC115" s="925"/>
      <c r="AD115" s="925"/>
      <c r="AE115" s="926"/>
      <c r="AF115" s="927">
        <v>6565</v>
      </c>
      <c r="AG115" s="925"/>
      <c r="AH115" s="925"/>
      <c r="AI115" s="925"/>
      <c r="AJ115" s="926"/>
      <c r="AK115" s="927">
        <v>59510</v>
      </c>
      <c r="AL115" s="925"/>
      <c r="AM115" s="925"/>
      <c r="AN115" s="925"/>
      <c r="AO115" s="926"/>
      <c r="AP115" s="928">
        <v>0.2</v>
      </c>
      <c r="AQ115" s="929"/>
      <c r="AR115" s="929"/>
      <c r="AS115" s="929"/>
      <c r="AT115" s="930"/>
      <c r="AU115" s="895"/>
      <c r="AV115" s="896"/>
      <c r="AW115" s="896"/>
      <c r="AX115" s="896"/>
      <c r="AY115" s="896"/>
      <c r="AZ115" s="909" t="s">
        <v>430</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431</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v>139231</v>
      </c>
      <c r="DH115" s="946"/>
      <c r="DI115" s="946"/>
      <c r="DJ115" s="946"/>
      <c r="DK115" s="947"/>
      <c r="DL115" s="948">
        <v>206087</v>
      </c>
      <c r="DM115" s="946"/>
      <c r="DN115" s="946"/>
      <c r="DO115" s="946"/>
      <c r="DP115" s="947"/>
      <c r="DQ115" s="948">
        <v>447789</v>
      </c>
      <c r="DR115" s="946"/>
      <c r="DS115" s="946"/>
      <c r="DT115" s="946"/>
      <c r="DU115" s="947"/>
      <c r="DV115" s="949">
        <v>1.8</v>
      </c>
      <c r="DW115" s="950"/>
      <c r="DX115" s="950"/>
      <c r="DY115" s="950"/>
      <c r="DZ115" s="951"/>
    </row>
    <row r="116" spans="1:130" s="212" customFormat="1" ht="26.25" customHeight="1" x14ac:dyDescent="0.2">
      <c r="A116" s="943"/>
      <c r="B116" s="944"/>
      <c r="C116" s="952" t="s">
        <v>432</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433</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434</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12" customFormat="1" ht="26.25" customHeight="1" x14ac:dyDescent="0.2">
      <c r="A117" s="899" t="s">
        <v>178</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435</v>
      </c>
      <c r="Z117" s="881"/>
      <c r="AA117" s="965">
        <v>2397338</v>
      </c>
      <c r="AB117" s="966"/>
      <c r="AC117" s="966"/>
      <c r="AD117" s="966"/>
      <c r="AE117" s="967"/>
      <c r="AF117" s="968">
        <v>2557860</v>
      </c>
      <c r="AG117" s="966"/>
      <c r="AH117" s="966"/>
      <c r="AI117" s="966"/>
      <c r="AJ117" s="967"/>
      <c r="AK117" s="968">
        <v>2450427</v>
      </c>
      <c r="AL117" s="966"/>
      <c r="AM117" s="966"/>
      <c r="AN117" s="966"/>
      <c r="AO117" s="967"/>
      <c r="AP117" s="969"/>
      <c r="AQ117" s="970"/>
      <c r="AR117" s="970"/>
      <c r="AS117" s="970"/>
      <c r="AT117" s="971"/>
      <c r="AU117" s="895"/>
      <c r="AV117" s="896"/>
      <c r="AW117" s="896"/>
      <c r="AX117" s="896"/>
      <c r="AY117" s="896"/>
      <c r="AZ117" s="961" t="s">
        <v>436</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437</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411</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408</v>
      </c>
      <c r="AB118" s="880"/>
      <c r="AC118" s="880"/>
      <c r="AD118" s="880"/>
      <c r="AE118" s="881"/>
      <c r="AF118" s="879" t="s">
        <v>409</v>
      </c>
      <c r="AG118" s="880"/>
      <c r="AH118" s="880"/>
      <c r="AI118" s="880"/>
      <c r="AJ118" s="881"/>
      <c r="AK118" s="879" t="s">
        <v>295</v>
      </c>
      <c r="AL118" s="880"/>
      <c r="AM118" s="880"/>
      <c r="AN118" s="880"/>
      <c r="AO118" s="881"/>
      <c r="AP118" s="957" t="s">
        <v>410</v>
      </c>
      <c r="AQ118" s="958"/>
      <c r="AR118" s="958"/>
      <c r="AS118" s="958"/>
      <c r="AT118" s="959"/>
      <c r="AU118" s="895"/>
      <c r="AV118" s="896"/>
      <c r="AW118" s="896"/>
      <c r="AX118" s="896"/>
      <c r="AY118" s="896"/>
      <c r="AZ118" s="960" t="s">
        <v>438</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439</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3" t="s">
        <v>414</v>
      </c>
      <c r="B119" s="934"/>
      <c r="C119" s="916" t="s">
        <v>415</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33" t="s">
        <v>178</v>
      </c>
      <c r="BA119" s="233"/>
      <c r="BB119" s="233"/>
      <c r="BC119" s="233"/>
      <c r="BD119" s="233"/>
      <c r="BE119" s="233"/>
      <c r="BF119" s="233"/>
      <c r="BG119" s="233"/>
      <c r="BH119" s="233"/>
      <c r="BI119" s="233"/>
      <c r="BJ119" s="233"/>
      <c r="BK119" s="233"/>
      <c r="BL119" s="233"/>
      <c r="BM119" s="233"/>
      <c r="BN119" s="233"/>
      <c r="BO119" s="964" t="s">
        <v>440</v>
      </c>
      <c r="BP119" s="992"/>
      <c r="BQ119" s="986">
        <v>26077996</v>
      </c>
      <c r="BR119" s="987"/>
      <c r="BS119" s="987"/>
      <c r="BT119" s="987"/>
      <c r="BU119" s="987"/>
      <c r="BV119" s="987">
        <v>25059588</v>
      </c>
      <c r="BW119" s="987"/>
      <c r="BX119" s="987"/>
      <c r="BY119" s="987"/>
      <c r="BZ119" s="987"/>
      <c r="CA119" s="987">
        <v>26638418</v>
      </c>
      <c r="CB119" s="987"/>
      <c r="CC119" s="987"/>
      <c r="CD119" s="987"/>
      <c r="CE119" s="987"/>
      <c r="CF119" s="988"/>
      <c r="CG119" s="989"/>
      <c r="CH119" s="989"/>
      <c r="CI119" s="989"/>
      <c r="CJ119" s="990"/>
      <c r="CK119" s="937"/>
      <c r="CL119" s="938"/>
      <c r="CM119" s="960" t="s">
        <v>441</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122</v>
      </c>
      <c r="DH119" s="973"/>
      <c r="DI119" s="973"/>
      <c r="DJ119" s="973"/>
      <c r="DK119" s="974"/>
      <c r="DL119" s="972">
        <v>689040</v>
      </c>
      <c r="DM119" s="973"/>
      <c r="DN119" s="973"/>
      <c r="DO119" s="973"/>
      <c r="DP119" s="974"/>
      <c r="DQ119" s="972">
        <v>620136</v>
      </c>
      <c r="DR119" s="973"/>
      <c r="DS119" s="973"/>
      <c r="DT119" s="973"/>
      <c r="DU119" s="974"/>
      <c r="DV119" s="975">
        <v>2.5</v>
      </c>
      <c r="DW119" s="976"/>
      <c r="DX119" s="976"/>
      <c r="DY119" s="976"/>
      <c r="DZ119" s="977"/>
    </row>
    <row r="120" spans="1:130" s="212" customFormat="1" ht="26.25" customHeight="1" x14ac:dyDescent="0.2">
      <c r="A120" s="1044"/>
      <c r="B120" s="936"/>
      <c r="C120" s="909" t="s">
        <v>418</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442</v>
      </c>
      <c r="AV120" s="979"/>
      <c r="AW120" s="979"/>
      <c r="AX120" s="979"/>
      <c r="AY120" s="980"/>
      <c r="AZ120" s="916" t="s">
        <v>443</v>
      </c>
      <c r="BA120" s="884"/>
      <c r="BB120" s="884"/>
      <c r="BC120" s="884"/>
      <c r="BD120" s="884"/>
      <c r="BE120" s="884"/>
      <c r="BF120" s="884"/>
      <c r="BG120" s="884"/>
      <c r="BH120" s="884"/>
      <c r="BI120" s="884"/>
      <c r="BJ120" s="884"/>
      <c r="BK120" s="884"/>
      <c r="BL120" s="884"/>
      <c r="BM120" s="884"/>
      <c r="BN120" s="884"/>
      <c r="BO120" s="884"/>
      <c r="BP120" s="885"/>
      <c r="BQ120" s="917">
        <v>13204297</v>
      </c>
      <c r="BR120" s="918"/>
      <c r="BS120" s="918"/>
      <c r="BT120" s="918"/>
      <c r="BU120" s="918"/>
      <c r="BV120" s="918">
        <v>14660300</v>
      </c>
      <c r="BW120" s="918"/>
      <c r="BX120" s="918"/>
      <c r="BY120" s="918"/>
      <c r="BZ120" s="918"/>
      <c r="CA120" s="918">
        <v>14683604</v>
      </c>
      <c r="CB120" s="918"/>
      <c r="CC120" s="918"/>
      <c r="CD120" s="918"/>
      <c r="CE120" s="918"/>
      <c r="CF120" s="931">
        <v>59.2</v>
      </c>
      <c r="CG120" s="932"/>
      <c r="CH120" s="932"/>
      <c r="CI120" s="932"/>
      <c r="CJ120" s="932"/>
      <c r="CK120" s="993" t="s">
        <v>444</v>
      </c>
      <c r="CL120" s="994"/>
      <c r="CM120" s="994"/>
      <c r="CN120" s="994"/>
      <c r="CO120" s="995"/>
      <c r="CP120" s="1001" t="s">
        <v>392</v>
      </c>
      <c r="CQ120" s="1002"/>
      <c r="CR120" s="1002"/>
      <c r="CS120" s="1002"/>
      <c r="CT120" s="1002"/>
      <c r="CU120" s="1002"/>
      <c r="CV120" s="1002"/>
      <c r="CW120" s="1002"/>
      <c r="CX120" s="1002"/>
      <c r="CY120" s="1002"/>
      <c r="CZ120" s="1002"/>
      <c r="DA120" s="1002"/>
      <c r="DB120" s="1002"/>
      <c r="DC120" s="1002"/>
      <c r="DD120" s="1002"/>
      <c r="DE120" s="1002"/>
      <c r="DF120" s="1003"/>
      <c r="DG120" s="917">
        <v>898881</v>
      </c>
      <c r="DH120" s="918"/>
      <c r="DI120" s="918"/>
      <c r="DJ120" s="918"/>
      <c r="DK120" s="918"/>
      <c r="DL120" s="918">
        <v>817977</v>
      </c>
      <c r="DM120" s="918"/>
      <c r="DN120" s="918"/>
      <c r="DO120" s="918"/>
      <c r="DP120" s="918"/>
      <c r="DQ120" s="918">
        <v>840165</v>
      </c>
      <c r="DR120" s="918"/>
      <c r="DS120" s="918"/>
      <c r="DT120" s="918"/>
      <c r="DU120" s="918"/>
      <c r="DV120" s="919">
        <v>3.4</v>
      </c>
      <c r="DW120" s="919"/>
      <c r="DX120" s="919"/>
      <c r="DY120" s="919"/>
      <c r="DZ120" s="920"/>
    </row>
    <row r="121" spans="1:130" s="212" customFormat="1" ht="26.25" customHeight="1" x14ac:dyDescent="0.2">
      <c r="A121" s="1044"/>
      <c r="B121" s="936"/>
      <c r="C121" s="961" t="s">
        <v>445</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446</v>
      </c>
      <c r="BA121" s="910"/>
      <c r="BB121" s="910"/>
      <c r="BC121" s="910"/>
      <c r="BD121" s="910"/>
      <c r="BE121" s="910"/>
      <c r="BF121" s="910"/>
      <c r="BG121" s="910"/>
      <c r="BH121" s="910"/>
      <c r="BI121" s="910"/>
      <c r="BJ121" s="910"/>
      <c r="BK121" s="910"/>
      <c r="BL121" s="910"/>
      <c r="BM121" s="910"/>
      <c r="BN121" s="910"/>
      <c r="BO121" s="910"/>
      <c r="BP121" s="911"/>
      <c r="BQ121" s="912">
        <v>7992688</v>
      </c>
      <c r="BR121" s="913"/>
      <c r="BS121" s="913"/>
      <c r="BT121" s="913"/>
      <c r="BU121" s="913"/>
      <c r="BV121" s="913">
        <v>7867493</v>
      </c>
      <c r="BW121" s="913"/>
      <c r="BX121" s="913"/>
      <c r="BY121" s="913"/>
      <c r="BZ121" s="913"/>
      <c r="CA121" s="913">
        <v>8048503</v>
      </c>
      <c r="CB121" s="913"/>
      <c r="CC121" s="913"/>
      <c r="CD121" s="913"/>
      <c r="CE121" s="913"/>
      <c r="CF121" s="907">
        <v>32.5</v>
      </c>
      <c r="CG121" s="908"/>
      <c r="CH121" s="908"/>
      <c r="CI121" s="908"/>
      <c r="CJ121" s="908"/>
      <c r="CK121" s="996"/>
      <c r="CL121" s="997"/>
      <c r="CM121" s="997"/>
      <c r="CN121" s="997"/>
      <c r="CO121" s="998"/>
      <c r="CP121" s="1006" t="s">
        <v>390</v>
      </c>
      <c r="CQ121" s="1007"/>
      <c r="CR121" s="1007"/>
      <c r="CS121" s="1007"/>
      <c r="CT121" s="1007"/>
      <c r="CU121" s="1007"/>
      <c r="CV121" s="1007"/>
      <c r="CW121" s="1007"/>
      <c r="CX121" s="1007"/>
      <c r="CY121" s="1007"/>
      <c r="CZ121" s="1007"/>
      <c r="DA121" s="1007"/>
      <c r="DB121" s="1007"/>
      <c r="DC121" s="1007"/>
      <c r="DD121" s="1007"/>
      <c r="DE121" s="1007"/>
      <c r="DF121" s="1008"/>
      <c r="DG121" s="912" t="s">
        <v>122</v>
      </c>
      <c r="DH121" s="913"/>
      <c r="DI121" s="913"/>
      <c r="DJ121" s="913"/>
      <c r="DK121" s="913"/>
      <c r="DL121" s="913" t="s">
        <v>122</v>
      </c>
      <c r="DM121" s="913"/>
      <c r="DN121" s="913"/>
      <c r="DO121" s="913"/>
      <c r="DP121" s="913"/>
      <c r="DQ121" s="913" t="s">
        <v>122</v>
      </c>
      <c r="DR121" s="913"/>
      <c r="DS121" s="913"/>
      <c r="DT121" s="913"/>
      <c r="DU121" s="913"/>
      <c r="DV121" s="914" t="s">
        <v>122</v>
      </c>
      <c r="DW121" s="914"/>
      <c r="DX121" s="914"/>
      <c r="DY121" s="914"/>
      <c r="DZ121" s="915"/>
    </row>
    <row r="122" spans="1:130" s="212" customFormat="1" ht="26.25" customHeight="1" x14ac:dyDescent="0.2">
      <c r="A122" s="1044"/>
      <c r="B122" s="936"/>
      <c r="C122" s="909" t="s">
        <v>428</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447</v>
      </c>
      <c r="BA122" s="952"/>
      <c r="BB122" s="952"/>
      <c r="BC122" s="952"/>
      <c r="BD122" s="952"/>
      <c r="BE122" s="952"/>
      <c r="BF122" s="952"/>
      <c r="BG122" s="952"/>
      <c r="BH122" s="952"/>
      <c r="BI122" s="952"/>
      <c r="BJ122" s="952"/>
      <c r="BK122" s="952"/>
      <c r="BL122" s="952"/>
      <c r="BM122" s="952"/>
      <c r="BN122" s="952"/>
      <c r="BO122" s="952"/>
      <c r="BP122" s="953"/>
      <c r="BQ122" s="986">
        <v>7415820</v>
      </c>
      <c r="BR122" s="987"/>
      <c r="BS122" s="987"/>
      <c r="BT122" s="987"/>
      <c r="BU122" s="987"/>
      <c r="BV122" s="987">
        <v>6629949</v>
      </c>
      <c r="BW122" s="987"/>
      <c r="BX122" s="987"/>
      <c r="BY122" s="987"/>
      <c r="BZ122" s="987"/>
      <c r="CA122" s="987">
        <v>7321537</v>
      </c>
      <c r="CB122" s="987"/>
      <c r="CC122" s="987"/>
      <c r="CD122" s="987"/>
      <c r="CE122" s="987"/>
      <c r="CF122" s="1004">
        <v>29.5</v>
      </c>
      <c r="CG122" s="1005"/>
      <c r="CH122" s="1005"/>
      <c r="CI122" s="1005"/>
      <c r="CJ122" s="1005"/>
      <c r="CK122" s="996"/>
      <c r="CL122" s="997"/>
      <c r="CM122" s="997"/>
      <c r="CN122" s="997"/>
      <c r="CO122" s="998"/>
      <c r="CP122" s="1006" t="s">
        <v>391</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2">
      <c r="A123" s="1044"/>
      <c r="B123" s="936"/>
      <c r="C123" s="909" t="s">
        <v>434</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33" t="s">
        <v>178</v>
      </c>
      <c r="BA123" s="233"/>
      <c r="BB123" s="233"/>
      <c r="BC123" s="233"/>
      <c r="BD123" s="233"/>
      <c r="BE123" s="233"/>
      <c r="BF123" s="233"/>
      <c r="BG123" s="233"/>
      <c r="BH123" s="233"/>
      <c r="BI123" s="233"/>
      <c r="BJ123" s="233"/>
      <c r="BK123" s="233"/>
      <c r="BL123" s="233"/>
      <c r="BM123" s="233"/>
      <c r="BN123" s="233"/>
      <c r="BO123" s="964" t="s">
        <v>448</v>
      </c>
      <c r="BP123" s="992"/>
      <c r="BQ123" s="1050">
        <v>28612805</v>
      </c>
      <c r="BR123" s="1051"/>
      <c r="BS123" s="1051"/>
      <c r="BT123" s="1051"/>
      <c r="BU123" s="1051"/>
      <c r="BV123" s="1051">
        <v>29157742</v>
      </c>
      <c r="BW123" s="1051"/>
      <c r="BX123" s="1051"/>
      <c r="BY123" s="1051"/>
      <c r="BZ123" s="1051"/>
      <c r="CA123" s="1051">
        <v>30053644</v>
      </c>
      <c r="CB123" s="1051"/>
      <c r="CC123" s="1051"/>
      <c r="CD123" s="1051"/>
      <c r="CE123" s="1051"/>
      <c r="CF123" s="988"/>
      <c r="CG123" s="989"/>
      <c r="CH123" s="989"/>
      <c r="CI123" s="989"/>
      <c r="CJ123" s="990"/>
      <c r="CK123" s="996"/>
      <c r="CL123" s="997"/>
      <c r="CM123" s="997"/>
      <c r="CN123" s="997"/>
      <c r="CO123" s="998"/>
      <c r="CP123" s="1006" t="s">
        <v>389</v>
      </c>
      <c r="CQ123" s="1007"/>
      <c r="CR123" s="1007"/>
      <c r="CS123" s="1007"/>
      <c r="CT123" s="1007"/>
      <c r="CU123" s="1007"/>
      <c r="CV123" s="1007"/>
      <c r="CW123" s="1007"/>
      <c r="CX123" s="1007"/>
      <c r="CY123" s="1007"/>
      <c r="CZ123" s="1007"/>
      <c r="DA123" s="1007"/>
      <c r="DB123" s="1007"/>
      <c r="DC123" s="1007"/>
      <c r="DD123" s="1007"/>
      <c r="DE123" s="1007"/>
      <c r="DF123" s="1008"/>
      <c r="DG123" s="945" t="s">
        <v>122</v>
      </c>
      <c r="DH123" s="946"/>
      <c r="DI123" s="946"/>
      <c r="DJ123" s="946"/>
      <c r="DK123" s="947"/>
      <c r="DL123" s="948" t="s">
        <v>122</v>
      </c>
      <c r="DM123" s="946"/>
      <c r="DN123" s="946"/>
      <c r="DO123" s="946"/>
      <c r="DP123" s="947"/>
      <c r="DQ123" s="948" t="s">
        <v>122</v>
      </c>
      <c r="DR123" s="946"/>
      <c r="DS123" s="946"/>
      <c r="DT123" s="946"/>
      <c r="DU123" s="947"/>
      <c r="DV123" s="949" t="s">
        <v>122</v>
      </c>
      <c r="DW123" s="950"/>
      <c r="DX123" s="950"/>
      <c r="DY123" s="950"/>
      <c r="DZ123" s="951"/>
    </row>
    <row r="124" spans="1:130" s="212" customFormat="1" ht="26.25" customHeight="1" thickBot="1" x14ac:dyDescent="0.25">
      <c r="A124" s="1044"/>
      <c r="B124" s="936"/>
      <c r="C124" s="909" t="s">
        <v>437</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449</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450</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44"/>
      <c r="B125" s="936"/>
      <c r="C125" s="909" t="s">
        <v>439</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451</v>
      </c>
      <c r="CL125" s="994"/>
      <c r="CM125" s="994"/>
      <c r="CN125" s="994"/>
      <c r="CO125" s="995"/>
      <c r="CP125" s="916" t="s">
        <v>452</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44"/>
      <c r="B126" s="936"/>
      <c r="C126" s="909" t="s">
        <v>441</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v>2820</v>
      </c>
      <c r="AB126" s="946"/>
      <c r="AC126" s="946"/>
      <c r="AD126" s="946"/>
      <c r="AE126" s="947"/>
      <c r="AF126" s="948">
        <v>6565</v>
      </c>
      <c r="AG126" s="946"/>
      <c r="AH126" s="946"/>
      <c r="AI126" s="946"/>
      <c r="AJ126" s="947"/>
      <c r="AK126" s="948">
        <v>59510</v>
      </c>
      <c r="AL126" s="946"/>
      <c r="AM126" s="946"/>
      <c r="AN126" s="946"/>
      <c r="AO126" s="947"/>
      <c r="AP126" s="949">
        <v>0.2</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453</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2">
      <c r="A127" s="1045"/>
      <c r="B127" s="938"/>
      <c r="C127" s="960" t="s">
        <v>454</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14"/>
      <c r="AV127" s="214"/>
      <c r="AW127" s="214"/>
      <c r="AX127" s="1018" t="s">
        <v>455</v>
      </c>
      <c r="AY127" s="1019"/>
      <c r="AZ127" s="1019"/>
      <c r="BA127" s="1019"/>
      <c r="BB127" s="1019"/>
      <c r="BC127" s="1019"/>
      <c r="BD127" s="1019"/>
      <c r="BE127" s="1020"/>
      <c r="BF127" s="1021" t="s">
        <v>456</v>
      </c>
      <c r="BG127" s="1019"/>
      <c r="BH127" s="1019"/>
      <c r="BI127" s="1019"/>
      <c r="BJ127" s="1019"/>
      <c r="BK127" s="1019"/>
      <c r="BL127" s="1020"/>
      <c r="BM127" s="1021" t="s">
        <v>457</v>
      </c>
      <c r="BN127" s="1019"/>
      <c r="BO127" s="1019"/>
      <c r="BP127" s="1019"/>
      <c r="BQ127" s="1019"/>
      <c r="BR127" s="1019"/>
      <c r="BS127" s="1020"/>
      <c r="BT127" s="1021" t="s">
        <v>458</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459</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28" t="s">
        <v>460</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461</v>
      </c>
      <c r="X128" s="1030"/>
      <c r="Y128" s="1030"/>
      <c r="Z128" s="1031"/>
      <c r="AA128" s="1032">
        <v>1005491</v>
      </c>
      <c r="AB128" s="1033"/>
      <c r="AC128" s="1033"/>
      <c r="AD128" s="1033"/>
      <c r="AE128" s="1034"/>
      <c r="AF128" s="1035">
        <v>1019373</v>
      </c>
      <c r="AG128" s="1033"/>
      <c r="AH128" s="1033"/>
      <c r="AI128" s="1033"/>
      <c r="AJ128" s="1034"/>
      <c r="AK128" s="1035">
        <v>994110</v>
      </c>
      <c r="AL128" s="1033"/>
      <c r="AM128" s="1033"/>
      <c r="AN128" s="1033"/>
      <c r="AO128" s="1034"/>
      <c r="AP128" s="1036"/>
      <c r="AQ128" s="1037"/>
      <c r="AR128" s="1037"/>
      <c r="AS128" s="1037"/>
      <c r="AT128" s="1038"/>
      <c r="AU128" s="214"/>
      <c r="AV128" s="214"/>
      <c r="AW128" s="214"/>
      <c r="AX128" s="883" t="s">
        <v>462</v>
      </c>
      <c r="AY128" s="884"/>
      <c r="AZ128" s="884"/>
      <c r="BA128" s="884"/>
      <c r="BB128" s="884"/>
      <c r="BC128" s="884"/>
      <c r="BD128" s="884"/>
      <c r="BE128" s="885"/>
      <c r="BF128" s="1039" t="s">
        <v>122</v>
      </c>
      <c r="BG128" s="1040"/>
      <c r="BH128" s="1040"/>
      <c r="BI128" s="1040"/>
      <c r="BJ128" s="1040"/>
      <c r="BK128" s="1040"/>
      <c r="BL128" s="1041"/>
      <c r="BM128" s="1039">
        <v>12.04</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463</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12" customFormat="1" ht="26.25" customHeight="1" x14ac:dyDescent="0.2">
      <c r="A129" s="921" t="s">
        <v>103</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464</v>
      </c>
      <c r="X129" s="1058"/>
      <c r="Y129" s="1058"/>
      <c r="Z129" s="1059"/>
      <c r="AA129" s="945">
        <v>24192213</v>
      </c>
      <c r="AB129" s="946"/>
      <c r="AC129" s="946"/>
      <c r="AD129" s="946"/>
      <c r="AE129" s="947"/>
      <c r="AF129" s="948">
        <v>25366952</v>
      </c>
      <c r="AG129" s="946"/>
      <c r="AH129" s="946"/>
      <c r="AI129" s="946"/>
      <c r="AJ129" s="947"/>
      <c r="AK129" s="948">
        <v>25662107</v>
      </c>
      <c r="AL129" s="946"/>
      <c r="AM129" s="946"/>
      <c r="AN129" s="946"/>
      <c r="AO129" s="947"/>
      <c r="AP129" s="1060"/>
      <c r="AQ129" s="1061"/>
      <c r="AR129" s="1061"/>
      <c r="AS129" s="1061"/>
      <c r="AT129" s="1062"/>
      <c r="AU129" s="215"/>
      <c r="AV129" s="215"/>
      <c r="AW129" s="215"/>
      <c r="AX129" s="1052" t="s">
        <v>465</v>
      </c>
      <c r="AY129" s="910"/>
      <c r="AZ129" s="910"/>
      <c r="BA129" s="910"/>
      <c r="BB129" s="910"/>
      <c r="BC129" s="910"/>
      <c r="BD129" s="910"/>
      <c r="BE129" s="911"/>
      <c r="BF129" s="1053" t="s">
        <v>122</v>
      </c>
      <c r="BG129" s="1054"/>
      <c r="BH129" s="1054"/>
      <c r="BI129" s="1054"/>
      <c r="BJ129" s="1054"/>
      <c r="BK129" s="1054"/>
      <c r="BL129" s="1055"/>
      <c r="BM129" s="1053">
        <v>17.04</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466</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467</v>
      </c>
      <c r="X130" s="1058"/>
      <c r="Y130" s="1058"/>
      <c r="Z130" s="1059"/>
      <c r="AA130" s="945">
        <v>1068492</v>
      </c>
      <c r="AB130" s="946"/>
      <c r="AC130" s="946"/>
      <c r="AD130" s="946"/>
      <c r="AE130" s="947"/>
      <c r="AF130" s="948">
        <v>1026195</v>
      </c>
      <c r="AG130" s="946"/>
      <c r="AH130" s="946"/>
      <c r="AI130" s="946"/>
      <c r="AJ130" s="947"/>
      <c r="AK130" s="948">
        <v>879587</v>
      </c>
      <c r="AL130" s="946"/>
      <c r="AM130" s="946"/>
      <c r="AN130" s="946"/>
      <c r="AO130" s="947"/>
      <c r="AP130" s="1060"/>
      <c r="AQ130" s="1061"/>
      <c r="AR130" s="1061"/>
      <c r="AS130" s="1061"/>
      <c r="AT130" s="1062"/>
      <c r="AU130" s="215"/>
      <c r="AV130" s="215"/>
      <c r="AW130" s="215"/>
      <c r="AX130" s="1052" t="s">
        <v>468</v>
      </c>
      <c r="AY130" s="910"/>
      <c r="AZ130" s="910"/>
      <c r="BA130" s="910"/>
      <c r="BB130" s="910"/>
      <c r="BC130" s="910"/>
      <c r="BD130" s="910"/>
      <c r="BE130" s="911"/>
      <c r="BF130" s="1088">
        <v>1.9</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469</v>
      </c>
      <c r="X131" s="1095"/>
      <c r="Y131" s="1095"/>
      <c r="Z131" s="1096"/>
      <c r="AA131" s="991">
        <v>23123721</v>
      </c>
      <c r="AB131" s="973"/>
      <c r="AC131" s="973"/>
      <c r="AD131" s="973"/>
      <c r="AE131" s="974"/>
      <c r="AF131" s="972">
        <v>24340757</v>
      </c>
      <c r="AG131" s="973"/>
      <c r="AH131" s="973"/>
      <c r="AI131" s="973"/>
      <c r="AJ131" s="974"/>
      <c r="AK131" s="972">
        <v>24782520</v>
      </c>
      <c r="AL131" s="973"/>
      <c r="AM131" s="973"/>
      <c r="AN131" s="973"/>
      <c r="AO131" s="974"/>
      <c r="AP131" s="1097"/>
      <c r="AQ131" s="1098"/>
      <c r="AR131" s="1098"/>
      <c r="AS131" s="1098"/>
      <c r="AT131" s="1099"/>
      <c r="AU131" s="215"/>
      <c r="AV131" s="215"/>
      <c r="AW131" s="215"/>
      <c r="AX131" s="1070" t="s">
        <v>470</v>
      </c>
      <c r="AY131" s="713"/>
      <c r="AZ131" s="713"/>
      <c r="BA131" s="713"/>
      <c r="BB131" s="713"/>
      <c r="BC131" s="713"/>
      <c r="BD131" s="713"/>
      <c r="BE131" s="1023"/>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471</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472</v>
      </c>
      <c r="W132" s="1081"/>
      <c r="X132" s="1081"/>
      <c r="Y132" s="1081"/>
      <c r="Z132" s="1082"/>
      <c r="AA132" s="1083">
        <v>1.3983692329999999</v>
      </c>
      <c r="AB132" s="1084"/>
      <c r="AC132" s="1084"/>
      <c r="AD132" s="1084"/>
      <c r="AE132" s="1085"/>
      <c r="AF132" s="1086">
        <v>2.1046674919999999</v>
      </c>
      <c r="AG132" s="1084"/>
      <c r="AH132" s="1084"/>
      <c r="AI132" s="1084"/>
      <c r="AJ132" s="1085"/>
      <c r="AK132" s="1086">
        <v>2.327164469</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473</v>
      </c>
      <c r="W133" s="1064"/>
      <c r="X133" s="1064"/>
      <c r="Y133" s="1064"/>
      <c r="Z133" s="1065"/>
      <c r="AA133" s="1066">
        <v>1.5</v>
      </c>
      <c r="AB133" s="1067"/>
      <c r="AC133" s="1067"/>
      <c r="AD133" s="1067"/>
      <c r="AE133" s="1068"/>
      <c r="AF133" s="1066">
        <v>1.7</v>
      </c>
      <c r="AG133" s="1067"/>
      <c r="AH133" s="1067"/>
      <c r="AI133" s="1067"/>
      <c r="AJ133" s="1068"/>
      <c r="AK133" s="1066">
        <v>1.9</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JpLTn+VP7yUZRUSbLxAYQkANaQiUO3IlG3jtcb+JyxNGS6m/i8tKQPXgRlqvQMj5GpFE8qj+zjwg5ICqDTkt7A==" saltValue="iQ/RnOUQqdkgV0sAKHVuZ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474</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XBkWCuXbx3hOhFbIg6i8sa4jfMp1OV3lI1KAVeYT/KphoQAb/RhwYr1FvBngaJzBuCNfqwxNTLbJpYFU+BTY9A==" saltValue="FFqm1gn/vo8L//2z/CJpW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40zFJVr/IlMri4FIsBo+j/1mYyfbfn6ZSDt2v0Uzr4XdpB41njrk4va8+sNi6bgsHozGK2gEk9fQ1WhusNdlTA==" saltValue="srxi7lQf68gIHz9qv2BMX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475</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476</v>
      </c>
      <c r="AL6" s="248"/>
      <c r="AM6" s="248"/>
      <c r="AN6" s="248"/>
    </row>
    <row r="7" spans="1:46" ht="13.5" customHeight="1" x14ac:dyDescent="0.2">
      <c r="A7" s="247"/>
      <c r="AK7" s="250"/>
      <c r="AL7" s="251"/>
      <c r="AM7" s="251"/>
      <c r="AN7" s="252"/>
      <c r="AO7" s="1101" t="s">
        <v>477</v>
      </c>
      <c r="AP7" s="253"/>
      <c r="AQ7" s="254" t="s">
        <v>478</v>
      </c>
      <c r="AR7" s="255"/>
    </row>
    <row r="8" spans="1:46" ht="13.2" x14ac:dyDescent="0.2">
      <c r="A8" s="247"/>
      <c r="AK8" s="256"/>
      <c r="AL8" s="257"/>
      <c r="AM8" s="257"/>
      <c r="AN8" s="258"/>
      <c r="AO8" s="1102"/>
      <c r="AP8" s="259" t="s">
        <v>479</v>
      </c>
      <c r="AQ8" s="260" t="s">
        <v>480</v>
      </c>
      <c r="AR8" s="261" t="s">
        <v>481</v>
      </c>
    </row>
    <row r="9" spans="1:46" ht="13.2" x14ac:dyDescent="0.2">
      <c r="A9" s="247"/>
      <c r="AK9" s="1103" t="s">
        <v>482</v>
      </c>
      <c r="AL9" s="1104"/>
      <c r="AM9" s="1104"/>
      <c r="AN9" s="1105"/>
      <c r="AO9" s="262">
        <v>6964909</v>
      </c>
      <c r="AP9" s="262">
        <v>55642</v>
      </c>
      <c r="AQ9" s="263">
        <v>68274</v>
      </c>
      <c r="AR9" s="264">
        <v>-18.5</v>
      </c>
    </row>
    <row r="10" spans="1:46" ht="13.5" customHeight="1" x14ac:dyDescent="0.2">
      <c r="A10" s="247"/>
      <c r="AK10" s="1103" t="s">
        <v>483</v>
      </c>
      <c r="AL10" s="1104"/>
      <c r="AM10" s="1104"/>
      <c r="AN10" s="1105"/>
      <c r="AO10" s="265">
        <v>52611</v>
      </c>
      <c r="AP10" s="265">
        <v>420</v>
      </c>
      <c r="AQ10" s="266">
        <v>4860</v>
      </c>
      <c r="AR10" s="267">
        <v>-91.4</v>
      </c>
    </row>
    <row r="11" spans="1:46" ht="13.5" customHeight="1" x14ac:dyDescent="0.2">
      <c r="A11" s="247"/>
      <c r="AK11" s="1103" t="s">
        <v>484</v>
      </c>
      <c r="AL11" s="1104"/>
      <c r="AM11" s="1104"/>
      <c r="AN11" s="1105"/>
      <c r="AO11" s="265">
        <v>70499</v>
      </c>
      <c r="AP11" s="265">
        <v>563</v>
      </c>
      <c r="AQ11" s="266">
        <v>567</v>
      </c>
      <c r="AR11" s="267">
        <v>-0.7</v>
      </c>
    </row>
    <row r="12" spans="1:46" ht="13.5" customHeight="1" x14ac:dyDescent="0.2">
      <c r="A12" s="247"/>
      <c r="AK12" s="1103" t="s">
        <v>485</v>
      </c>
      <c r="AL12" s="1104"/>
      <c r="AM12" s="1104"/>
      <c r="AN12" s="1105"/>
      <c r="AO12" s="265" t="s">
        <v>486</v>
      </c>
      <c r="AP12" s="265" t="s">
        <v>486</v>
      </c>
      <c r="AQ12" s="266">
        <v>16</v>
      </c>
      <c r="AR12" s="267" t="s">
        <v>486</v>
      </c>
    </row>
    <row r="13" spans="1:46" ht="13.5" customHeight="1" x14ac:dyDescent="0.2">
      <c r="A13" s="247"/>
      <c r="AK13" s="1103" t="s">
        <v>487</v>
      </c>
      <c r="AL13" s="1104"/>
      <c r="AM13" s="1104"/>
      <c r="AN13" s="1105"/>
      <c r="AO13" s="265">
        <v>419074</v>
      </c>
      <c r="AP13" s="265">
        <v>3348</v>
      </c>
      <c r="AQ13" s="266">
        <v>2777</v>
      </c>
      <c r="AR13" s="267">
        <v>20.6</v>
      </c>
    </row>
    <row r="14" spans="1:46" ht="13.5" customHeight="1" x14ac:dyDescent="0.2">
      <c r="A14" s="247"/>
      <c r="AK14" s="1103" t="s">
        <v>488</v>
      </c>
      <c r="AL14" s="1104"/>
      <c r="AM14" s="1104"/>
      <c r="AN14" s="1105"/>
      <c r="AO14" s="265">
        <v>267224</v>
      </c>
      <c r="AP14" s="265">
        <v>2135</v>
      </c>
      <c r="AQ14" s="266">
        <v>1330</v>
      </c>
      <c r="AR14" s="267">
        <v>60.5</v>
      </c>
    </row>
    <row r="15" spans="1:46" ht="13.5" customHeight="1" x14ac:dyDescent="0.2">
      <c r="A15" s="247"/>
      <c r="AK15" s="1106" t="s">
        <v>489</v>
      </c>
      <c r="AL15" s="1107"/>
      <c r="AM15" s="1107"/>
      <c r="AN15" s="1108"/>
      <c r="AO15" s="265">
        <v>-398019</v>
      </c>
      <c r="AP15" s="265">
        <v>-3180</v>
      </c>
      <c r="AQ15" s="266">
        <v>-3833</v>
      </c>
      <c r="AR15" s="267">
        <v>-17</v>
      </c>
    </row>
    <row r="16" spans="1:46" ht="13.2" x14ac:dyDescent="0.2">
      <c r="A16" s="247"/>
      <c r="AK16" s="1106" t="s">
        <v>178</v>
      </c>
      <c r="AL16" s="1107"/>
      <c r="AM16" s="1107"/>
      <c r="AN16" s="1108"/>
      <c r="AO16" s="265">
        <v>7376298</v>
      </c>
      <c r="AP16" s="265">
        <v>58928</v>
      </c>
      <c r="AQ16" s="266">
        <v>73991</v>
      </c>
      <c r="AR16" s="267">
        <v>-20.399999999999999</v>
      </c>
    </row>
    <row r="17" spans="1:46" ht="13.2" x14ac:dyDescent="0.2">
      <c r="A17" s="247"/>
    </row>
    <row r="18" spans="1:46" ht="13.2" x14ac:dyDescent="0.2">
      <c r="A18" s="247"/>
      <c r="AQ18" s="268"/>
      <c r="AR18" s="268"/>
    </row>
    <row r="19" spans="1:46" ht="13.2" x14ac:dyDescent="0.2">
      <c r="A19" s="247"/>
      <c r="AK19" s="243" t="s">
        <v>490</v>
      </c>
    </row>
    <row r="20" spans="1:46" ht="13.2" x14ac:dyDescent="0.2">
      <c r="A20" s="247"/>
      <c r="AK20" s="269"/>
      <c r="AL20" s="270"/>
      <c r="AM20" s="270"/>
      <c r="AN20" s="271"/>
      <c r="AO20" s="272" t="s">
        <v>491</v>
      </c>
      <c r="AP20" s="273" t="s">
        <v>492</v>
      </c>
      <c r="AQ20" s="274" t="s">
        <v>493</v>
      </c>
      <c r="AR20" s="275"/>
    </row>
    <row r="21" spans="1:46" s="248" customFormat="1" ht="13.2" x14ac:dyDescent="0.2">
      <c r="A21" s="276"/>
      <c r="AK21" s="1109" t="s">
        <v>494</v>
      </c>
      <c r="AL21" s="1110"/>
      <c r="AM21" s="1110"/>
      <c r="AN21" s="1111"/>
      <c r="AO21" s="277">
        <v>4.79</v>
      </c>
      <c r="AP21" s="278">
        <v>6.28</v>
      </c>
      <c r="AQ21" s="279">
        <v>-1.49</v>
      </c>
      <c r="AS21" s="280"/>
      <c r="AT21" s="276"/>
    </row>
    <row r="22" spans="1:46" s="248" customFormat="1" ht="13.2" x14ac:dyDescent="0.2">
      <c r="A22" s="276"/>
      <c r="AK22" s="1109" t="s">
        <v>495</v>
      </c>
      <c r="AL22" s="1110"/>
      <c r="AM22" s="1110"/>
      <c r="AN22" s="1111"/>
      <c r="AO22" s="281">
        <v>97.6</v>
      </c>
      <c r="AP22" s="282">
        <v>98.7</v>
      </c>
      <c r="AQ22" s="283">
        <v>-1.1000000000000001</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496</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497</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498</v>
      </c>
      <c r="AL29" s="248"/>
      <c r="AM29" s="248"/>
      <c r="AN29" s="248"/>
      <c r="AS29" s="290"/>
    </row>
    <row r="30" spans="1:46" ht="13.5" customHeight="1" x14ac:dyDescent="0.2">
      <c r="A30" s="247"/>
      <c r="AK30" s="250"/>
      <c r="AL30" s="251"/>
      <c r="AM30" s="251"/>
      <c r="AN30" s="252"/>
      <c r="AO30" s="1101" t="s">
        <v>477</v>
      </c>
      <c r="AP30" s="253"/>
      <c r="AQ30" s="254" t="s">
        <v>478</v>
      </c>
      <c r="AR30" s="255"/>
    </row>
    <row r="31" spans="1:46" ht="13.2" x14ac:dyDescent="0.2">
      <c r="A31" s="247"/>
      <c r="AK31" s="256"/>
      <c r="AL31" s="257"/>
      <c r="AM31" s="257"/>
      <c r="AN31" s="258"/>
      <c r="AO31" s="1102"/>
      <c r="AP31" s="259" t="s">
        <v>479</v>
      </c>
      <c r="AQ31" s="260" t="s">
        <v>480</v>
      </c>
      <c r="AR31" s="261" t="s">
        <v>481</v>
      </c>
    </row>
    <row r="32" spans="1:46" ht="27" customHeight="1" x14ac:dyDescent="0.2">
      <c r="A32" s="247"/>
      <c r="AK32" s="1117" t="s">
        <v>499</v>
      </c>
      <c r="AL32" s="1118"/>
      <c r="AM32" s="1118"/>
      <c r="AN32" s="1119"/>
      <c r="AO32" s="291">
        <v>2018430</v>
      </c>
      <c r="AP32" s="291">
        <v>16125</v>
      </c>
      <c r="AQ32" s="292">
        <v>32402</v>
      </c>
      <c r="AR32" s="293">
        <v>-50.2</v>
      </c>
    </row>
    <row r="33" spans="1:46" ht="13.5" customHeight="1" x14ac:dyDescent="0.2">
      <c r="A33" s="247"/>
      <c r="AK33" s="1117" t="s">
        <v>500</v>
      </c>
      <c r="AL33" s="1118"/>
      <c r="AM33" s="1118"/>
      <c r="AN33" s="1119"/>
      <c r="AO33" s="291" t="s">
        <v>486</v>
      </c>
      <c r="AP33" s="291" t="s">
        <v>486</v>
      </c>
      <c r="AQ33" s="292" t="s">
        <v>486</v>
      </c>
      <c r="AR33" s="293" t="s">
        <v>486</v>
      </c>
    </row>
    <row r="34" spans="1:46" ht="27" customHeight="1" x14ac:dyDescent="0.2">
      <c r="A34" s="247"/>
      <c r="AK34" s="1117" t="s">
        <v>501</v>
      </c>
      <c r="AL34" s="1118"/>
      <c r="AM34" s="1118"/>
      <c r="AN34" s="1119"/>
      <c r="AO34" s="291" t="s">
        <v>486</v>
      </c>
      <c r="AP34" s="291" t="s">
        <v>486</v>
      </c>
      <c r="AQ34" s="292">
        <v>16</v>
      </c>
      <c r="AR34" s="293" t="s">
        <v>486</v>
      </c>
    </row>
    <row r="35" spans="1:46" ht="27" customHeight="1" x14ac:dyDescent="0.2">
      <c r="A35" s="247"/>
      <c r="AK35" s="1117" t="s">
        <v>502</v>
      </c>
      <c r="AL35" s="1118"/>
      <c r="AM35" s="1118"/>
      <c r="AN35" s="1119"/>
      <c r="AO35" s="291">
        <v>94744</v>
      </c>
      <c r="AP35" s="291">
        <v>757</v>
      </c>
      <c r="AQ35" s="292">
        <v>5520</v>
      </c>
      <c r="AR35" s="293">
        <v>-86.3</v>
      </c>
    </row>
    <row r="36" spans="1:46" ht="27" customHeight="1" x14ac:dyDescent="0.2">
      <c r="A36" s="247"/>
      <c r="AK36" s="1117" t="s">
        <v>503</v>
      </c>
      <c r="AL36" s="1118"/>
      <c r="AM36" s="1118"/>
      <c r="AN36" s="1119"/>
      <c r="AO36" s="291">
        <v>277743</v>
      </c>
      <c r="AP36" s="291">
        <v>2219</v>
      </c>
      <c r="AQ36" s="292">
        <v>1296</v>
      </c>
      <c r="AR36" s="293">
        <v>71.2</v>
      </c>
    </row>
    <row r="37" spans="1:46" ht="13.5" customHeight="1" x14ac:dyDescent="0.2">
      <c r="A37" s="247"/>
      <c r="AK37" s="1117" t="s">
        <v>504</v>
      </c>
      <c r="AL37" s="1118"/>
      <c r="AM37" s="1118"/>
      <c r="AN37" s="1119"/>
      <c r="AO37" s="291">
        <v>59510</v>
      </c>
      <c r="AP37" s="291">
        <v>475</v>
      </c>
      <c r="AQ37" s="292">
        <v>571</v>
      </c>
      <c r="AR37" s="293">
        <v>-16.8</v>
      </c>
    </row>
    <row r="38" spans="1:46" ht="27" customHeight="1" x14ac:dyDescent="0.2">
      <c r="A38" s="247"/>
      <c r="AK38" s="1120" t="s">
        <v>505</v>
      </c>
      <c r="AL38" s="1121"/>
      <c r="AM38" s="1121"/>
      <c r="AN38" s="1122"/>
      <c r="AO38" s="294" t="s">
        <v>486</v>
      </c>
      <c r="AP38" s="294" t="s">
        <v>486</v>
      </c>
      <c r="AQ38" s="295">
        <v>0</v>
      </c>
      <c r="AR38" s="283" t="s">
        <v>486</v>
      </c>
      <c r="AS38" s="290"/>
    </row>
    <row r="39" spans="1:46" ht="13.2" x14ac:dyDescent="0.2">
      <c r="A39" s="247"/>
      <c r="AK39" s="1120" t="s">
        <v>506</v>
      </c>
      <c r="AL39" s="1121"/>
      <c r="AM39" s="1121"/>
      <c r="AN39" s="1122"/>
      <c r="AO39" s="291">
        <v>-994110</v>
      </c>
      <c r="AP39" s="291">
        <v>-7942</v>
      </c>
      <c r="AQ39" s="292">
        <v>-6093</v>
      </c>
      <c r="AR39" s="293">
        <v>30.3</v>
      </c>
      <c r="AS39" s="290"/>
    </row>
    <row r="40" spans="1:46" ht="27" customHeight="1" x14ac:dyDescent="0.2">
      <c r="A40" s="247"/>
      <c r="AK40" s="1117" t="s">
        <v>507</v>
      </c>
      <c r="AL40" s="1118"/>
      <c r="AM40" s="1118"/>
      <c r="AN40" s="1119"/>
      <c r="AO40" s="291">
        <v>-879587</v>
      </c>
      <c r="AP40" s="291">
        <v>-7027</v>
      </c>
      <c r="AQ40" s="292">
        <v>-23816</v>
      </c>
      <c r="AR40" s="293">
        <v>-70.5</v>
      </c>
      <c r="AS40" s="290"/>
    </row>
    <row r="41" spans="1:46" ht="13.2" x14ac:dyDescent="0.2">
      <c r="A41" s="247"/>
      <c r="AK41" s="1123" t="s">
        <v>288</v>
      </c>
      <c r="AL41" s="1124"/>
      <c r="AM41" s="1124"/>
      <c r="AN41" s="1125"/>
      <c r="AO41" s="291">
        <v>576730</v>
      </c>
      <c r="AP41" s="291">
        <v>4607</v>
      </c>
      <c r="AQ41" s="292">
        <v>9896</v>
      </c>
      <c r="AR41" s="293">
        <v>-53.4</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508</v>
      </c>
    </row>
    <row r="48" spans="1:46" ht="13.2" x14ac:dyDescent="0.2">
      <c r="A48" s="247"/>
      <c r="AK48" s="301" t="s">
        <v>509</v>
      </c>
      <c r="AL48" s="301"/>
      <c r="AM48" s="301"/>
      <c r="AN48" s="301"/>
      <c r="AO48" s="301"/>
      <c r="AP48" s="301"/>
      <c r="AQ48" s="302"/>
      <c r="AR48" s="301"/>
    </row>
    <row r="49" spans="1:44" ht="13.5" customHeight="1" x14ac:dyDescent="0.2">
      <c r="A49" s="247"/>
      <c r="AK49" s="303"/>
      <c r="AL49" s="304"/>
      <c r="AM49" s="1112" t="s">
        <v>477</v>
      </c>
      <c r="AN49" s="1114" t="s">
        <v>510</v>
      </c>
      <c r="AO49" s="1115"/>
      <c r="AP49" s="1115"/>
      <c r="AQ49" s="1115"/>
      <c r="AR49" s="1116"/>
    </row>
    <row r="50" spans="1:44" ht="13.2" x14ac:dyDescent="0.2">
      <c r="A50" s="247"/>
      <c r="AK50" s="305"/>
      <c r="AL50" s="306"/>
      <c r="AM50" s="1113"/>
      <c r="AN50" s="307" t="s">
        <v>511</v>
      </c>
      <c r="AO50" s="308" t="s">
        <v>512</v>
      </c>
      <c r="AP50" s="309" t="s">
        <v>513</v>
      </c>
      <c r="AQ50" s="310" t="s">
        <v>514</v>
      </c>
      <c r="AR50" s="311" t="s">
        <v>515</v>
      </c>
    </row>
    <row r="51" spans="1:44" ht="13.2" x14ac:dyDescent="0.2">
      <c r="A51" s="247"/>
      <c r="AK51" s="303" t="s">
        <v>516</v>
      </c>
      <c r="AL51" s="304"/>
      <c r="AM51" s="312">
        <v>3764980</v>
      </c>
      <c r="AN51" s="313">
        <v>30405</v>
      </c>
      <c r="AO51" s="314">
        <v>-19.899999999999999</v>
      </c>
      <c r="AP51" s="315">
        <v>44161</v>
      </c>
      <c r="AQ51" s="316">
        <v>3.1</v>
      </c>
      <c r="AR51" s="317">
        <v>-23</v>
      </c>
    </row>
    <row r="52" spans="1:44" ht="13.2" x14ac:dyDescent="0.2">
      <c r="A52" s="247"/>
      <c r="AK52" s="318"/>
      <c r="AL52" s="319" t="s">
        <v>517</v>
      </c>
      <c r="AM52" s="320">
        <v>2301629</v>
      </c>
      <c r="AN52" s="321">
        <v>18587</v>
      </c>
      <c r="AO52" s="322">
        <v>-4</v>
      </c>
      <c r="AP52" s="323">
        <v>23644</v>
      </c>
      <c r="AQ52" s="324">
        <v>3.1</v>
      </c>
      <c r="AR52" s="325">
        <v>-7.1</v>
      </c>
    </row>
    <row r="53" spans="1:44" ht="13.2" x14ac:dyDescent="0.2">
      <c r="A53" s="247"/>
      <c r="AK53" s="303" t="s">
        <v>518</v>
      </c>
      <c r="AL53" s="304"/>
      <c r="AM53" s="312">
        <v>3425590</v>
      </c>
      <c r="AN53" s="313">
        <v>27489</v>
      </c>
      <c r="AO53" s="314">
        <v>-9.6</v>
      </c>
      <c r="AP53" s="315">
        <v>43955</v>
      </c>
      <c r="AQ53" s="316">
        <v>-0.5</v>
      </c>
      <c r="AR53" s="317">
        <v>-9.1</v>
      </c>
    </row>
    <row r="54" spans="1:44" ht="13.2" x14ac:dyDescent="0.2">
      <c r="A54" s="247"/>
      <c r="AK54" s="318"/>
      <c r="AL54" s="319" t="s">
        <v>517</v>
      </c>
      <c r="AM54" s="320">
        <v>2219244</v>
      </c>
      <c r="AN54" s="321">
        <v>17809</v>
      </c>
      <c r="AO54" s="322">
        <v>-4.2</v>
      </c>
      <c r="AP54" s="323">
        <v>21318</v>
      </c>
      <c r="AQ54" s="324">
        <v>-9.8000000000000007</v>
      </c>
      <c r="AR54" s="325">
        <v>5.6</v>
      </c>
    </row>
    <row r="55" spans="1:44" ht="13.2" x14ac:dyDescent="0.2">
      <c r="A55" s="247"/>
      <c r="AK55" s="303" t="s">
        <v>519</v>
      </c>
      <c r="AL55" s="304"/>
      <c r="AM55" s="312">
        <v>2981848</v>
      </c>
      <c r="AN55" s="313">
        <v>23901</v>
      </c>
      <c r="AO55" s="314">
        <v>-13.1</v>
      </c>
      <c r="AP55" s="315">
        <v>41921</v>
      </c>
      <c r="AQ55" s="316">
        <v>-4.5999999999999996</v>
      </c>
      <c r="AR55" s="317">
        <v>-8.5</v>
      </c>
    </row>
    <row r="56" spans="1:44" ht="13.2" x14ac:dyDescent="0.2">
      <c r="A56" s="247"/>
      <c r="AK56" s="318"/>
      <c r="AL56" s="319" t="s">
        <v>517</v>
      </c>
      <c r="AM56" s="320">
        <v>1937189</v>
      </c>
      <c r="AN56" s="321">
        <v>15528</v>
      </c>
      <c r="AO56" s="322">
        <v>-12.8</v>
      </c>
      <c r="AP56" s="323">
        <v>21655</v>
      </c>
      <c r="AQ56" s="324">
        <v>1.6</v>
      </c>
      <c r="AR56" s="325">
        <v>-14.4</v>
      </c>
    </row>
    <row r="57" spans="1:44" ht="13.2" x14ac:dyDescent="0.2">
      <c r="A57" s="247"/>
      <c r="AK57" s="303" t="s">
        <v>520</v>
      </c>
      <c r="AL57" s="304"/>
      <c r="AM57" s="312">
        <v>2333910</v>
      </c>
      <c r="AN57" s="313">
        <v>18729</v>
      </c>
      <c r="AO57" s="314">
        <v>-21.6</v>
      </c>
      <c r="AP57" s="315">
        <v>44585</v>
      </c>
      <c r="AQ57" s="316">
        <v>6.4</v>
      </c>
      <c r="AR57" s="317">
        <v>-28</v>
      </c>
    </row>
    <row r="58" spans="1:44" ht="13.2" x14ac:dyDescent="0.2">
      <c r="A58" s="247"/>
      <c r="AK58" s="318"/>
      <c r="AL58" s="319" t="s">
        <v>517</v>
      </c>
      <c r="AM58" s="320">
        <v>1206472</v>
      </c>
      <c r="AN58" s="321">
        <v>9682</v>
      </c>
      <c r="AO58" s="322">
        <v>-37.6</v>
      </c>
      <c r="AP58" s="323">
        <v>23077</v>
      </c>
      <c r="AQ58" s="324">
        <v>6.6</v>
      </c>
      <c r="AR58" s="325">
        <v>-44.2</v>
      </c>
    </row>
    <row r="59" spans="1:44" ht="13.2" x14ac:dyDescent="0.2">
      <c r="A59" s="247"/>
      <c r="AK59" s="303" t="s">
        <v>521</v>
      </c>
      <c r="AL59" s="304"/>
      <c r="AM59" s="312">
        <v>7528034</v>
      </c>
      <c r="AN59" s="313">
        <v>60141</v>
      </c>
      <c r="AO59" s="314">
        <v>221.1</v>
      </c>
      <c r="AP59" s="315">
        <v>49779</v>
      </c>
      <c r="AQ59" s="316">
        <v>11.6</v>
      </c>
      <c r="AR59" s="317">
        <v>209.5</v>
      </c>
    </row>
    <row r="60" spans="1:44" ht="13.2" x14ac:dyDescent="0.2">
      <c r="A60" s="247"/>
      <c r="AK60" s="318"/>
      <c r="AL60" s="319" t="s">
        <v>517</v>
      </c>
      <c r="AM60" s="320">
        <v>1630371</v>
      </c>
      <c r="AN60" s="321">
        <v>13025</v>
      </c>
      <c r="AO60" s="322">
        <v>34.5</v>
      </c>
      <c r="AP60" s="323">
        <v>28921</v>
      </c>
      <c r="AQ60" s="324">
        <v>25.3</v>
      </c>
      <c r="AR60" s="325">
        <v>9.1999999999999993</v>
      </c>
    </row>
    <row r="61" spans="1:44" ht="13.2" x14ac:dyDescent="0.2">
      <c r="A61" s="247"/>
      <c r="AK61" s="303" t="s">
        <v>522</v>
      </c>
      <c r="AL61" s="326"/>
      <c r="AM61" s="312">
        <v>4006872</v>
      </c>
      <c r="AN61" s="313">
        <v>32133</v>
      </c>
      <c r="AO61" s="314">
        <v>31.4</v>
      </c>
      <c r="AP61" s="315">
        <v>44880</v>
      </c>
      <c r="AQ61" s="327">
        <v>3.2</v>
      </c>
      <c r="AR61" s="317">
        <v>28.2</v>
      </c>
    </row>
    <row r="62" spans="1:44" ht="13.2" x14ac:dyDescent="0.2">
      <c r="A62" s="247"/>
      <c r="AK62" s="318"/>
      <c r="AL62" s="319" t="s">
        <v>517</v>
      </c>
      <c r="AM62" s="320">
        <v>1858981</v>
      </c>
      <c r="AN62" s="321">
        <v>14926</v>
      </c>
      <c r="AO62" s="322">
        <v>-4.8</v>
      </c>
      <c r="AP62" s="323">
        <v>23723</v>
      </c>
      <c r="AQ62" s="324">
        <v>5.4</v>
      </c>
      <c r="AR62" s="325">
        <v>-10.199999999999999</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u/GhDQ8ADyw12fJNvzSbq/0fRiSx0XFdcFLg5enaDvRVecIXt41zIQ3QaMZR4/yN64wiD0DpxfenQ5hOX7YxFg==" saltValue="N8LCvdUq+T0ge6ORQ4TES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474</v>
      </c>
    </row>
    <row r="121" spans="125:125" ht="13.5" hidden="1" customHeight="1" x14ac:dyDescent="0.2">
      <c r="DU121" s="241"/>
    </row>
  </sheetData>
  <sheetProtection algorithmName="SHA-512" hashValue="BIpyaljr2FzElJwZGeRa4ZA4oudIkw7suysYdHgRI+dewB/nwn1BC19YBIjmutxo6kdud0uZTaHIR11KgGCnQw==" saltValue="Cgd6mPkK6RZWw+zt7pYxS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474</v>
      </c>
    </row>
  </sheetData>
  <sheetProtection algorithmName="SHA-512" hashValue="4z/UpJlgKhX8DLAbvRK9AqVHEhUUxpmioB/ghtN/eO715o5ZXPnke6G075S3XLim8iTBt8B6UrckGMolXFTJ/A==" saltValue="dlhWzT1yRi9c1YmKm+wb4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26" t="s">
        <v>3</v>
      </c>
      <c r="D47" s="1126"/>
      <c r="E47" s="1127"/>
      <c r="F47" s="11">
        <v>21.88</v>
      </c>
      <c r="G47" s="12">
        <v>29.96</v>
      </c>
      <c r="H47" s="12">
        <v>27.67</v>
      </c>
      <c r="I47" s="12">
        <v>28.8</v>
      </c>
      <c r="J47" s="13">
        <v>30.93</v>
      </c>
    </row>
    <row r="48" spans="2:10" ht="57.75" customHeight="1" x14ac:dyDescent="0.2">
      <c r="B48" s="14"/>
      <c r="C48" s="1128" t="s">
        <v>4</v>
      </c>
      <c r="D48" s="1128"/>
      <c r="E48" s="1129"/>
      <c r="F48" s="15">
        <v>7.85</v>
      </c>
      <c r="G48" s="16">
        <v>7.76</v>
      </c>
      <c r="H48" s="16">
        <v>10.39</v>
      </c>
      <c r="I48" s="16">
        <v>7.75</v>
      </c>
      <c r="J48" s="17">
        <v>9.39</v>
      </c>
    </row>
    <row r="49" spans="2:10" ht="57.75" customHeight="1" thickBot="1" x14ac:dyDescent="0.25">
      <c r="B49" s="18"/>
      <c r="C49" s="1130" t="s">
        <v>5</v>
      </c>
      <c r="D49" s="1130"/>
      <c r="E49" s="1131"/>
      <c r="F49" s="19">
        <v>4.5999999999999996</v>
      </c>
      <c r="G49" s="20">
        <v>8.83</v>
      </c>
      <c r="H49" s="20">
        <v>0.78</v>
      </c>
      <c r="I49" s="20">
        <v>0.25</v>
      </c>
      <c r="J49" s="21">
        <v>4.1900000000000004</v>
      </c>
    </row>
    <row r="50" spans="2:10" ht="13.2" x14ac:dyDescent="0.2"/>
  </sheetData>
  <sheetProtection algorithmName="SHA-512" hashValue="6HZLcOUlmXEiZUhaH1bveNHllRqnh7yYzyy6NQBvKOlTZj69V/8C0LFaoPFgqhQ3GImoF77NInrV+bKr5ZnPyQ==" saltValue="nwsbyQkqOZ3IkYfOzCKUl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戸田　浩平</cp:lastModifiedBy>
  <cp:lastPrinted>2026-03-11T10:13:59Z</cp:lastPrinted>
  <dcterms:created xsi:type="dcterms:W3CDTF">2026-02-23T05:54:23Z</dcterms:created>
  <dcterms:modified xsi:type="dcterms:W3CDTF">2026-03-19T01:51:31Z</dcterms:modified>
  <cp:category/>
</cp:coreProperties>
</file>