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Filesv11\財政課\190　財政状況公表\比較分析表（財政状況資料集）\R06\04.回答\"/>
    </mc:Choice>
  </mc:AlternateContent>
  <xr:revisionPtr revIDLastSave="0" documentId="13_ncr:1_{46786D2E-05DF-4D20-A119-A76C52E811DA}"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W41" i="10" s="1"/>
  <c r="BE35" i="10"/>
  <c r="CO34" i="10"/>
  <c r="BW34" i="10"/>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AM34" i="10"/>
  <c r="AM35" i="10" s="1"/>
</calcChain>
</file>

<file path=xl/sharedStrings.xml><?xml version="1.0" encoding="utf-8"?>
<sst xmlns="http://schemas.openxmlformats.org/spreadsheetml/2006/main" count="1113" uniqueCount="566">
  <si>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</si>
  <si>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</si>
  <si>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</si>
  <si>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</si>
  <si>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</si>
  <si>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</si>
  <si>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</si>
  <si>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</si>
  <si>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</si>
  <si>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</si>
  <si>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</si>
  <si>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</si>
  <si>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</si>
  <si>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</si>
  <si>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</si>
  <si>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</si>
  <si>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</si>
  <si>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</si>
  <si>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</si>
  <si>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</si>
  <si>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</si>
  <si>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</si>
  <si>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</si>
  <si>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</si>
  <si>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</si>
  <si>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</si>
  <si>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</si>
  <si>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</si>
  <si>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</si>
  <si>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</si>
  <si>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</si>
  <si>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</si>
  <si>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</si>
  <si>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</si>
  <si>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</si>
  <si>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</si>
  <si>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</si>
  <si>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</si>
  <si>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</si>
  <si>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</si>
  <si>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</si>
  <si>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</si>
  <si>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</si>
  <si>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</si>
  <si>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</si>
  <si>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</si>
  <si>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</si>
  <si>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</si>
  <si>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</si>
  <si>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</si>
  <si>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</si>
  <si>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</si>
  <si>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</si>
  <si>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</si>
  <si>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</si>
  <si>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</si>
  <si>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</si>
  <si>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</si>
  <si>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</si>
  <si>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</si>
  <si>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</si>
  <si>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</si>
  <si>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</si>
  <si>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</si>
  <si>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</si>
  <si>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</si>
  <si>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</si>
  <si>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</si>
  <si>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</si>
  <si>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</si>
  <si>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</si>
  <si>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</si>
  <si>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</si>
  <si>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</si>
  <si>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</si>
  <si>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</si>
  <si>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</si>
  <si>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</si>
  <si>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</si>
  <si>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</si>
  <si>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</si>
  <si>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</si>
  <si>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</si>
  <si>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</si>
  <si>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</si>
  <si>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</si>
  <si>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</si>
  <si>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</si>
  <si>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</si>
  <si>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</si>
  <si>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</si>
  <si>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</si>
  <si>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</si>
  <si>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</si>
  <si>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昭島市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</si>
  <si>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</si>
  <si>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</si>
  <si>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</si>
  <si>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</si>
  <si>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</si>
  <si>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</si>
  <si>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</si>
  <si>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</si>
  <si>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</si>
  <si>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</si>
  <si>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</si>
  <si>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</si>
  <si>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</si>
  <si>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</si>
  <si>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</si>
  <si>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</si>
  <si>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</si>
  <si>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</si>
  <si>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</si>
  <si>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</si>
  <si>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</si>
  <si>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</si>
  <si>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</si>
  <si>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</si>
  <si>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</si>
  <si>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</si>
  <si>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</si>
  <si>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</si>
  <si>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</si>
  <si>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</si>
  <si>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</si>
  <si>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</si>
  <si>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</si>
  <si>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</si>
  <si>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</si>
  <si>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</si>
  <si>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</si>
  <si>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</si>
  <si>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</si>
  <si>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</si>
  <si>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</si>
  <si>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</si>
  <si>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</si>
  <si>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</si>
  <si>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</si>
  <si>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</si>
  <si>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</si>
  <si>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</si>
  <si>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</si>
  <si>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</si>
  <si>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</si>
  <si>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</si>
  <si>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</si>
  <si>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</si>
  <si>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</si>
  <si>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</si>
  <si>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</si>
  <si>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</si>
  <si>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</si>
  <si>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</si>
  <si>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</si>
  <si>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</si>
  <si>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</si>
  <si>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</si>
  <si>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</si>
  <si>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</si>
  <si>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</si>
  <si>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</si>
  <si>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</si>
  <si>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</si>
  <si>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</si>
  <si>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</si>
  <si>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</si>
  <si>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</si>
  <si>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</si>
  <si>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</si>
  <si>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</si>
  <si>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</si>
  <si>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</si>
  <si>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</si>
  <si>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</si>
  <si>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</si>
  <si>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</si>
  <si>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</si>
  <si>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</si>
  <si>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</si>
  <si>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</si>
  <si>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</si>
  <si>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</si>
  <si>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</si>
  <si>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</si>
  <si>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</si>
  <si>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</si>
  <si>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</si>
  <si>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</si>
  <si>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</si>
  <si>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</si>
  <si>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</si>
  <si>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</si>
  <si>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</si>
  <si>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</si>
  <si>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</si>
  <si>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</si>
  <si>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</si>
  <si>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</si>
  <si>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</si>
  <si>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</si>
  <si>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</si>
  <si>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東京都昭島市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</si>
  <si>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</si>
  <si>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</si>
  <si>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</si>
  <si>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</si>
  <si>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</si>
  <si>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</si>
  <si>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</si>
  <si>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</si>
  <si>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</si>
  <si>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</si>
  <si>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</si>
  <si>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</si>
  <si>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</si>
  <si>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</si>
  <si>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</si>
  <si>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</si>
  <si>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</si>
  <si>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</si>
  <si>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</si>
  <si>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</si>
  <si>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</si>
  <si>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</si>
  <si>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</si>
  <si>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</si>
  <si>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</si>
  <si>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</si>
  <si>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</si>
  <si>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</si>
  <si>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</si>
  <si>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</si>
  <si>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</si>
  <si>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</si>
  <si>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</si>
  <si>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</si>
  <si>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</si>
  <si>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</si>
  <si>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</si>
  <si>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</si>
  <si>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</si>
  <si>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</si>
  <si>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</si>
  <si>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</si>
  <si>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</si>
  <si>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</si>
  <si>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</si>
  <si>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</si>
  <si>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</si>
  <si>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</si>
  <si>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</si>
  <si>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</si>
  <si>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</si>
  <si>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</si>
  <si>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</si>
  <si>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</si>
  <si>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</si>
  <si>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</si>
  <si>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</si>
  <si>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</si>
  <si>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</si>
  <si>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</si>
  <si>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</si>
  <si>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</si>
  <si>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</si>
  <si>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</si>
  <si>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</si>
  <si>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</si>
  <si>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</si>
  <si>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</si>
  <si>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</si>
  <si>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</si>
  <si>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</si>
  <si>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</si>
  <si>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</si>
  <si>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</si>
  <si>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</si>
  <si>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</si>
  <si>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</si>
  <si>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</si>
  <si>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</si>
  <si>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</si>
  <si>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</si>
  <si>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</si>
  <si>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</si>
  <si>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</si>
  <si>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</si>
  <si>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</si>
  <si>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</si>
  <si>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</si>
  <si>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</si>
  <si>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</si>
  <si>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</si>
  <si>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</si>
  <si>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</si>
  <si>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</si>
  <si>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</si>
  <si>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</si>
  <si>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</si>
  <si>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</si>
  <si>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</si>
  <si>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</si>
  <si>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</si>
  <si>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</si>
  <si>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</si>
  <si>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</si>
  <si>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</si>
  <si>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</si>
  <si>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</si>
  <si>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</si>
  <si>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</si>
  <si>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</si>
  <si>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</si>
  <si>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</si>
  <si>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</si>
  <si>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</si>
  <si>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</si>
  <si>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</si>
  <si>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</si>
  <si>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</si>
  <si>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</si>
  <si>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</si>
  <si>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</si>
  <si>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</si>
  <si>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</si>
  <si>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</si>
  <si>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</si>
  <si>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</si>
  <si>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</si>
  <si>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</si>
  <si>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</si>
  <si>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</si>
  <si>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</si>
  <si>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</si>
  <si>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</si>
  <si>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</si>
  <si>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</si>
  <si>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</si>
  <si>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</si>
  <si>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</si>
  <si>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</si>
  <si>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</si>
  <si>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</si>
  <si>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</si>
  <si>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</si>
  <si>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</si>
  <si>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</si>
  <si>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</si>
  <si>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</si>
  <si>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</si>
  <si>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</si>
  <si>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</si>
  <si>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東京都昭島市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</si>
  <si>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</si>
  <si>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</si>
  <si>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</si>
  <si>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</si>
  <si>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</si>
  <si>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</si>
  <si>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</si>
  <si>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</si>
  <si>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</si>
  <si>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</si>
  <si>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</si>
  <si>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</si>
  <si>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</si>
  <si>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</si>
  <si>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</si>
  <si>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</si>
  <si>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</si>
  <si>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</si>
  <si>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</si>
  <si>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</si>
  <si>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中神駅北側地域整備事業特別会計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</si>
  <si>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</si>
  <si>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</si>
  <si>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</si>
  <si>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</si>
  <si>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</si>
  <si>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</si>
  <si>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</si>
  <si>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</si>
  <si>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</si>
  <si>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</si>
  <si>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</si>
  <si>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</si>
  <si>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</si>
  <si>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</si>
  <si>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</si>
  <si>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</si>
  <si>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</si>
  <si>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</si>
  <si>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</si>
  <si>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中神土地区画整理事業特別会計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</si>
  <si>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</si>
  <si>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</si>
  <si>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</si>
  <si>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</si>
  <si>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</si>
  <si>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</si>
  <si>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</si>
  <si>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</si>
  <si>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</si>
  <si>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</si>
  <si>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</si>
  <si>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</si>
  <si>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</si>
  <si>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</si>
  <si>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</si>
  <si>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</si>
  <si>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</si>
  <si>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</si>
  <si>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</si>
  <si>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</si>
  <si>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</si>
  <si>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</si>
  <si>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</si>
  <si>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</si>
  <si>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</si>
  <si>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</si>
  <si>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</si>
  <si>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</si>
  <si>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</si>
  <si>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</si>
  <si>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</si>
  <si>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</si>
  <si>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</si>
  <si>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</si>
  <si>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</si>
  <si>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</si>
  <si>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</si>
  <si>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</si>
  <si>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</si>
  <si>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</si>
  <si>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</si>
  <si>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</si>
  <si>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</si>
  <si>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</si>
  <si>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</si>
  <si>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</si>
  <si>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</si>
  <si>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</si>
  <si>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</si>
  <si>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</si>
  <si>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</si>
  <si>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</si>
  <si>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</si>
  <si>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</si>
  <si>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</si>
  <si>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</si>
  <si>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</si>
  <si>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</si>
  <si>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</si>
  <si>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</si>
  <si>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</si>
  <si>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</si>
  <si>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</si>
  <si>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</si>
  <si>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</si>
  <si>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</si>
  <si>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</si>
  <si>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</si>
  <si>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</si>
  <si>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</si>
  <si>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</si>
  <si>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</si>
  <si>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</si>
  <si>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</si>
  <si>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</si>
  <si>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</si>
  <si>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</si>
  <si>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</si>
  <si>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</si>
  <si>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</si>
  <si>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</si>
  <si>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</si>
  <si>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</si>
  <si>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</si>
  <si>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</si>
  <si>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</si>
  <si>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</si>
  <si>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</si>
  <si>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</si>
  <si>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</si>
  <si>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</si>
  <si>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</si>
  <si>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</si>
  <si>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</si>
  <si>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</si>
  <si>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</si>
  <si>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</si>
  <si>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</si>
  <si>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</si>
  <si>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</si>
  <si>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</si>
  <si>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</si>
  <si>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</si>
  <si>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</si>
  <si>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</si>
  <si>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</si>
  <si>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</si>
  <si>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</si>
  <si>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</si>
  <si>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</si>
  <si>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</si>
  <si>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</si>
  <si>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</si>
  <si>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</si>
  <si>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</si>
  <si>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</si>
  <si>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</si>
  <si>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</si>
  <si>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</si>
  <si>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</si>
  <si>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</si>
  <si>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</si>
  <si>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</si>
  <si>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</si>
  <si>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</si>
  <si>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</si>
  <si>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</si>
  <si>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</si>
  <si>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</si>
  <si>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</si>
  <si>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</si>
  <si>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</si>
  <si>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</si>
  <si>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</si>
  <si>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</si>
  <si>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</si>
  <si>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6.79</t>
  </si>
  <si>
    <t>▲ 2.21</t>
  </si>
  <si>
    <t>水道事業会計</t>
  </si>
  <si>
    <t>下水道事業会計</t>
  </si>
  <si>
    <t>一般会計</t>
  </si>
  <si>
    <t>国民健康保険特別会計</t>
  </si>
  <si>
    <t>介護保険特別会計</t>
  </si>
  <si>
    <t>中神土地区画整理事業特別会計</t>
  </si>
  <si>
    <t>後期高齢者医療特別会計</t>
  </si>
  <si>
    <t>中神駅北側地域整備事業特別会計</t>
  </si>
  <si>
    <t>その他会計（赤字）</t>
  </si>
  <si>
    <t>その他会計（黒字）</t>
  </si>
  <si>
    <t>R02</t>
    <phoneticPr fontId="5"/>
  </si>
  <si>
    <t>R03</t>
    <phoneticPr fontId="5"/>
  </si>
  <si>
    <t>R04</t>
    <phoneticPr fontId="5"/>
  </si>
  <si>
    <t>R05</t>
    <phoneticPr fontId="5"/>
  </si>
  <si>
    <t>R06</t>
    <phoneticPr fontId="5"/>
  </si>
  <si>
    <t>-</t>
    <phoneticPr fontId="2"/>
  </si>
  <si>
    <t>東京たま広域資源循環組合</t>
    <rPh sb="0" eb="2">
      <t>トウキョウ</t>
    </rPh>
    <rPh sb="4" eb="6">
      <t>コウイキ</t>
    </rPh>
    <rPh sb="6" eb="8">
      <t>シゲン</t>
    </rPh>
    <rPh sb="8" eb="10">
      <t>ジュンカン</t>
    </rPh>
    <rPh sb="10" eb="12">
      <t>クミアイ</t>
    </rPh>
    <phoneticPr fontId="2"/>
  </si>
  <si>
    <t>東京都十一市競輪事業組合</t>
    <rPh sb="0" eb="3">
      <t>トウキョウト</t>
    </rPh>
    <rPh sb="3" eb="5">
      <t>１１</t>
    </rPh>
    <rPh sb="5" eb="6">
      <t>シ</t>
    </rPh>
    <rPh sb="6" eb="8">
      <t>ケイリン</t>
    </rPh>
    <rPh sb="8" eb="10">
      <t>ジギョウ</t>
    </rPh>
    <rPh sb="10" eb="12">
      <t>クミアイ</t>
    </rPh>
    <phoneticPr fontId="2"/>
  </si>
  <si>
    <t>東京都六市競艇事業組合</t>
    <rPh sb="0" eb="3">
      <t>トウキョウト</t>
    </rPh>
    <rPh sb="3" eb="4">
      <t>６</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</si>
  <si>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</si>
  <si>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</si>
  <si>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</si>
  <si>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</si>
  <si>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</si>
  <si>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38"/>
  </si>
  <si>
    <t>〇</t>
    <phoneticPr fontId="2"/>
  </si>
  <si>
    <t>昭島市土地開発公社</t>
    <rPh sb="0" eb="3">
      <t>アキシマシ</t>
    </rPh>
    <rPh sb="3" eb="7">
      <t>トチカイハツ</t>
    </rPh>
    <rPh sb="7" eb="9">
      <t>コウシャ</t>
    </rPh>
    <phoneticPr fontId="2"/>
  </si>
  <si>
    <t>公共施設整備等資金積立基金</t>
    <rPh sb="0" eb="2">
      <t>コウキョウ</t>
    </rPh>
    <rPh sb="2" eb="4">
      <t>シセツ</t>
    </rPh>
    <rPh sb="4" eb="6">
      <t>セイビ</t>
    </rPh>
    <rPh sb="6" eb="7">
      <t>トウ</t>
    </rPh>
    <rPh sb="7" eb="9">
      <t>シキン</t>
    </rPh>
    <rPh sb="9" eb="11">
      <t>ツミタテ</t>
    </rPh>
    <rPh sb="11" eb="13">
      <t>キキン</t>
    </rPh>
    <phoneticPr fontId="5"/>
  </si>
  <si>
    <t>特定防衛施設周辺整備調整交付金事業基金</t>
    <rPh sb="0" eb="6">
      <t>トクテイボウエイシセツ</t>
    </rPh>
    <rPh sb="6" eb="10">
      <t>シュウヘンセイビ</t>
    </rPh>
    <rPh sb="10" eb="15">
      <t>チョウセイコウフキン</t>
    </rPh>
    <rPh sb="15" eb="17">
      <t>ジギョウ</t>
    </rPh>
    <rPh sb="17" eb="19">
      <t>キキン</t>
    </rPh>
    <phoneticPr fontId="5"/>
  </si>
  <si>
    <t>職員退職手当資金積立基金</t>
    <rPh sb="0" eb="2">
      <t>ショクイン</t>
    </rPh>
    <rPh sb="2" eb="6">
      <t>タイショクテアテ</t>
    </rPh>
    <rPh sb="6" eb="8">
      <t>シキン</t>
    </rPh>
    <rPh sb="8" eb="10">
      <t>ツミタテ</t>
    </rPh>
    <rPh sb="10" eb="12">
      <t>キキン</t>
    </rPh>
    <phoneticPr fontId="5"/>
  </si>
  <si>
    <t>中神駅北側地域整備事業運営基金</t>
    <rPh sb="0" eb="2">
      <t>ナカガミ</t>
    </rPh>
    <rPh sb="2" eb="3">
      <t>エキ</t>
    </rPh>
    <rPh sb="3" eb="5">
      <t>キタガワ</t>
    </rPh>
    <rPh sb="5" eb="7">
      <t>チイキ</t>
    </rPh>
    <rPh sb="7" eb="11">
      <t>セイビジギョウ</t>
    </rPh>
    <rPh sb="11" eb="13">
      <t>ウンエイ</t>
    </rPh>
    <rPh sb="13" eb="15">
      <t>キキン</t>
    </rPh>
    <phoneticPr fontId="5"/>
  </si>
  <si>
    <t>企業版ふるさと納税基金</t>
    <rPh sb="0" eb="3">
      <t>キギョウバン</t>
    </rPh>
    <rPh sb="7" eb="11">
      <t>ノウゼイキキン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</si>
</sst>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C141-4C83-8D90-41009DA352D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20287</c:v>
                </c:pt>
                <c:pt idx="1">
                  <c:v>22876</c:v>
                </c:pt>
                <c:pt idx="2">
                  <c:v>26480</c:v>
                </c:pt>
                <c:pt idx="3">
                  <c:v>49241</c:v>
                </c:pt>
                <c:pt idx="4">
                  <c:v>37913</c:v>
                </c:pt>
              </c:numCache>
            </c:numRef>
          </c:val>
          <c:smooth val="0"/>
          <c:extLst>
            <c:ext xmlns:c16="http://schemas.microsoft.com/office/drawing/2014/chart" uri="{C3380CC4-5D6E-409C-BE32-E72D297353CC}">
              <c16:uniqueId val="{00000001-C141-4C83-8D90-41009DA352D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7.2</c:v>
                </c:pt>
                <c:pt idx="1">
                  <c:v>14.09</c:v>
                </c:pt>
                <c:pt idx="2">
                  <c:v>10.35</c:v>
                </c:pt>
                <c:pt idx="3">
                  <c:v>8.0299999999999994</c:v>
                </c:pt>
                <c:pt idx="4">
                  <c:v>5.44</c:v>
                </c:pt>
              </c:numCache>
            </c:numRef>
          </c:val>
          <c:extLst>
            <c:ext xmlns:c16="http://schemas.microsoft.com/office/drawing/2014/chart" uri="{C3380CC4-5D6E-409C-BE32-E72D297353CC}">
              <c16:uniqueId val="{00000000-DC0F-4C42-9FBC-6CEEE8EDFD8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26.61</c:v>
                </c:pt>
                <c:pt idx="1">
                  <c:v>37.200000000000003</c:v>
                </c:pt>
                <c:pt idx="2">
                  <c:v>34.18</c:v>
                </c:pt>
                <c:pt idx="3">
                  <c:v>39.51</c:v>
                </c:pt>
                <c:pt idx="4">
                  <c:v>36.51</c:v>
                </c:pt>
              </c:numCache>
            </c:numRef>
          </c:val>
          <c:extLst>
            <c:ext xmlns:c16="http://schemas.microsoft.com/office/drawing/2014/chart" uri="{C3380CC4-5D6E-409C-BE32-E72D297353CC}">
              <c16:uniqueId val="{00000001-DC0F-4C42-9FBC-6CEEE8EDFD8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4.37</c:v>
                </c:pt>
                <c:pt idx="1">
                  <c:v>19.03</c:v>
                </c:pt>
                <c:pt idx="2">
                  <c:v>-6.79</c:v>
                </c:pt>
                <c:pt idx="3">
                  <c:v>3.83</c:v>
                </c:pt>
                <c:pt idx="4">
                  <c:v>-2.21</c:v>
                </c:pt>
              </c:numCache>
            </c:numRef>
          </c:val>
          <c:smooth val="0"/>
          <c:extLst>
            <c:ext xmlns:c16="http://schemas.microsoft.com/office/drawing/2014/chart" uri="{C3380CC4-5D6E-409C-BE32-E72D297353CC}">
              <c16:uniqueId val="{00000002-DC0F-4C42-9FBC-6CEEE8EDFD8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D22-4B59-870E-A90F392FD21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D22-4B59-870E-A90F392FD21C}"/>
            </c:ext>
          </c:extLst>
        </c:ser>
        <c:ser>
          <c:idx val="2"/>
          <c:order val="2"/>
          <c:tx>
            <c:strRef>
              <c:f>データシート!$A$29</c:f>
              <c:strCache>
                <c:ptCount val="1"/>
                <c:pt idx="0">
                  <c:v>中神駅北側地域整備事業特別会計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#N/A</c:v>
                </c:pt>
                <c:pt idx="7">
                  <c:v>0.05</c:v>
                </c:pt>
                <c:pt idx="8">
                  <c:v>#N/A</c:v>
                </c:pt>
                <c:pt idx="9">
                  <c:v>0.02</c:v>
                </c:pt>
              </c:numCache>
            </c:numRef>
          </c:val>
          <c:extLst>
            <c:ext xmlns:c16="http://schemas.microsoft.com/office/drawing/2014/chart" uri="{C3380CC4-5D6E-409C-BE32-E72D297353CC}">
              <c16:uniqueId val="{00000002-1D22-4B59-870E-A90F392FD21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0.13</c:v>
                </c:pt>
                <c:pt idx="2">
                  <c:v>#N/A</c:v>
                </c:pt>
                <c:pt idx="3">
                  <c:v>0.26</c:v>
                </c:pt>
                <c:pt idx="4">
                  <c:v>#N/A</c:v>
                </c:pt>
                <c:pt idx="5">
                  <c:v>0.24</c:v>
                </c:pt>
                <c:pt idx="6">
                  <c:v>#N/A</c:v>
                </c:pt>
                <c:pt idx="7">
                  <c:v>0.14000000000000001</c:v>
                </c:pt>
                <c:pt idx="8">
                  <c:v>#N/A</c:v>
                </c:pt>
                <c:pt idx="9">
                  <c:v>0.15</c:v>
                </c:pt>
              </c:numCache>
            </c:numRef>
          </c:val>
          <c:extLst>
            <c:ext xmlns:c16="http://schemas.microsoft.com/office/drawing/2014/chart" uri="{C3380CC4-5D6E-409C-BE32-E72D297353CC}">
              <c16:uniqueId val="{00000003-1D22-4B59-870E-A90F392FD21C}"/>
            </c:ext>
          </c:extLst>
        </c:ser>
        <c:ser>
          <c:idx val="4"/>
          <c:order val="4"/>
          <c:tx>
            <c:strRef>
              <c:f>データシート!$A$31</c:f>
              <c:strCache>
                <c:ptCount val="1"/>
                <c:pt idx="0">
                  <c:v>中神土地区画整理事業特別会計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0.14000000000000001</c:v>
                </c:pt>
                <c:pt idx="2">
                  <c:v>#N/A</c:v>
                </c:pt>
                <c:pt idx="3">
                  <c:v>0.25</c:v>
                </c:pt>
                <c:pt idx="4">
                  <c:v>#N/A</c:v>
                </c:pt>
                <c:pt idx="5">
                  <c:v>0.21</c:v>
                </c:pt>
                <c:pt idx="6">
                  <c:v>#N/A</c:v>
                </c:pt>
                <c:pt idx="7">
                  <c:v>0.13</c:v>
                </c:pt>
                <c:pt idx="8">
                  <c:v>#N/A</c:v>
                </c:pt>
                <c:pt idx="9">
                  <c:v>0.25</c:v>
                </c:pt>
              </c:numCache>
            </c:numRef>
          </c:val>
          <c:extLst>
            <c:ext xmlns:c16="http://schemas.microsoft.com/office/drawing/2014/chart" uri="{C3380CC4-5D6E-409C-BE32-E72D297353CC}">
              <c16:uniqueId val="{00000004-1D22-4B59-870E-A90F392FD21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1.46</c:v>
                </c:pt>
                <c:pt idx="2">
                  <c:v>#N/A</c:v>
                </c:pt>
                <c:pt idx="3">
                  <c:v>1.23</c:v>
                </c:pt>
                <c:pt idx="4">
                  <c:v>#N/A</c:v>
                </c:pt>
                <c:pt idx="5">
                  <c:v>1.59</c:v>
                </c:pt>
                <c:pt idx="6">
                  <c:v>#N/A</c:v>
                </c:pt>
                <c:pt idx="7">
                  <c:v>1.39</c:v>
                </c:pt>
                <c:pt idx="8">
                  <c:v>#N/A</c:v>
                </c:pt>
                <c:pt idx="9">
                  <c:v>0.85</c:v>
                </c:pt>
              </c:numCache>
            </c:numRef>
          </c:val>
          <c:extLst>
            <c:ext xmlns:c16="http://schemas.microsoft.com/office/drawing/2014/chart" uri="{C3380CC4-5D6E-409C-BE32-E72D297353CC}">
              <c16:uniqueId val="{00000005-1D22-4B59-870E-A90F392FD21C}"/>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1.4</c:v>
                </c:pt>
                <c:pt idx="2">
                  <c:v>#N/A</c:v>
                </c:pt>
                <c:pt idx="3">
                  <c:v>1.22</c:v>
                </c:pt>
                <c:pt idx="4">
                  <c:v>#N/A</c:v>
                </c:pt>
                <c:pt idx="5">
                  <c:v>1.2</c:v>
                </c:pt>
                <c:pt idx="6">
                  <c:v>#N/A</c:v>
                </c:pt>
                <c:pt idx="7">
                  <c:v>0.68</c:v>
                </c:pt>
                <c:pt idx="8">
                  <c:v>#N/A</c:v>
                </c:pt>
                <c:pt idx="9">
                  <c:v>0.9</c:v>
                </c:pt>
              </c:numCache>
            </c:numRef>
          </c:val>
          <c:extLst>
            <c:ext xmlns:c16="http://schemas.microsoft.com/office/drawing/2014/chart" uri="{C3380CC4-5D6E-409C-BE32-E72D297353CC}">
              <c16:uniqueId val="{00000006-1D22-4B59-870E-A90F392FD21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7.19</c:v>
                </c:pt>
                <c:pt idx="2">
                  <c:v>#N/A</c:v>
                </c:pt>
                <c:pt idx="3">
                  <c:v>14.08</c:v>
                </c:pt>
                <c:pt idx="4">
                  <c:v>#N/A</c:v>
                </c:pt>
                <c:pt idx="5">
                  <c:v>10.34</c:v>
                </c:pt>
                <c:pt idx="6">
                  <c:v>#N/A</c:v>
                </c:pt>
                <c:pt idx="7">
                  <c:v>7.97</c:v>
                </c:pt>
                <c:pt idx="8">
                  <c:v>#N/A</c:v>
                </c:pt>
                <c:pt idx="9">
                  <c:v>5.41</c:v>
                </c:pt>
              </c:numCache>
            </c:numRef>
          </c:val>
          <c:extLst>
            <c:ext xmlns:c16="http://schemas.microsoft.com/office/drawing/2014/chart" uri="{C3380CC4-5D6E-409C-BE32-E72D297353CC}">
              <c16:uniqueId val="{00000007-1D22-4B59-870E-A90F392FD21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2.81</c:v>
                </c:pt>
                <c:pt idx="2">
                  <c:v>#N/A</c:v>
                </c:pt>
                <c:pt idx="3">
                  <c:v>3.73</c:v>
                </c:pt>
                <c:pt idx="4">
                  <c:v>#N/A</c:v>
                </c:pt>
                <c:pt idx="5">
                  <c:v>4.49</c:v>
                </c:pt>
                <c:pt idx="6">
                  <c:v>#N/A</c:v>
                </c:pt>
                <c:pt idx="7">
                  <c:v>6.26</c:v>
                </c:pt>
                <c:pt idx="8">
                  <c:v>#N/A</c:v>
                </c:pt>
                <c:pt idx="9">
                  <c:v>6.69</c:v>
                </c:pt>
              </c:numCache>
            </c:numRef>
          </c:val>
          <c:extLst>
            <c:ext xmlns:c16="http://schemas.microsoft.com/office/drawing/2014/chart" uri="{C3380CC4-5D6E-409C-BE32-E72D297353CC}">
              <c16:uniqueId val="{00000008-1D22-4B59-870E-A90F392FD21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12.27</c:v>
                </c:pt>
                <c:pt idx="2">
                  <c:v>#N/A</c:v>
                </c:pt>
                <c:pt idx="3">
                  <c:v>13.08</c:v>
                </c:pt>
                <c:pt idx="4">
                  <c:v>#N/A</c:v>
                </c:pt>
                <c:pt idx="5">
                  <c:v>14.37</c:v>
                </c:pt>
                <c:pt idx="6">
                  <c:v>#N/A</c:v>
                </c:pt>
                <c:pt idx="7">
                  <c:v>15.44</c:v>
                </c:pt>
                <c:pt idx="8">
                  <c:v>#N/A</c:v>
                </c:pt>
                <c:pt idx="9">
                  <c:v>15.43</c:v>
                </c:pt>
              </c:numCache>
            </c:numRef>
          </c:val>
          <c:extLst>
            <c:ext xmlns:c16="http://schemas.microsoft.com/office/drawing/2014/chart" uri="{C3380CC4-5D6E-409C-BE32-E72D297353CC}">
              <c16:uniqueId val="{00000009-1D22-4B59-870E-A90F392FD21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2391</c:v>
                </c:pt>
                <c:pt idx="5">
                  <c:v>2320</c:v>
                </c:pt>
                <c:pt idx="8">
                  <c:v>2187</c:v>
                </c:pt>
                <c:pt idx="11">
                  <c:v>2052</c:v>
                </c:pt>
                <c:pt idx="14">
                  <c:v>1941</c:v>
                </c:pt>
              </c:numCache>
            </c:numRef>
          </c:val>
          <c:extLst>
            <c:ext xmlns:c16="http://schemas.microsoft.com/office/drawing/2014/chart" uri="{C3380CC4-5D6E-409C-BE32-E72D297353CC}">
              <c16:uniqueId val="{00000000-CA7D-47BA-9062-81DF6B8A374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A7D-47BA-9062-81DF6B8A374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c:v>
                </c:pt>
                <c:pt idx="3">
                  <c:v>8</c:v>
                </c:pt>
                <c:pt idx="6">
                  <c:v>0</c:v>
                </c:pt>
                <c:pt idx="9">
                  <c:v>0</c:v>
                </c:pt>
                <c:pt idx="12">
                  <c:v>0</c:v>
                </c:pt>
              </c:numCache>
            </c:numRef>
          </c:val>
          <c:extLst>
            <c:ext xmlns:c16="http://schemas.microsoft.com/office/drawing/2014/chart" uri="{C3380CC4-5D6E-409C-BE32-E72D297353CC}">
              <c16:uniqueId val="{00000002-CA7D-47BA-9062-81DF6B8A374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c:v>
                </c:pt>
                <c:pt idx="3">
                  <c:v>1</c:v>
                </c:pt>
                <c:pt idx="6">
                  <c:v>1</c:v>
                </c:pt>
                <c:pt idx="9">
                  <c:v>1</c:v>
                </c:pt>
                <c:pt idx="12">
                  <c:v>1</c:v>
                </c:pt>
              </c:numCache>
            </c:numRef>
          </c:val>
          <c:extLst>
            <c:ext xmlns:c16="http://schemas.microsoft.com/office/drawing/2014/chart" uri="{C3380CC4-5D6E-409C-BE32-E72D297353CC}">
              <c16:uniqueId val="{00000003-CA7D-47BA-9062-81DF6B8A374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399</c:v>
                </c:pt>
                <c:pt idx="3">
                  <c:v>372</c:v>
                </c:pt>
                <c:pt idx="6">
                  <c:v>348</c:v>
                </c:pt>
                <c:pt idx="9">
                  <c:v>321</c:v>
                </c:pt>
                <c:pt idx="12">
                  <c:v>290</c:v>
                </c:pt>
              </c:numCache>
            </c:numRef>
          </c:val>
          <c:extLst>
            <c:ext xmlns:c16="http://schemas.microsoft.com/office/drawing/2014/chart" uri="{C3380CC4-5D6E-409C-BE32-E72D297353CC}">
              <c16:uniqueId val="{00000004-CA7D-47BA-9062-81DF6B8A374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A7D-47BA-9062-81DF6B8A374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A7D-47BA-9062-81DF6B8A374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2075</c:v>
                </c:pt>
                <c:pt idx="3">
                  <c:v>1961</c:v>
                </c:pt>
                <c:pt idx="6">
                  <c:v>1909</c:v>
                </c:pt>
                <c:pt idx="9">
                  <c:v>1829</c:v>
                </c:pt>
                <c:pt idx="12">
                  <c:v>1769</c:v>
                </c:pt>
              </c:numCache>
            </c:numRef>
          </c:val>
          <c:extLst>
            <c:ext xmlns:c16="http://schemas.microsoft.com/office/drawing/2014/chart" uri="{C3380CC4-5D6E-409C-BE32-E72D297353CC}">
              <c16:uniqueId val="{00000007-CA7D-47BA-9062-81DF6B8A374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105</c:v>
                </c:pt>
                <c:pt idx="2">
                  <c:v>#N/A</c:v>
                </c:pt>
                <c:pt idx="3">
                  <c:v>#N/A</c:v>
                </c:pt>
                <c:pt idx="4">
                  <c:v>22</c:v>
                </c:pt>
                <c:pt idx="5">
                  <c:v>#N/A</c:v>
                </c:pt>
                <c:pt idx="6">
                  <c:v>#N/A</c:v>
                </c:pt>
                <c:pt idx="7">
                  <c:v>71</c:v>
                </c:pt>
                <c:pt idx="8">
                  <c:v>#N/A</c:v>
                </c:pt>
                <c:pt idx="9">
                  <c:v>#N/A</c:v>
                </c:pt>
                <c:pt idx="10">
                  <c:v>99</c:v>
                </c:pt>
                <c:pt idx="11">
                  <c:v>#N/A</c:v>
                </c:pt>
                <c:pt idx="12">
                  <c:v>#N/A</c:v>
                </c:pt>
                <c:pt idx="13">
                  <c:v>119</c:v>
                </c:pt>
                <c:pt idx="14">
                  <c:v>#N/A</c:v>
                </c:pt>
              </c:numCache>
            </c:numRef>
          </c:val>
          <c:smooth val="0"/>
          <c:extLst>
            <c:ext xmlns:c16="http://schemas.microsoft.com/office/drawing/2014/chart" uri="{C3380CC4-5D6E-409C-BE32-E72D297353CC}">
              <c16:uniqueId val="{00000008-CA7D-47BA-9062-81DF6B8A374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14539</c:v>
                </c:pt>
                <c:pt idx="5">
                  <c:v>14059</c:v>
                </c:pt>
                <c:pt idx="8">
                  <c:v>12744</c:v>
                </c:pt>
                <c:pt idx="11">
                  <c:v>11450</c:v>
                </c:pt>
                <c:pt idx="14">
                  <c:v>10084</c:v>
                </c:pt>
              </c:numCache>
            </c:numRef>
          </c:val>
          <c:extLst>
            <c:ext xmlns:c16="http://schemas.microsoft.com/office/drawing/2014/chart" uri="{C3380CC4-5D6E-409C-BE32-E72D297353CC}">
              <c16:uniqueId val="{00000000-13CF-4798-9EBB-A6FDEAB54F0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5990</c:v>
                </c:pt>
                <c:pt idx="5">
                  <c:v>5788</c:v>
                </c:pt>
                <c:pt idx="8">
                  <c:v>4309</c:v>
                </c:pt>
                <c:pt idx="11">
                  <c:v>3823</c:v>
                </c:pt>
                <c:pt idx="14">
                  <c:v>4113</c:v>
                </c:pt>
              </c:numCache>
            </c:numRef>
          </c:val>
          <c:extLst>
            <c:ext xmlns:c16="http://schemas.microsoft.com/office/drawing/2014/chart" uri="{C3380CC4-5D6E-409C-BE32-E72D297353CC}">
              <c16:uniqueId val="{00000001-13CF-4798-9EBB-A6FDEAB54F0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13523</c:v>
                </c:pt>
                <c:pt idx="5">
                  <c:v>16576</c:v>
                </c:pt>
                <c:pt idx="8">
                  <c:v>17047</c:v>
                </c:pt>
                <c:pt idx="11">
                  <c:v>19762</c:v>
                </c:pt>
                <c:pt idx="14">
                  <c:v>19535</c:v>
                </c:pt>
              </c:numCache>
            </c:numRef>
          </c:val>
          <c:extLst>
            <c:ext xmlns:c16="http://schemas.microsoft.com/office/drawing/2014/chart" uri="{C3380CC4-5D6E-409C-BE32-E72D297353CC}">
              <c16:uniqueId val="{00000002-13CF-4798-9EBB-A6FDEAB54F0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3CF-4798-9EBB-A6FDEAB54F0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3CF-4798-9EBB-A6FDEAB54F0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3CF-4798-9EBB-A6FDEAB54F0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5067</c:v>
                </c:pt>
                <c:pt idx="3">
                  <c:v>4983</c:v>
                </c:pt>
                <c:pt idx="6">
                  <c:v>4881</c:v>
                </c:pt>
                <c:pt idx="9">
                  <c:v>4927</c:v>
                </c:pt>
                <c:pt idx="12">
                  <c:v>4800</c:v>
                </c:pt>
              </c:numCache>
            </c:numRef>
          </c:val>
          <c:extLst>
            <c:ext xmlns:c16="http://schemas.microsoft.com/office/drawing/2014/chart" uri="{C3380CC4-5D6E-409C-BE32-E72D297353CC}">
              <c16:uniqueId val="{00000006-13CF-4798-9EBB-A6FDEAB54F0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c:v>
                </c:pt>
                <c:pt idx="3">
                  <c:v>6</c:v>
                </c:pt>
                <c:pt idx="6">
                  <c:v>5</c:v>
                </c:pt>
                <c:pt idx="9">
                  <c:v>4</c:v>
                </c:pt>
                <c:pt idx="12">
                  <c:v>3</c:v>
                </c:pt>
              </c:numCache>
            </c:numRef>
          </c:val>
          <c:extLst>
            <c:ext xmlns:c16="http://schemas.microsoft.com/office/drawing/2014/chart" uri="{C3380CC4-5D6E-409C-BE32-E72D297353CC}">
              <c16:uniqueId val="{00000007-13CF-4798-9EBB-A6FDEAB54F0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2877</c:v>
                </c:pt>
                <c:pt idx="3">
                  <c:v>2639</c:v>
                </c:pt>
                <c:pt idx="6">
                  <c:v>1914</c:v>
                </c:pt>
                <c:pt idx="9">
                  <c:v>1873</c:v>
                </c:pt>
                <c:pt idx="12">
                  <c:v>1732</c:v>
                </c:pt>
              </c:numCache>
            </c:numRef>
          </c:val>
          <c:extLst>
            <c:ext xmlns:c16="http://schemas.microsoft.com/office/drawing/2014/chart" uri="{C3380CC4-5D6E-409C-BE32-E72D297353CC}">
              <c16:uniqueId val="{00000008-13CF-4798-9EBB-A6FDEAB54F0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c:v>
                </c:pt>
                <c:pt idx="3">
                  <c:v>0</c:v>
                </c:pt>
                <c:pt idx="6">
                  <c:v>129</c:v>
                </c:pt>
                <c:pt idx="9">
                  <c:v>0</c:v>
                </c:pt>
                <c:pt idx="12">
                  <c:v>103</c:v>
                </c:pt>
              </c:numCache>
            </c:numRef>
          </c:val>
          <c:extLst>
            <c:ext xmlns:c16="http://schemas.microsoft.com/office/drawing/2014/chart" uri="{C3380CC4-5D6E-409C-BE32-E72D297353CC}">
              <c16:uniqueId val="{00000009-13CF-4798-9EBB-A6FDEAB54F0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18551</c:v>
                </c:pt>
                <c:pt idx="3">
                  <c:v>18031</c:v>
                </c:pt>
                <c:pt idx="6">
                  <c:v>16227</c:v>
                </c:pt>
                <c:pt idx="9">
                  <c:v>16468</c:v>
                </c:pt>
                <c:pt idx="12">
                  <c:v>16297</c:v>
                </c:pt>
              </c:numCache>
            </c:numRef>
          </c:val>
          <c:extLst>
            <c:ext xmlns:c16="http://schemas.microsoft.com/office/drawing/2014/chart" uri="{C3380CC4-5D6E-409C-BE32-E72D297353CC}">
              <c16:uniqueId val="{0000000A-13CF-4798-9EBB-A6FDEAB54F0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3CF-4798-9EBB-A6FDEAB54F0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7855</c:v>
                </c:pt>
                <c:pt idx="1">
                  <c:v>9249</c:v>
                </c:pt>
                <c:pt idx="2">
                  <c:v>9202</c:v>
                </c:pt>
              </c:numCache>
            </c:numRef>
          </c:val>
          <c:extLst>
            <c:ext xmlns:c16="http://schemas.microsoft.com/office/drawing/2014/chart" uri="{C3380CC4-5D6E-409C-BE32-E72D297353CC}">
              <c16:uniqueId val="{00000000-7AA0-48D6-9D76-CBC1FFE385D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AA0-48D6-9D76-CBC1FFE385D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9064</c:v>
                </c:pt>
                <c:pt idx="1">
                  <c:v>10199</c:v>
                </c:pt>
                <c:pt idx="2">
                  <c:v>10369</c:v>
                </c:pt>
              </c:numCache>
            </c:numRef>
          </c:val>
          <c:extLst>
            <c:ext xmlns:c16="http://schemas.microsoft.com/office/drawing/2014/chart" uri="{C3380CC4-5D6E-409C-BE32-E72D297353CC}">
              <c16:uniqueId val="{00000002-7AA0-48D6-9D76-CBC1FFE385D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令和６年度の状況</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元利償還金は、平成</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年度借入れの臨時財政対策債などの償還が終了したことなどにより減となった。公営企業債の元利償還金に対する繰入金では主に下水道事業で減となった。算入公債費等については、公害防止事業債償還費などの減により、全体として減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今後とも元利償還金の動向を把握する中で市債借入れを抑制し、大規模建設事業実施後の比率上昇の抑制を図る。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本市においては、減債基金を設置していない。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令和６年度の状況</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債務負担行為に基づく支出予定額は増となったものの、地方債の現在高や退職手当負担見込額などの減により、将来負担額は対前年度</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百万円の減となった。一方、充当可能財源等については、基準財政需要額算入見込額の減などにより、</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百万円の減となった。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大規模建設事業の実施も予定されており、引き続き地方債残高と基金残高のバランスに配意するとともに、経費削減による基金の積立等、比率の上昇を抑制するよう努める。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東京都昭島市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令和６年度は、清掃センター焼却施設補修事業などの財源として公共施設整備等資金積立基金から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億円を取り崩したほか、市民総合交流拠点施設整備事業や子どもの医療費助成事業などの財源として特定防衛施設周辺整備調整交付金事業基金から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百万円、緑化推進基金から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百万円を取り崩すなど、基金全体で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百万円の取崩しを行った。一方、財政調整基金に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百万円を積み立てたほか、公共施設整備等資金積立基金に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百万円、特定防衛施設周辺整備調整交付金を特定防衛施設周辺整備調整交付金事業基金に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百万円積み立てるなど、基金全体で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百万円の積立てを行った。その結果、基金残高は前年度に比べ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年度の財源不足への対応として財政調整基金や公共施設整備等資金積立基金についても多額の取崩しをせざるを得ない状況が見込まれる。引き続き、各年度の決算において生じる決算剰余金の２分の１以上を確実に基金へ積み立てるなど、基金積立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市の公用又は公共用に供する施設（他の特定の目的のために資金を積み立てる基金に係る条例に規定する施設を除く。）の新築、改築、維持補修その他の整備及び除却に関連する経費に充当。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億円を取崩したものの決算剰余金２分の１の一部を積み立てたことなどにより、増となっている。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公共施設等総合管理計画における個別施設計画に基づく事業及び対象外事業を含めた財政需要を勘案し、令和８年度末での目標額を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令和６年度は、収支を見通す中で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億円の取崩しを行った。その一方、決算剰余金２分の１の一部などを積み立てたことから、基金残高は前年度に比べ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高齢化の進展による社会保障関連経費などの経常経費の増だけではなく、物価高騰や労務単価の増をはじめ自然災害のような不測の事態にも対応していく必要がある。令和８年度末での目標額は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設定しており、目標額を達成してはいるものの、今般の社会情勢などを鑑み、不測の事態でも適切な財政運営ができるよう、引き続き適正な予算執行管理や更なる財源の確保、徹底した歳出削減の取組などを行い、基金積立金の確保に向けた取組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115,632
112,077
17.34
53,755,493
52,253,013
1,370,457
25,202,086
16,296,797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上回り、類似団体内では高い順位となっている。令和６年度においては普通交付税の不交付団体となったものの、今後も引き続き市税の徴収率向上など財源の確保策に努めるとともに、起債と基金のバランスに配意し、中長期的な視点で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126093</xdr:rowOff>
    </xdr:from>
    <xdr:to>
      <xdr:col>23</xdr:col>
      <xdr:colOff>133350</xdr:colOff>
      <xdr:row>40</xdr:row>
      <xdr:rowOff>6350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812643"/>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6350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6350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40</xdr:row>
      <xdr:rowOff>6350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471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75293</xdr:rowOff>
    </xdr:from>
    <xdr:to>
      <xdr:col>23</xdr:col>
      <xdr:colOff>184150</xdr:colOff>
      <xdr:row>40</xdr:row>
      <xdr:rowOff>5443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91820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特定企業の一時的な収益増がなくなったことによる地方税の減や、普通交付税不交付団体となったことによる地方交付税の減などにより分母である経常一般財源等は</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％の減となった。一方、給与改定等に伴う人件費の増やごみ収集・処理・減量化・資源化経費などの物件費の増などにより、分子である経常的経費充当一般財源総額は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％の増となった。分母が減となり、分子が増となったことから経常収支比率は前年度よりも悪化した。引き続き、行財政改革を推進しながら、将来を見据えた計画的な財政運営に努める。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14394</xdr:rowOff>
    </xdr:from>
    <xdr:to>
      <xdr:col>23</xdr:col>
      <xdr:colOff>133350</xdr:colOff>
      <xdr:row>62</xdr:row>
      <xdr:rowOff>116840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9958494"/>
          <a:ext cx="838200" cy="78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14394</xdr:rowOff>
    </xdr:from>
    <xdr:to>
      <xdr:col>19</xdr:col>
      <xdr:colOff>133350</xdr:colOff>
      <xdr:row>62</xdr:row>
      <xdr:rowOff>76623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9958494"/>
          <a:ext cx="889000" cy="74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57</xdr:row>
      <xdr:rowOff>145627</xdr:rowOff>
    </xdr:from>
    <xdr:to>
      <xdr:col>15</xdr:col>
      <xdr:colOff>82550</xdr:colOff>
      <xdr:row>62</xdr:row>
      <xdr:rowOff>76623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9918277"/>
          <a:ext cx="889000" cy="78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145627</xdr:rowOff>
    </xdr:from>
    <xdr:to>
      <xdr:col>11</xdr:col>
      <xdr:colOff>31750</xdr:colOff>
      <xdr:row>61</xdr:row>
      <xdr:rowOff>127423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9918277"/>
          <a:ext cx="889000" cy="66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82567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57</xdr:row>
      <xdr:rowOff>135044</xdr:rowOff>
    </xdr:from>
    <xdr:to>
      <xdr:col>19</xdr:col>
      <xdr:colOff>184150</xdr:colOff>
      <xdr:row>58</xdr:row>
      <xdr:rowOff>65194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990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75371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676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25823</xdr:rowOff>
    </xdr:from>
    <xdr:to>
      <xdr:col>15</xdr:col>
      <xdr:colOff>133350</xdr:colOff>
      <xdr:row>62</xdr:row>
      <xdr:rowOff>127423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112200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57</xdr:row>
      <xdr:rowOff>94827</xdr:rowOff>
    </xdr:from>
    <xdr:to>
      <xdr:col>11</xdr:col>
      <xdr:colOff>82550</xdr:colOff>
      <xdr:row>58</xdr:row>
      <xdr:rowOff>24977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986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35154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636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76623</xdr:rowOff>
    </xdr:from>
    <xdr:to>
      <xdr:col>7</xdr:col>
      <xdr:colOff>31750</xdr:colOff>
      <xdr:row>62</xdr:row>
      <xdr:rowOff>6773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16950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[138,443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学校給食費の公会計化や標準準拠システム環境整備等委託の増などにより、増となった。今後も人件費・物件費は増加することが想定されており、引き続き、事務事業の見直しや民間委託の推進を図るなど、より一層のコスト削減に努める必要が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なお、東京都に委託している常備消防委託金等、反映されていない人件費・物件費の費用を合計すると、人口１人当たりの金額は大幅に増加することとなる。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14979</xdr:rowOff>
    </xdr:from>
    <xdr:to>
      <xdr:col>23</xdr:col>
      <xdr:colOff>133350</xdr:colOff>
      <xdr:row>84</xdr:row>
      <xdr:rowOff>48271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45329"/>
          <a:ext cx="838200" cy="204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14979</xdr:rowOff>
    </xdr:from>
    <xdr:to>
      <xdr:col>19</xdr:col>
      <xdr:colOff>133350</xdr:colOff>
      <xdr:row>83</xdr:row>
      <xdr:rowOff>49726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45329"/>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45785</xdr:rowOff>
    </xdr:from>
    <xdr:to>
      <xdr:col>15</xdr:col>
      <xdr:colOff>82550</xdr:colOff>
      <xdr:row>83</xdr:row>
      <xdr:rowOff>49726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76135"/>
          <a:ext cx="889000" cy="3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52682</xdr:rowOff>
    </xdr:from>
    <xdr:to>
      <xdr:col>11</xdr:col>
      <xdr:colOff>31750</xdr:colOff>
      <xdr:row>83</xdr:row>
      <xdr:rowOff>45785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11582"/>
          <a:ext cx="889000" cy="16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168921</xdr:rowOff>
    </xdr:from>
    <xdr:to>
      <xdr:col>23</xdr:col>
      <xdr:colOff>184150</xdr:colOff>
      <xdr:row>84</xdr:row>
      <xdr:rowOff>99071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9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13998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24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135629</xdr:rowOff>
    </xdr:from>
    <xdr:to>
      <xdr:col>19</xdr:col>
      <xdr:colOff>184150</xdr:colOff>
      <xdr:row>83</xdr:row>
      <xdr:rowOff>65779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9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75956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63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170376</xdr:rowOff>
    </xdr:from>
    <xdr:to>
      <xdr:col>15</xdr:col>
      <xdr:colOff>133350</xdr:colOff>
      <xdr:row>83</xdr:row>
      <xdr:rowOff>100526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2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110703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9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166435</xdr:rowOff>
    </xdr:from>
    <xdr:to>
      <xdr:col>11</xdr:col>
      <xdr:colOff>82550</xdr:colOff>
      <xdr:row>83</xdr:row>
      <xdr:rowOff>96585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2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106762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9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1882</xdr:rowOff>
    </xdr:from>
    <xdr:to>
      <xdr:col>7</xdr:col>
      <xdr:colOff>31750</xdr:colOff>
      <xdr:row>82</xdr:row>
      <xdr:rowOff>103482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6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113659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2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職員給与費については例月給を東京都に準拠した内容で設定している。令和６年度のラスパイレス指数は</a:t>
          </a:r>
          <a:r>
            <a:rPr kumimoji="1" lang="en-US" altLang="ja-JP" sz="1300">
              <a:latin typeface="ＭＳ Ｐゴシック" panose="020B0600070205080204" pitchFamily="50" charset="-128"/>
              <a:ea typeface="ＭＳ Ｐゴシック" panose="020B0600070205080204" pitchFamily="50" charset="-128"/>
            </a:rPr>
            <a:t>99.6</a:t>
          </a:r>
          <a:r>
            <a:rPr kumimoji="1" lang="ja-JP" altLang="en-US" sz="1300">
              <a:latin typeface="ＭＳ Ｐゴシック" panose="020B0600070205080204" pitchFamily="50" charset="-128"/>
              <a:ea typeface="ＭＳ Ｐゴシック" panose="020B0600070205080204" pitchFamily="50" charset="-128"/>
            </a:rPr>
            <a:t>％と、昨年度と比較して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ポイント下回り、類似団体平均</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ポイント上回った。引き続き、更なる給与水準の適正化に努める。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50800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92673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30691</xdr:rowOff>
    </xdr:from>
    <xdr:to>
      <xdr:col>77</xdr:col>
      <xdr:colOff>44450</xdr:colOff>
      <xdr:row>87</xdr:row>
      <xdr:rowOff>50800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94684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30691</xdr:rowOff>
    </xdr:from>
    <xdr:to>
      <xdr:col>72</xdr:col>
      <xdr:colOff>203200</xdr:colOff>
      <xdr:row>87</xdr:row>
      <xdr:rowOff>111125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94684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111125</xdr:rowOff>
    </xdr:from>
    <xdr:to>
      <xdr:col>68</xdr:col>
      <xdr:colOff>152400</xdr:colOff>
      <xdr:row>87</xdr:row>
      <xdr:rowOff>131234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02727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151341</xdr:rowOff>
    </xdr:from>
    <xdr:to>
      <xdr:col>73</xdr:col>
      <xdr:colOff>44450</xdr:colOff>
      <xdr:row>87</xdr:row>
      <xdr:rowOff>81491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60325</xdr:rowOff>
    </xdr:from>
    <xdr:to>
      <xdr:col>68</xdr:col>
      <xdr:colOff>203200</xdr:colOff>
      <xdr:row>87</xdr:row>
      <xdr:rowOff>161925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146702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80434</xdr:rowOff>
    </xdr:from>
    <xdr:to>
      <xdr:col>64</xdr:col>
      <xdr:colOff>152400</xdr:colOff>
      <xdr:row>88</xdr:row>
      <xdr:rowOff>10584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166811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「第四次中期行財政運営計画」（平成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基づき職員数の削減を進めたことなどにより、類似団体平均を下回っている。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115358</xdr:rowOff>
    </xdr:from>
    <xdr:to>
      <xdr:col>81</xdr:col>
      <xdr:colOff>44450</xdr:colOff>
      <xdr:row>61</xdr:row>
      <xdr:rowOff>131445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7380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111337</xdr:rowOff>
    </xdr:from>
    <xdr:to>
      <xdr:col>77</xdr:col>
      <xdr:colOff>44450</xdr:colOff>
      <xdr:row>61</xdr:row>
      <xdr:rowOff>115358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69787"/>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103294</xdr:rowOff>
    </xdr:from>
    <xdr:to>
      <xdr:col>72</xdr:col>
      <xdr:colOff>203200</xdr:colOff>
      <xdr:row>61</xdr:row>
      <xdr:rowOff>111337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6174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103294</xdr:rowOff>
    </xdr:from>
    <xdr:to>
      <xdr:col>68</xdr:col>
      <xdr:colOff>152400</xdr:colOff>
      <xdr:row>61</xdr:row>
      <xdr:rowOff>105304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61744"/>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80645</xdr:rowOff>
    </xdr:from>
    <xdr:to>
      <xdr:col>81</xdr:col>
      <xdr:colOff>95250</xdr:colOff>
      <xdr:row>62</xdr:row>
      <xdr:rowOff>10795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97172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8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64558</xdr:rowOff>
    </xdr:from>
    <xdr:to>
      <xdr:col>77</xdr:col>
      <xdr:colOff>95250</xdr:colOff>
      <xdr:row>61</xdr:row>
      <xdr:rowOff>166158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4885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9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60537</xdr:rowOff>
    </xdr:from>
    <xdr:to>
      <xdr:col>73</xdr:col>
      <xdr:colOff>44450</xdr:colOff>
      <xdr:row>61</xdr:row>
      <xdr:rowOff>162137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52494</xdr:rowOff>
    </xdr:from>
    <xdr:to>
      <xdr:col>68</xdr:col>
      <xdr:colOff>203200</xdr:colOff>
      <xdr:row>61</xdr:row>
      <xdr:rowOff>154094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164271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7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54504</xdr:rowOff>
    </xdr:from>
    <xdr:to>
      <xdr:col>64</xdr:col>
      <xdr:colOff>152400</xdr:colOff>
      <xdr:row>61</xdr:row>
      <xdr:rowOff>156104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166281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8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元利償還額の減はあるものの、算入公債費・準公債費の減などにより分子は増となった。算入公債費・準公債費の減はあるものの、標準財政規模の増により分母は増となった。単年度の比率は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％となり、三か年平均の比率は前年度比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となった。今後は公共施設等総合管理計画に基づく大規模改修事業の実施などに伴い、多額の地方債発行が見込まれることから、引き続き、起債対象事業の限定など将来に過度の負担を残さぬよう起債に依存することのない事業執行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147260</xdr:rowOff>
    </xdr:from>
    <xdr:to>
      <xdr:col>81</xdr:col>
      <xdr:colOff>44450</xdr:colOff>
      <xdr:row>37</xdr:row>
      <xdr:rowOff>170241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490910"/>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147260</xdr:rowOff>
    </xdr:from>
    <xdr:to>
      <xdr:col>77</xdr:col>
      <xdr:colOff>44450</xdr:colOff>
      <xdr:row>37</xdr:row>
      <xdr:rowOff>158750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490910"/>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37</xdr:row>
      <xdr:rowOff>170241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5024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170241</xdr:rowOff>
    </xdr:from>
    <xdr:to>
      <xdr:col>68</xdr:col>
      <xdr:colOff>152400</xdr:colOff>
      <xdr:row>38</xdr:row>
      <xdr:rowOff>10281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5138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119440</xdr:rowOff>
    </xdr:from>
    <xdr:to>
      <xdr:col>81</xdr:col>
      <xdr:colOff>95250</xdr:colOff>
      <xdr:row>38</xdr:row>
      <xdr:rowOff>49591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63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135967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08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96460</xdr:rowOff>
    </xdr:from>
    <xdr:to>
      <xdr:col>77</xdr:col>
      <xdr:colOff>95250</xdr:colOff>
      <xdr:row>38</xdr:row>
      <xdr:rowOff>26609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36787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08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119440</xdr:rowOff>
    </xdr:from>
    <xdr:to>
      <xdr:col>68</xdr:col>
      <xdr:colOff>203200</xdr:colOff>
      <xdr:row>38</xdr:row>
      <xdr:rowOff>49591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63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59767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31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130931</xdr:rowOff>
    </xdr:from>
    <xdr:to>
      <xdr:col>64</xdr:col>
      <xdr:colOff>152400</xdr:colOff>
      <xdr:row>38</xdr:row>
      <xdr:rowOff>61081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71258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令和６年度決算においても、基金などの充当可能財源等が、地方債現在高や退職手当負担見込額などの将来負担額を上回っていることから将来負担比率は算定されなかった。なお、比率を算定した場合△</a:t>
          </a:r>
          <a:r>
            <a:rPr kumimoji="1" lang="en-US" altLang="ja-JP" sz="1300">
              <a:latin typeface="ＭＳ Ｐゴシック" panose="020B0600070205080204" pitchFamily="50" charset="-128"/>
              <a:ea typeface="ＭＳ Ｐゴシック" panose="020B0600070205080204" pitchFamily="50" charset="-128"/>
            </a:rPr>
            <a:t>45.1</a:t>
          </a:r>
          <a:r>
            <a:rPr kumimoji="1" lang="ja-JP" altLang="en-US" sz="1300">
              <a:latin typeface="ＭＳ Ｐゴシック" panose="020B0600070205080204" pitchFamily="50" charset="-128"/>
              <a:ea typeface="ＭＳ Ｐゴシック" panose="020B0600070205080204" pitchFamily="50" charset="-128"/>
            </a:rPr>
            <a:t>％となる。今後、公共施設等総合管理計画に基づく大規模改修事業の実施などに伴い、多額の建設事業債の発行や基金の繰入が見込まれることから、引き続き経費削減による基金の積み増しや起債対象事業の限定など、比率の上昇を抑制するよう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115,632
112,077
17.34
53,755,493
52,253,013
1,370,457
25,202,086
16,296,797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令和６年度は、退職手当や会計年度任用職員勤勉手当などの増により分子にあたる経常的経費充当一般財源等が増となり、分母にあたる経常一般財源等は減となったことから、前年度比</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下回る結果となった。引き続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37</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9346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92710</xdr:rowOff>
    </xdr:from>
    <xdr:to>
      <xdr:col>19</xdr:col>
      <xdr:colOff>187325</xdr:colOff>
      <xdr:row>36</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934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123190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239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123190</xdr:rowOff>
    </xdr:from>
    <xdr:to>
      <xdr:col>11</xdr:col>
      <xdr:colOff>9525</xdr:colOff>
      <xdr:row>37</xdr:row>
      <xdr:rowOff>31750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239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153687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41910</xdr:rowOff>
    </xdr:from>
    <xdr:to>
      <xdr:col>20</xdr:col>
      <xdr:colOff>38100</xdr:colOff>
      <xdr:row>35</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153687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令和６年度は、ごみ収集・処理・減量化・資源化経費や予防接種事業の増などにより、分子にあたる経常的経費充当一般財源等が増となり、分母にあたる経常一般財源等は減となったことから、前年度比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となっており、類似団体と比較しても高い数値となっている。今後、使用料・手数料等受益者負担の見直しの検討を行うとともに、行財政改革を推進しながら、将来を見据えた計画的な財政運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44704</xdr:rowOff>
    </xdr:from>
    <xdr:to>
      <xdr:col>82</xdr:col>
      <xdr:colOff>107950</xdr:colOff>
      <xdr:row>19</xdr:row>
      <xdr:rowOff>147574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30804"/>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44704</xdr:rowOff>
    </xdr:from>
    <xdr:to>
      <xdr:col>78</xdr:col>
      <xdr:colOff>69850</xdr:colOff>
      <xdr:row>19</xdr:row>
      <xdr:rowOff>56134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13080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133858</xdr:rowOff>
    </xdr:from>
    <xdr:to>
      <xdr:col>73</xdr:col>
      <xdr:colOff>180975</xdr:colOff>
      <xdr:row>19</xdr:row>
      <xdr:rowOff>56134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048508"/>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133858</xdr:rowOff>
    </xdr:from>
    <xdr:to>
      <xdr:col>69</xdr:col>
      <xdr:colOff>92075</xdr:colOff>
      <xdr:row>18</xdr:row>
      <xdr:rowOff>26416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485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96774</xdr:rowOff>
    </xdr:from>
    <xdr:to>
      <xdr:col>82</xdr:col>
      <xdr:colOff>158750</xdr:colOff>
      <xdr:row>20</xdr:row>
      <xdr:rowOff>26924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35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68851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32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165354</xdr:rowOff>
    </xdr:from>
    <xdr:to>
      <xdr:col>78</xdr:col>
      <xdr:colOff>120650</xdr:colOff>
      <xdr:row>18</xdr:row>
      <xdr:rowOff>95504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80281</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66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5334</xdr:rowOff>
    </xdr:from>
    <xdr:to>
      <xdr:col>74</xdr:col>
      <xdr:colOff>31750</xdr:colOff>
      <xdr:row>19</xdr:row>
      <xdr:rowOff>106934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2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91711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34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83058</xdr:rowOff>
    </xdr:from>
    <xdr:to>
      <xdr:col>69</xdr:col>
      <xdr:colOff>142875</xdr:colOff>
      <xdr:row>18</xdr:row>
      <xdr:rowOff>13208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169435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8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147066</xdr:rowOff>
    </xdr:from>
    <xdr:to>
      <xdr:col>65</xdr:col>
      <xdr:colOff>53975</xdr:colOff>
      <xdr:row>18</xdr:row>
      <xdr:rowOff>77216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61993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4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令和６年度は、定額減税調整給付金や私立保育所運営事業委託などの増により分子にあたる経常的経費充当一般財源等が増となり、分母にあたる経常一般財源等は減となったことから、前年度比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ポイント増となった。依然として類似団体平均を上回っていることから、今後も、国都支出金の確保とともに、給付水準や給付と負担のバランスなど多角的な視点からの検討を進め、比率の改善に努める。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153670</xdr:rowOff>
    </xdr:from>
    <xdr:to>
      <xdr:col>24</xdr:col>
      <xdr:colOff>25400</xdr:colOff>
      <xdr:row>58</xdr:row>
      <xdr:rowOff>73660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9263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153670</xdr:rowOff>
    </xdr:from>
    <xdr:to>
      <xdr:col>19</xdr:col>
      <xdr:colOff>187325</xdr:colOff>
      <xdr:row>58</xdr:row>
      <xdr:rowOff>20320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926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46990</xdr:rowOff>
    </xdr:from>
    <xdr:to>
      <xdr:col>15</xdr:col>
      <xdr:colOff>98425</xdr:colOff>
      <xdr:row>58</xdr:row>
      <xdr:rowOff>20320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196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46990</xdr:rowOff>
    </xdr:from>
    <xdr:to>
      <xdr:col>11</xdr:col>
      <xdr:colOff>9525</xdr:colOff>
      <xdr:row>57</xdr:row>
      <xdr:rowOff>100330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196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22860</xdr:rowOff>
    </xdr:from>
    <xdr:to>
      <xdr:col>24</xdr:col>
      <xdr:colOff>76200</xdr:colOff>
      <xdr:row>58</xdr:row>
      <xdr:rowOff>124460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166387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102870</xdr:rowOff>
    </xdr:from>
    <xdr:to>
      <xdr:col>20</xdr:col>
      <xdr:colOff>38100</xdr:colOff>
      <xdr:row>58</xdr:row>
      <xdr:rowOff>33020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17797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6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140970</xdr:rowOff>
    </xdr:from>
    <xdr:to>
      <xdr:col>15</xdr:col>
      <xdr:colOff>149225</xdr:colOff>
      <xdr:row>58</xdr:row>
      <xdr:rowOff>71120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55897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9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167640</xdr:rowOff>
    </xdr:from>
    <xdr:to>
      <xdr:col>11</xdr:col>
      <xdr:colOff>60325</xdr:colOff>
      <xdr:row>57</xdr:row>
      <xdr:rowOff>97790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82567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49530</xdr:rowOff>
    </xdr:from>
    <xdr:to>
      <xdr:col>6</xdr:col>
      <xdr:colOff>171450</xdr:colOff>
      <xdr:row>57</xdr:row>
      <xdr:rowOff>151130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135907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維持補修費は、小・中学校維持補修費の増などにより、分子にあたる経常的経費充当一般財源等が増となり前年度比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ポイント増となった。繰出金は、介護保険特別会計繰出金などの経常的経費充当一般財源等の増などにより、前年度比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ポイント増となった。今後も高齢化に伴う法定繰出分の増加等が見込まれるため、赤字補塡分も含めた繰出金の抑制により、財政基盤の強化に努める。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67128</xdr:rowOff>
    </xdr:from>
    <xdr:to>
      <xdr:col>82</xdr:col>
      <xdr:colOff>107950</xdr:colOff>
      <xdr:row>57</xdr:row>
      <xdr:rowOff>4535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68328"/>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67128</xdr:rowOff>
    </xdr:from>
    <xdr:to>
      <xdr:col>78</xdr:col>
      <xdr:colOff>69850</xdr:colOff>
      <xdr:row>57</xdr:row>
      <xdr:rowOff>91622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6683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57</xdr:row>
      <xdr:rowOff>91622</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90100"/>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57</xdr:row>
      <xdr:rowOff>69850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90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141712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16328</xdr:rowOff>
    </xdr:from>
    <xdr:to>
      <xdr:col>78</xdr:col>
      <xdr:colOff>120650</xdr:colOff>
      <xdr:row>56</xdr:row>
      <xdr:rowOff>117928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128105</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8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40822</xdr:rowOff>
    </xdr:from>
    <xdr:to>
      <xdr:col>74</xdr:col>
      <xdr:colOff>31750</xdr:colOff>
      <xdr:row>57</xdr:row>
      <xdr:rowOff>142422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127199</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38100</xdr:rowOff>
    </xdr:from>
    <xdr:to>
      <xdr:col>69</xdr:col>
      <xdr:colOff>142875</xdr:colOff>
      <xdr:row>56</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令和６年度は、常備消防委託の増などにより分子にあたる経常的経費充当一般財源等が増となり、分母にあたる経常一般財源等は減となったことから、前年度比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ポイントの増となり、引き続き類似団体平均を下回った。今後も、各種団体等に対する補助金等の必要性や金額等を定期的に検証し、適正化を図る。 </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36</xdr:row>
      <xdr:rowOff>49276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14832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147574</xdr:rowOff>
    </xdr:from>
    <xdr:to>
      <xdr:col>78</xdr:col>
      <xdr:colOff>69850</xdr:colOff>
      <xdr:row>36</xdr:row>
      <xdr:rowOff>113284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14832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113284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18490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xdr:rowOff>
    </xdr:from>
    <xdr:to>
      <xdr:col>69</xdr:col>
      <xdr:colOff>92075</xdr:colOff>
      <xdr:row>36</xdr:row>
      <xdr:rowOff>85852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1849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121429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令和６年度は、公債費が減となり分子にあたる経常的経費充当一般財源等が減となったものの、分母にあたる経常一般財源等も減となったこと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ポイントの増となった。類似</a:t>
          </a:r>
          <a:r>
            <a:rPr kumimoji="1" lang="ja-JP" altLang="en-US" sz="1300">
              <a:latin typeface="ＭＳ Ｐゴシック" panose="020B0600070205080204" pitchFamily="50" charset="-128"/>
              <a:ea typeface="ＭＳ Ｐゴシック" panose="020B0600070205080204" pitchFamily="50" charset="-128"/>
            </a:rPr>
            <a:t>団体との比較においても依然としてその平均を下回っている。引き続き起債対象事業を限定するなど、低位の水準を維持する。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90424</xdr:rowOff>
    </xdr:from>
    <xdr:to>
      <xdr:col>24</xdr:col>
      <xdr:colOff>25400</xdr:colOff>
      <xdr:row>74</xdr:row>
      <xdr:rowOff>117856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277772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90424</xdr:rowOff>
    </xdr:from>
    <xdr:to>
      <xdr:col>19</xdr:col>
      <xdr:colOff>187325</xdr:colOff>
      <xdr:row>75</xdr:row>
      <xdr:rowOff>37846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7777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163576</xdr:rowOff>
    </xdr:from>
    <xdr:to>
      <xdr:col>15</xdr:col>
      <xdr:colOff>98425</xdr:colOff>
      <xdr:row>75</xdr:row>
      <xdr:rowOff>37846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50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163576</xdr:rowOff>
    </xdr:from>
    <xdr:to>
      <xdr:col>11</xdr:col>
      <xdr:colOff>9525</xdr:colOff>
      <xdr:row>75</xdr:row>
      <xdr:rowOff>120142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85087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67056</xdr:rowOff>
    </xdr:from>
    <xdr:to>
      <xdr:col>24</xdr:col>
      <xdr:colOff>76200</xdr:colOff>
      <xdr:row>74</xdr:row>
      <xdr:rowOff>168656</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83583</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59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39624</xdr:rowOff>
    </xdr:from>
    <xdr:to>
      <xdr:col>20</xdr:col>
      <xdr:colOff>38100</xdr:colOff>
      <xdr:row>74</xdr:row>
      <xdr:rowOff>141224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2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151401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49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158496</xdr:rowOff>
    </xdr:from>
    <xdr:to>
      <xdr:col>15</xdr:col>
      <xdr:colOff>149225</xdr:colOff>
      <xdr:row>75</xdr:row>
      <xdr:rowOff>88646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98823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61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112776</xdr:rowOff>
    </xdr:from>
    <xdr:to>
      <xdr:col>11</xdr:col>
      <xdr:colOff>60325</xdr:colOff>
      <xdr:row>75</xdr:row>
      <xdr:rowOff>42926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53103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69342</xdr:rowOff>
    </xdr:from>
    <xdr:to>
      <xdr:col>6</xdr:col>
      <xdr:colOff>171450</xdr:colOff>
      <xdr:row>75</xdr:row>
      <xdr:rowOff>170942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9669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公債費以外の経常収支比率は、分母にあたる経常一般財源等が減となったことから、前年度比</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ポイントの増となり、依然として類似団体平均を上回っている状況にある。</a:t>
          </a:r>
        </a:p>
        <a:p>
          <a:r>
            <a:rPr kumimoji="1" lang="ja-JP" altLang="en-US" sz="1300">
              <a:latin typeface="ＭＳ Ｐゴシック" panose="020B0600070205080204" pitchFamily="50" charset="-128"/>
              <a:ea typeface="ＭＳ Ｐゴシック" panose="020B0600070205080204" pitchFamily="50" charset="-128"/>
            </a:rPr>
            <a:t>　引き続き、行財政改革を推進しながら、将来を見据えた計画的な財政運営に努める。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50800</xdr:rowOff>
    </xdr:from>
    <xdr:to>
      <xdr:col>82</xdr:col>
      <xdr:colOff>107950</xdr:colOff>
      <xdr:row>80</xdr:row>
      <xdr:rowOff>88900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081000"/>
          <a:ext cx="8382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50800</xdr:rowOff>
    </xdr:from>
    <xdr:to>
      <xdr:col>78</xdr:col>
      <xdr:colOff>69850</xdr:colOff>
      <xdr:row>79</xdr:row>
      <xdr:rowOff>146050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3081000"/>
          <a:ext cx="8890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120666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123190</xdr:rowOff>
    </xdr:from>
    <xdr:to>
      <xdr:col>73</xdr:col>
      <xdr:colOff>180975</xdr:colOff>
      <xdr:row>79</xdr:row>
      <xdr:rowOff>146050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981940"/>
          <a:ext cx="889000" cy="70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123190</xdr:rowOff>
    </xdr:from>
    <xdr:to>
      <xdr:col>69</xdr:col>
      <xdr:colOff>92075</xdr:colOff>
      <xdr:row>78</xdr:row>
      <xdr:rowOff>134620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981940"/>
          <a:ext cx="889000" cy="5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38100</xdr:rowOff>
    </xdr:from>
    <xdr:to>
      <xdr:col>82</xdr:col>
      <xdr:colOff>158750</xdr:colOff>
      <xdr:row>80</xdr:row>
      <xdr:rowOff>139700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118127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6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0</xdr:rowOff>
    </xdr:from>
    <xdr:to>
      <xdr:col>78</xdr:col>
      <xdr:colOff>120650</xdr:colOff>
      <xdr:row>76</xdr:row>
      <xdr:rowOff>101600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111777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95250</xdr:rowOff>
    </xdr:from>
    <xdr:to>
      <xdr:col>74</xdr:col>
      <xdr:colOff>31750</xdr:colOff>
      <xdr:row>80</xdr:row>
      <xdr:rowOff>25400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72390</xdr:rowOff>
    </xdr:from>
    <xdr:to>
      <xdr:col>69</xdr:col>
      <xdr:colOff>142875</xdr:colOff>
      <xdr:row>76</xdr:row>
      <xdr:rowOff>2539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158766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170197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62592</xdr:rowOff>
    </xdr:from>
    <xdr:to>
      <xdr:col>29</xdr:col>
      <xdr:colOff>127000</xdr:colOff>
      <xdr:row>18</xdr:row>
      <xdr:rowOff>134429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96317"/>
          <a:ext cx="647700" cy="71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134429</xdr:rowOff>
    </xdr:from>
    <xdr:to>
      <xdr:col>26</xdr:col>
      <xdr:colOff>50800</xdr:colOff>
      <xdr:row>19</xdr:row>
      <xdr:rowOff>6052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68154"/>
          <a:ext cx="698500" cy="43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170929</xdr:rowOff>
    </xdr:from>
    <xdr:to>
      <xdr:col>22</xdr:col>
      <xdr:colOff>114300</xdr:colOff>
      <xdr:row>19</xdr:row>
      <xdr:rowOff>6052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04654"/>
          <a:ext cx="698500" cy="6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161576</xdr:rowOff>
    </xdr:from>
    <xdr:to>
      <xdr:col>18</xdr:col>
      <xdr:colOff>177800</xdr:colOff>
      <xdr:row>18</xdr:row>
      <xdr:rowOff>170929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95301"/>
          <a:ext cx="698500" cy="9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11792</xdr:rowOff>
    </xdr:from>
    <xdr:to>
      <xdr:col>29</xdr:col>
      <xdr:colOff>177800</xdr:colOff>
      <xdr:row>18</xdr:row>
      <xdr:rowOff>113392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455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91819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54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83630</xdr:rowOff>
    </xdr:from>
    <xdr:to>
      <xdr:col>26</xdr:col>
      <xdr:colOff>101600</xdr:colOff>
      <xdr:row>19</xdr:row>
      <xdr:rowOff>13780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17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170006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03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126702</xdr:rowOff>
    </xdr:from>
    <xdr:to>
      <xdr:col>22</xdr:col>
      <xdr:colOff>165100</xdr:colOff>
      <xdr:row>19</xdr:row>
      <xdr:rowOff>56852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604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41629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46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120129</xdr:rowOff>
    </xdr:from>
    <xdr:to>
      <xdr:col>19</xdr:col>
      <xdr:colOff>38100</xdr:colOff>
      <xdr:row>19</xdr:row>
      <xdr:rowOff>50279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53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35056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4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110776</xdr:rowOff>
    </xdr:from>
    <xdr:to>
      <xdr:col>15</xdr:col>
      <xdr:colOff>101600</xdr:colOff>
      <xdr:row>19</xdr:row>
      <xdr:rowOff>40926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44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25703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30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11785</xdr:rowOff>
    </xdr:from>
    <xdr:to>
      <xdr:col>29</xdr:col>
      <xdr:colOff>127000</xdr:colOff>
      <xdr:row>37</xdr:row>
      <xdr:rowOff>18338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36485"/>
          <a:ext cx="647700" cy="6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18338</xdr:rowOff>
    </xdr:from>
    <xdr:to>
      <xdr:col>26</xdr:col>
      <xdr:colOff>50800</xdr:colOff>
      <xdr:row>37</xdr:row>
      <xdr:rowOff>27140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43038"/>
          <a:ext cx="698500" cy="8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27140</xdr:rowOff>
    </xdr:from>
    <xdr:to>
      <xdr:col>22</xdr:col>
      <xdr:colOff>114300</xdr:colOff>
      <xdr:row>37</xdr:row>
      <xdr:rowOff>43752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51840"/>
          <a:ext cx="698500" cy="16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15101</xdr:rowOff>
    </xdr:from>
    <xdr:to>
      <xdr:col>18</xdr:col>
      <xdr:colOff>177800</xdr:colOff>
      <xdr:row>37</xdr:row>
      <xdr:rowOff>43752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39801"/>
          <a:ext cx="698500" cy="28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132435</xdr:rowOff>
    </xdr:from>
    <xdr:to>
      <xdr:col>29</xdr:col>
      <xdr:colOff>177800</xdr:colOff>
      <xdr:row>37</xdr:row>
      <xdr:rowOff>62585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85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104512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5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138988</xdr:rowOff>
    </xdr:from>
    <xdr:to>
      <xdr:col>26</xdr:col>
      <xdr:colOff>101600</xdr:colOff>
      <xdr:row>37</xdr:row>
      <xdr:rowOff>69138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92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53915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78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147790</xdr:rowOff>
    </xdr:from>
    <xdr:to>
      <xdr:col>22</xdr:col>
      <xdr:colOff>165100</xdr:colOff>
      <xdr:row>37</xdr:row>
      <xdr:rowOff>77940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01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62717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8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164402</xdr:rowOff>
    </xdr:from>
    <xdr:to>
      <xdr:col>19</xdr:col>
      <xdr:colOff>38100</xdr:colOff>
      <xdr:row>37</xdr:row>
      <xdr:rowOff>94552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17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79329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0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135751</xdr:rowOff>
    </xdr:from>
    <xdr:to>
      <xdr:col>15</xdr:col>
      <xdr:colOff>101600</xdr:colOff>
      <xdr:row>37</xdr:row>
      <xdr:rowOff>65901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89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50678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75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115,632
112,077
17.34
53,755,493
52,253,013
1,370,457
25,202,086
16,296,797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102530</xdr:rowOff>
    </xdr:from>
    <xdr:to>
      <xdr:col>24</xdr:col>
      <xdr:colOff>63500</xdr:colOff>
      <xdr:row>37</xdr:row>
      <xdr:rowOff>45014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74730"/>
          <a:ext cx="838200" cy="11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45014</xdr:rowOff>
    </xdr:from>
    <xdr:to>
      <xdr:col>19</xdr:col>
      <xdr:colOff>177800</xdr:colOff>
      <xdr:row>37</xdr:row>
      <xdr:rowOff>61747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88664"/>
          <a:ext cx="8890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49403</xdr:rowOff>
    </xdr:from>
    <xdr:to>
      <xdr:col>15</xdr:col>
      <xdr:colOff>50800</xdr:colOff>
      <xdr:row>37</xdr:row>
      <xdr:rowOff>61747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393053"/>
          <a:ext cx="8890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4666</xdr:rowOff>
    </xdr:from>
    <xdr:to>
      <xdr:col>10</xdr:col>
      <xdr:colOff>114300</xdr:colOff>
      <xdr:row>37</xdr:row>
      <xdr:rowOff>49403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348316"/>
          <a:ext cx="889000" cy="4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51730</xdr:rowOff>
    </xdr:from>
    <xdr:to>
      <xdr:col>24</xdr:col>
      <xdr:colOff>114300</xdr:colOff>
      <xdr:row>36</xdr:row>
      <xdr:rowOff>153330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2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30157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0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165664</xdr:rowOff>
    </xdr:from>
    <xdr:to>
      <xdr:col>20</xdr:col>
      <xdr:colOff>38100</xdr:colOff>
      <xdr:row>37</xdr:row>
      <xdr:rowOff>95814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3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86941</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43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10947</xdr:rowOff>
    </xdr:from>
    <xdr:to>
      <xdr:col>15</xdr:col>
      <xdr:colOff>101600</xdr:colOff>
      <xdr:row>37</xdr:row>
      <xdr:rowOff>112547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5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103674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4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170053</xdr:rowOff>
    </xdr:from>
    <xdr:to>
      <xdr:col>10</xdr:col>
      <xdr:colOff>165100</xdr:colOff>
      <xdr:row>37</xdr:row>
      <xdr:rowOff>100203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91330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3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125316</xdr:rowOff>
    </xdr:from>
    <xdr:to>
      <xdr:col>6</xdr:col>
      <xdr:colOff>38100</xdr:colOff>
      <xdr:row>37</xdr:row>
      <xdr:rowOff>55466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9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46593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9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111990</xdr:rowOff>
    </xdr:from>
    <xdr:to>
      <xdr:col>24</xdr:col>
      <xdr:colOff>63500</xdr:colOff>
      <xdr:row>56</xdr:row>
      <xdr:rowOff>121918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541740"/>
          <a:ext cx="838200" cy="18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41990</xdr:rowOff>
    </xdr:from>
    <xdr:to>
      <xdr:col>19</xdr:col>
      <xdr:colOff>177800</xdr:colOff>
      <xdr:row>56</xdr:row>
      <xdr:rowOff>121918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43190"/>
          <a:ext cx="889000" cy="7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41990</xdr:rowOff>
    </xdr:from>
    <xdr:to>
      <xdr:col>15</xdr:col>
      <xdr:colOff>50800</xdr:colOff>
      <xdr:row>56</xdr:row>
      <xdr:rowOff>55477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43190"/>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55477</xdr:rowOff>
    </xdr:from>
    <xdr:to>
      <xdr:col>10</xdr:col>
      <xdr:colOff>114300</xdr:colOff>
      <xdr:row>57</xdr:row>
      <xdr:rowOff>94764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56677"/>
          <a:ext cx="889000" cy="21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61190</xdr:rowOff>
    </xdr:from>
    <xdr:to>
      <xdr:col>24</xdr:col>
      <xdr:colOff>114300</xdr:colOff>
      <xdr:row>55</xdr:row>
      <xdr:rowOff>162790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9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84067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4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71118</xdr:rowOff>
    </xdr:from>
    <xdr:to>
      <xdr:col>20</xdr:col>
      <xdr:colOff>38100</xdr:colOff>
      <xdr:row>57</xdr:row>
      <xdr:rowOff>1268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7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17795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47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162640</xdr:rowOff>
    </xdr:from>
    <xdr:to>
      <xdr:col>15</xdr:col>
      <xdr:colOff>101600</xdr:colOff>
      <xdr:row>56</xdr:row>
      <xdr:rowOff>92790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9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109317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6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4677</xdr:rowOff>
    </xdr:from>
    <xdr:to>
      <xdr:col>10</xdr:col>
      <xdr:colOff>165100</xdr:colOff>
      <xdr:row>56</xdr:row>
      <xdr:rowOff>106277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0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122804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8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43964</xdr:rowOff>
    </xdr:from>
    <xdr:to>
      <xdr:col>6</xdr:col>
      <xdr:colOff>38100</xdr:colOff>
      <xdr:row>57</xdr:row>
      <xdr:rowOff>145564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1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162091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9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37973</xdr:rowOff>
    </xdr:from>
    <xdr:to>
      <xdr:col>24</xdr:col>
      <xdr:colOff>63500</xdr:colOff>
      <xdr:row>77</xdr:row>
      <xdr:rowOff>57862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39623"/>
          <a:ext cx="8382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57862</xdr:rowOff>
    </xdr:from>
    <xdr:to>
      <xdr:col>19</xdr:col>
      <xdr:colOff>177800</xdr:colOff>
      <xdr:row>77</xdr:row>
      <xdr:rowOff>68605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59512"/>
          <a:ext cx="889000" cy="1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54260</xdr:rowOff>
    </xdr:from>
    <xdr:to>
      <xdr:col>15</xdr:col>
      <xdr:colOff>50800</xdr:colOff>
      <xdr:row>77</xdr:row>
      <xdr:rowOff>68605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55910"/>
          <a:ext cx="889000" cy="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53118</xdr:rowOff>
    </xdr:from>
    <xdr:to>
      <xdr:col>10</xdr:col>
      <xdr:colOff>114300</xdr:colOff>
      <xdr:row>77</xdr:row>
      <xdr:rowOff>54260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54768"/>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158623</xdr:rowOff>
    </xdr:from>
    <xdr:to>
      <xdr:col>24</xdr:col>
      <xdr:colOff>114300</xdr:colOff>
      <xdr:row>77</xdr:row>
      <xdr:rowOff>88773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8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73550</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0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7062</xdr:rowOff>
    </xdr:from>
    <xdr:to>
      <xdr:col>20</xdr:col>
      <xdr:colOff>38100</xdr:colOff>
      <xdr:row>77</xdr:row>
      <xdr:rowOff>108662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99789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0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17805</xdr:rowOff>
    </xdr:from>
    <xdr:to>
      <xdr:col>15</xdr:col>
      <xdr:colOff>101600</xdr:colOff>
      <xdr:row>77</xdr:row>
      <xdr:rowOff>119405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110532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3460</xdr:rowOff>
    </xdr:from>
    <xdr:to>
      <xdr:col>10</xdr:col>
      <xdr:colOff>165100</xdr:colOff>
      <xdr:row>77</xdr:row>
      <xdr:rowOff>105060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0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96187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97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2318</xdr:rowOff>
    </xdr:from>
    <xdr:to>
      <xdr:col>6</xdr:col>
      <xdr:colOff>38100</xdr:colOff>
      <xdr:row>77</xdr:row>
      <xdr:rowOff>103918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95045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2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90469</xdr:rowOff>
    </xdr:from>
    <xdr:to>
      <xdr:col>24</xdr:col>
      <xdr:colOff>63500</xdr:colOff>
      <xdr:row>95</xdr:row>
      <xdr:rowOff>137606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378219"/>
          <a:ext cx="838200" cy="47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137606</xdr:rowOff>
    </xdr:from>
    <xdr:to>
      <xdr:col>19</xdr:col>
      <xdr:colOff>177800</xdr:colOff>
      <xdr:row>96</xdr:row>
      <xdr:rowOff>54789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425356"/>
          <a:ext cx="889000" cy="8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96092</xdr:rowOff>
    </xdr:from>
    <xdr:to>
      <xdr:col>15</xdr:col>
      <xdr:colOff>50800</xdr:colOff>
      <xdr:row>96</xdr:row>
      <xdr:rowOff>54789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383842"/>
          <a:ext cx="889000" cy="130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96092</xdr:rowOff>
    </xdr:from>
    <xdr:to>
      <xdr:col>10</xdr:col>
      <xdr:colOff>114300</xdr:colOff>
      <xdr:row>96</xdr:row>
      <xdr:rowOff>160494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383842"/>
          <a:ext cx="889000" cy="2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39669</xdr:rowOff>
    </xdr:from>
    <xdr:to>
      <xdr:col>24</xdr:col>
      <xdr:colOff>114300</xdr:colOff>
      <xdr:row>95</xdr:row>
      <xdr:rowOff>141269</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3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62546</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178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86806</xdr:rowOff>
    </xdr:from>
    <xdr:to>
      <xdr:col>20</xdr:col>
      <xdr:colOff>38100</xdr:colOff>
      <xdr:row>96</xdr:row>
      <xdr:rowOff>16956</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37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33483</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149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3989</xdr:rowOff>
    </xdr:from>
    <xdr:to>
      <xdr:col>15</xdr:col>
      <xdr:colOff>101600</xdr:colOff>
      <xdr:row>96</xdr:row>
      <xdr:rowOff>105589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46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122116</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238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45292</xdr:rowOff>
    </xdr:from>
    <xdr:to>
      <xdr:col>10</xdr:col>
      <xdr:colOff>165100</xdr:colOff>
      <xdr:row>95</xdr:row>
      <xdr:rowOff>146892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33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163419</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108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109694</xdr:rowOff>
    </xdr:from>
    <xdr:to>
      <xdr:col>6</xdr:col>
      <xdr:colOff>38100</xdr:colOff>
      <xdr:row>97</xdr:row>
      <xdr:rowOff>39844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5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56371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34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167099</xdr:rowOff>
    </xdr:from>
    <xdr:to>
      <xdr:col>55</xdr:col>
      <xdr:colOff>0</xdr:colOff>
      <xdr:row>37</xdr:row>
      <xdr:rowOff>13502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339299"/>
          <a:ext cx="838200" cy="1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44526</xdr:rowOff>
    </xdr:from>
    <xdr:to>
      <xdr:col>50</xdr:col>
      <xdr:colOff>114300</xdr:colOff>
      <xdr:row>36</xdr:row>
      <xdr:rowOff>167099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216726"/>
          <a:ext cx="889000" cy="12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44526</xdr:rowOff>
    </xdr:from>
    <xdr:to>
      <xdr:col>45</xdr:col>
      <xdr:colOff>177800</xdr:colOff>
      <xdr:row>37</xdr:row>
      <xdr:rowOff>25433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216726"/>
          <a:ext cx="889000" cy="15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119616</xdr:rowOff>
    </xdr:from>
    <xdr:to>
      <xdr:col>41</xdr:col>
      <xdr:colOff>50800</xdr:colOff>
      <xdr:row>37</xdr:row>
      <xdr:rowOff>25433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63116"/>
          <a:ext cx="889000" cy="110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134152</xdr:rowOff>
    </xdr:from>
    <xdr:to>
      <xdr:col>55</xdr:col>
      <xdr:colOff>50800</xdr:colOff>
      <xdr:row>37</xdr:row>
      <xdr:rowOff>64302</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0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112579</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28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116299</xdr:rowOff>
    </xdr:from>
    <xdr:to>
      <xdr:col>50</xdr:col>
      <xdr:colOff>165100</xdr:colOff>
      <xdr:row>37</xdr:row>
      <xdr:rowOff>46449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28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37576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38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165176</xdr:rowOff>
    </xdr:from>
    <xdr:to>
      <xdr:col>46</xdr:col>
      <xdr:colOff>38100</xdr:colOff>
      <xdr:row>36</xdr:row>
      <xdr:rowOff>95326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16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111853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94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146083</xdr:rowOff>
    </xdr:from>
    <xdr:to>
      <xdr:col>41</xdr:col>
      <xdr:colOff>101600</xdr:colOff>
      <xdr:row>37</xdr:row>
      <xdr:rowOff>76233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31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67360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41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68816</xdr:rowOff>
    </xdr:from>
    <xdr:to>
      <xdr:col>36</xdr:col>
      <xdr:colOff>165100</xdr:colOff>
      <xdr:row>30</xdr:row>
      <xdr:rowOff>170416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1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161543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77205</xdr:rowOff>
    </xdr:from>
    <xdr:to>
      <xdr:col>55</xdr:col>
      <xdr:colOff>0</xdr:colOff>
      <xdr:row>57</xdr:row>
      <xdr:rowOff>29069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678405"/>
          <a:ext cx="838200" cy="12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77205</xdr:rowOff>
    </xdr:from>
    <xdr:to>
      <xdr:col>50</xdr:col>
      <xdr:colOff>114300</xdr:colOff>
      <xdr:row>57</xdr:row>
      <xdr:rowOff>153525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678405"/>
          <a:ext cx="889000" cy="24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153525</xdr:rowOff>
    </xdr:from>
    <xdr:to>
      <xdr:col>45</xdr:col>
      <xdr:colOff>177800</xdr:colOff>
      <xdr:row>58</xdr:row>
      <xdr:rowOff>21307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926175"/>
          <a:ext cx="889000" cy="3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21307</xdr:rowOff>
    </xdr:from>
    <xdr:to>
      <xdr:col>41</xdr:col>
      <xdr:colOff>50800</xdr:colOff>
      <xdr:row>58</xdr:row>
      <xdr:rowOff>49490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965407"/>
          <a:ext cx="889000" cy="2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149719</xdr:rowOff>
    </xdr:from>
    <xdr:to>
      <xdr:col>55</xdr:col>
      <xdr:colOff>50800</xdr:colOff>
      <xdr:row>57</xdr:row>
      <xdr:rowOff>79869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5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128146</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2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26405</xdr:rowOff>
    </xdr:from>
    <xdr:to>
      <xdr:col>50</xdr:col>
      <xdr:colOff>165100</xdr:colOff>
      <xdr:row>56</xdr:row>
      <xdr:rowOff>128005</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2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144532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4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102725</xdr:rowOff>
    </xdr:from>
    <xdr:to>
      <xdr:col>46</xdr:col>
      <xdr:colOff>38100</xdr:colOff>
      <xdr:row>58</xdr:row>
      <xdr:rowOff>32875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24002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68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141957</xdr:rowOff>
    </xdr:from>
    <xdr:to>
      <xdr:col>41</xdr:col>
      <xdr:colOff>101600</xdr:colOff>
      <xdr:row>58</xdr:row>
      <xdr:rowOff>72107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1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63234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0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170140</xdr:rowOff>
    </xdr:from>
    <xdr:to>
      <xdr:col>36</xdr:col>
      <xdr:colOff>165100</xdr:colOff>
      <xdr:row>58</xdr:row>
      <xdr:rowOff>100290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4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91417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03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94231</xdr:rowOff>
    </xdr:from>
    <xdr:to>
      <xdr:col>55</xdr:col>
      <xdr:colOff>0</xdr:colOff>
      <xdr:row>78</xdr:row>
      <xdr:rowOff>20028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295881"/>
          <a:ext cx="838200" cy="9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20028</xdr:rowOff>
    </xdr:from>
    <xdr:to>
      <xdr:col>50</xdr:col>
      <xdr:colOff>114300</xdr:colOff>
      <xdr:row>78</xdr:row>
      <xdr:rowOff>121458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393128"/>
          <a:ext cx="889000" cy="10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86939</xdr:rowOff>
    </xdr:from>
    <xdr:to>
      <xdr:col>45</xdr:col>
      <xdr:colOff>177800</xdr:colOff>
      <xdr:row>78</xdr:row>
      <xdr:rowOff>121458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460039"/>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86939</xdr:rowOff>
    </xdr:from>
    <xdr:to>
      <xdr:col>41</xdr:col>
      <xdr:colOff>50800</xdr:colOff>
      <xdr:row>78</xdr:row>
      <xdr:rowOff>122166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460039"/>
          <a:ext cx="889000" cy="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43431</xdr:rowOff>
    </xdr:from>
    <xdr:to>
      <xdr:col>55</xdr:col>
      <xdr:colOff>50800</xdr:colOff>
      <xdr:row>77</xdr:row>
      <xdr:rowOff>145031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24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21858</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2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140678</xdr:rowOff>
    </xdr:from>
    <xdr:to>
      <xdr:col>50</xdr:col>
      <xdr:colOff>165100</xdr:colOff>
      <xdr:row>78</xdr:row>
      <xdr:rowOff>70828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4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61955</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3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70658</xdr:rowOff>
    </xdr:from>
    <xdr:to>
      <xdr:col>46</xdr:col>
      <xdr:colOff>38100</xdr:colOff>
      <xdr:row>79</xdr:row>
      <xdr:rowOff>808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4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163385</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61017" y="13536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36139</xdr:rowOff>
    </xdr:from>
    <xdr:to>
      <xdr:col>41</xdr:col>
      <xdr:colOff>101600</xdr:colOff>
      <xdr:row>78</xdr:row>
      <xdr:rowOff>137739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0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128866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0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71366</xdr:rowOff>
    </xdr:from>
    <xdr:to>
      <xdr:col>36</xdr:col>
      <xdr:colOff>165100</xdr:colOff>
      <xdr:row>79</xdr:row>
      <xdr:rowOff>1516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4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164093</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3017" y="1353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126738</xdr:rowOff>
    </xdr:from>
    <xdr:to>
      <xdr:col>55</xdr:col>
      <xdr:colOff>0</xdr:colOff>
      <xdr:row>95</xdr:row>
      <xdr:rowOff>145552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071588"/>
          <a:ext cx="838200" cy="36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126738</xdr:rowOff>
    </xdr:from>
    <xdr:to>
      <xdr:col>50</xdr:col>
      <xdr:colOff>114300</xdr:colOff>
      <xdr:row>96</xdr:row>
      <xdr:rowOff>42270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071588"/>
          <a:ext cx="889000" cy="42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42270</xdr:rowOff>
    </xdr:from>
    <xdr:to>
      <xdr:col>45</xdr:col>
      <xdr:colOff>177800</xdr:colOff>
      <xdr:row>96</xdr:row>
      <xdr:rowOff>90643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501470"/>
          <a:ext cx="889000" cy="4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90643</xdr:rowOff>
    </xdr:from>
    <xdr:to>
      <xdr:col>41</xdr:col>
      <xdr:colOff>50800</xdr:colOff>
      <xdr:row>96</xdr:row>
      <xdr:rowOff>114074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549843"/>
          <a:ext cx="8890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94752</xdr:rowOff>
    </xdr:from>
    <xdr:to>
      <xdr:col>55</xdr:col>
      <xdr:colOff>50800</xdr:colOff>
      <xdr:row>96</xdr:row>
      <xdr:rowOff>24902</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38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73179</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36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75938</xdr:rowOff>
    </xdr:from>
    <xdr:to>
      <xdr:col>50</xdr:col>
      <xdr:colOff>165100</xdr:colOff>
      <xdr:row>94</xdr:row>
      <xdr:rowOff>6088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02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22615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5796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162920</xdr:rowOff>
    </xdr:from>
    <xdr:to>
      <xdr:col>46</xdr:col>
      <xdr:colOff>38100</xdr:colOff>
      <xdr:row>96</xdr:row>
      <xdr:rowOff>93070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5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84197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4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39843</xdr:rowOff>
    </xdr:from>
    <xdr:to>
      <xdr:col>41</xdr:col>
      <xdr:colOff>101600</xdr:colOff>
      <xdr:row>96</xdr:row>
      <xdr:rowOff>141443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49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132570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9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63274</xdr:rowOff>
    </xdr:from>
    <xdr:to>
      <xdr:col>36</xdr:col>
      <xdr:colOff>165100</xdr:colOff>
      <xdr:row>96</xdr:row>
      <xdr:rowOff>164874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5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156001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162846</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06496"/>
          <a:ext cx="8890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112046</xdr:rowOff>
    </xdr:from>
    <xdr:to>
      <xdr:col>67</xdr:col>
      <xdr:colOff>101600</xdr:colOff>
      <xdr:row>38</xdr:row>
      <xdr:rowOff>42196</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5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33323</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48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83122</xdr:rowOff>
    </xdr:from>
    <xdr:to>
      <xdr:col>85</xdr:col>
      <xdr:colOff>127000</xdr:colOff>
      <xdr:row>77</xdr:row>
      <xdr:rowOff>95695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284772"/>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13970</xdr:rowOff>
    </xdr:from>
    <xdr:to>
      <xdr:col>81</xdr:col>
      <xdr:colOff>50800</xdr:colOff>
      <xdr:row>77</xdr:row>
      <xdr:rowOff>83122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3215620"/>
          <a:ext cx="8890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13970</xdr:rowOff>
    </xdr:from>
    <xdr:to>
      <xdr:col>76</xdr:col>
      <xdr:colOff>114300</xdr:colOff>
      <xdr:row>77</xdr:row>
      <xdr:rowOff>59232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215620"/>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39193</xdr:rowOff>
    </xdr:from>
    <xdr:to>
      <xdr:col>71</xdr:col>
      <xdr:colOff>177800</xdr:colOff>
      <xdr:row>77</xdr:row>
      <xdr:rowOff>59232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24084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44895</xdr:rowOff>
    </xdr:from>
    <xdr:to>
      <xdr:col>85</xdr:col>
      <xdr:colOff>177800</xdr:colOff>
      <xdr:row>77</xdr:row>
      <xdr:rowOff>146495</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24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131272</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1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32322</xdr:rowOff>
    </xdr:from>
    <xdr:to>
      <xdr:col>81</xdr:col>
      <xdr:colOff>101600</xdr:colOff>
      <xdr:row>77</xdr:row>
      <xdr:rowOff>133922</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23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125049</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32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134620</xdr:rowOff>
    </xdr:from>
    <xdr:to>
      <xdr:col>76</xdr:col>
      <xdr:colOff>165100</xdr:colOff>
      <xdr:row>77</xdr:row>
      <xdr:rowOff>64770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16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55897</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257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8432</xdr:rowOff>
    </xdr:from>
    <xdr:to>
      <xdr:col>72</xdr:col>
      <xdr:colOff>38100</xdr:colOff>
      <xdr:row>77</xdr:row>
      <xdr:rowOff>110032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2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101159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30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159843</xdr:rowOff>
    </xdr:from>
    <xdr:to>
      <xdr:col>67</xdr:col>
      <xdr:colOff>101600</xdr:colOff>
      <xdr:row>77</xdr:row>
      <xdr:rowOff>89993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19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81120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8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141973</xdr:rowOff>
    </xdr:from>
    <xdr:to>
      <xdr:col>85</xdr:col>
      <xdr:colOff>127000</xdr:colOff>
      <xdr:row>98</xdr:row>
      <xdr:rowOff>71230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772623"/>
          <a:ext cx="838200" cy="10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141973</xdr:rowOff>
    </xdr:from>
    <xdr:to>
      <xdr:col>81</xdr:col>
      <xdr:colOff>50800</xdr:colOff>
      <xdr:row>98</xdr:row>
      <xdr:rowOff>59630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772623"/>
          <a:ext cx="889000" cy="89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4355</xdr:rowOff>
    </xdr:from>
    <xdr:to>
      <xdr:col>76</xdr:col>
      <xdr:colOff>114300</xdr:colOff>
      <xdr:row>98</xdr:row>
      <xdr:rowOff>59630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06455"/>
          <a:ext cx="889000" cy="5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4355</xdr:rowOff>
    </xdr:from>
    <xdr:to>
      <xdr:col>71</xdr:col>
      <xdr:colOff>177800</xdr:colOff>
      <xdr:row>98</xdr:row>
      <xdr:rowOff>83488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06455"/>
          <a:ext cx="889000" cy="7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20430</xdr:rowOff>
    </xdr:from>
    <xdr:to>
      <xdr:col>85</xdr:col>
      <xdr:colOff>177800</xdr:colOff>
      <xdr:row>98</xdr:row>
      <xdr:rowOff>122030</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2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91173</xdr:rowOff>
    </xdr:from>
    <xdr:to>
      <xdr:col>81</xdr:col>
      <xdr:colOff>101600</xdr:colOff>
      <xdr:row>98</xdr:row>
      <xdr:rowOff>21323</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2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37850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9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8830</xdr:rowOff>
    </xdr:from>
    <xdr:to>
      <xdr:col>76</xdr:col>
      <xdr:colOff>165100</xdr:colOff>
      <xdr:row>98</xdr:row>
      <xdr:rowOff>110430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1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101557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0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125005</xdr:rowOff>
    </xdr:from>
    <xdr:to>
      <xdr:col>72</xdr:col>
      <xdr:colOff>38100</xdr:colOff>
      <xdr:row>98</xdr:row>
      <xdr:rowOff>55155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5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71682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3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32688</xdr:rowOff>
    </xdr:from>
    <xdr:to>
      <xdr:col>67</xdr:col>
      <xdr:colOff>101600</xdr:colOff>
      <xdr:row>98</xdr:row>
      <xdr:rowOff>134288</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3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125415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2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165874</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09974"/>
          <a:ext cx="889000" cy="5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165874</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10109974"/>
          <a:ext cx="889000" cy="5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115074</xdr:rowOff>
    </xdr:from>
    <xdr:to>
      <xdr:col>107</xdr:col>
      <xdr:colOff>101600</xdr:colOff>
      <xdr:row>59</xdr:row>
      <xdr:rowOff>45224</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5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36351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10151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62596</xdr:rowOff>
    </xdr:from>
    <xdr:to>
      <xdr:col>116</xdr:col>
      <xdr:colOff>63500</xdr:colOff>
      <xdr:row>75</xdr:row>
      <xdr:rowOff>99433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921346"/>
          <a:ext cx="838200" cy="3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99433</xdr:rowOff>
    </xdr:from>
    <xdr:to>
      <xdr:col>111</xdr:col>
      <xdr:colOff>177800</xdr:colOff>
      <xdr:row>75</xdr:row>
      <xdr:rowOff>99761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958183"/>
          <a:ext cx="889000" cy="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99761</xdr:rowOff>
    </xdr:from>
    <xdr:to>
      <xdr:col>107</xdr:col>
      <xdr:colOff>50800</xdr:colOff>
      <xdr:row>76</xdr:row>
      <xdr:rowOff>8875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958511"/>
          <a:ext cx="889000" cy="8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8875</xdr:rowOff>
    </xdr:from>
    <xdr:to>
      <xdr:col>102</xdr:col>
      <xdr:colOff>114300</xdr:colOff>
      <xdr:row>76</xdr:row>
      <xdr:rowOff>24616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039075"/>
          <a:ext cx="889000" cy="1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11796</xdr:rowOff>
    </xdr:from>
    <xdr:to>
      <xdr:col>116</xdr:col>
      <xdr:colOff>114300</xdr:colOff>
      <xdr:row>75</xdr:row>
      <xdr:rowOff>113396</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7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34673</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2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48633</xdr:rowOff>
    </xdr:from>
    <xdr:to>
      <xdr:col>112</xdr:col>
      <xdr:colOff>38100</xdr:colOff>
      <xdr:row>75</xdr:row>
      <xdr:rowOff>150233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90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166760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68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48961</xdr:rowOff>
    </xdr:from>
    <xdr:to>
      <xdr:col>107</xdr:col>
      <xdr:colOff>101600</xdr:colOff>
      <xdr:row>75</xdr:row>
      <xdr:rowOff>150561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90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167088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8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129525</xdr:rowOff>
    </xdr:from>
    <xdr:to>
      <xdr:col>102</xdr:col>
      <xdr:colOff>165100</xdr:colOff>
      <xdr:row>76</xdr:row>
      <xdr:rowOff>59675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98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76202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6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145266</xdr:rowOff>
    </xdr:from>
    <xdr:to>
      <xdr:col>98</xdr:col>
      <xdr:colOff>38100</xdr:colOff>
      <xdr:row>76</xdr:row>
      <xdr:rowOff>75416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0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91943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79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451,891</a:t>
          </a:r>
          <a:r>
            <a:rPr kumimoji="1" lang="ja-JP" altLang="en-US" sz="1300">
              <a:latin typeface="ＭＳ Ｐゴシック" panose="020B0600070205080204" pitchFamily="50" charset="-128"/>
              <a:ea typeface="ＭＳ Ｐゴシック" panose="020B0600070205080204" pitchFamily="50" charset="-128"/>
            </a:rPr>
            <a:t>円となって</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いる。義務的経費のうち扶助費は、定額減税調整給付金や私立保育所運営事業委託などの増により前年度比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161,634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円となり、類似団体との比較においても依然として高い水準にある。公債費は、平成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年度に借入れを行った臨時財政対策債などの償還が前年度に完了したことから、前年度比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660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15,310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円となった。人件費は、退職手当や会計年度任用職員勤勉手当の増などにより前年度比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4,984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56,626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円となった。物件費については、学校給食費の公会計化や標準準拠システム環境整備等委託などの増により、前年度比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11,108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81,197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円となった。普通建設事業費は、都市計画道路３・４・１号立体交差部工事委託の増などにより新規整備については前年度比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9,489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円、学校給食共同調理場整備事業の減などにより更新整備については前年度比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15,823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22,244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今後も、都市計画道路３・４・１号整備事業や保健福祉センター整備事業などにより、一定程度の事業費が見込まれる。新規整備については、公共施設等総合管理計画における基本方針に基づき、最小限にとどめ、中長期的な財政見通しのもと、計画的な実施を図る。繰出金については、国民健康保険特別会計繰出金などの減はあるものの、中神土地区画整理事業特別会計繰出金などの増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42,111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円となった。繰出金については、今後も高齢化に伴う法定繰出分の増加等が見込まれるため、赤字補塡分も含めた繰出金の抑制により、財政基盤の強化に努める。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115,632
112,077
17.34
53,755,493
52,253,013
1,370,457
25,202,086
16,296,797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146558</xdr:rowOff>
    </xdr:from>
    <xdr:to>
      <xdr:col>24</xdr:col>
      <xdr:colOff>63500</xdr:colOff>
      <xdr:row>34</xdr:row>
      <xdr:rowOff>160846</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5975858"/>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160846</xdr:rowOff>
    </xdr:from>
    <xdr:to>
      <xdr:col>19</xdr:col>
      <xdr:colOff>177800</xdr:colOff>
      <xdr:row>34</xdr:row>
      <xdr:rowOff>162560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5990146"/>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138557</xdr:rowOff>
    </xdr:from>
    <xdr:to>
      <xdr:col>15</xdr:col>
      <xdr:colOff>50800</xdr:colOff>
      <xdr:row>34</xdr:row>
      <xdr:rowOff>162560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5967857"/>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138557</xdr:rowOff>
    </xdr:from>
    <xdr:to>
      <xdr:col>10</xdr:col>
      <xdr:colOff>114300</xdr:colOff>
      <xdr:row>35</xdr:row>
      <xdr:rowOff>4254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5967857"/>
          <a:ext cx="88900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95758</xdr:rowOff>
    </xdr:from>
    <xdr:to>
      <xdr:col>24</xdr:col>
      <xdr:colOff>114300</xdr:colOff>
      <xdr:row>35</xdr:row>
      <xdr:rowOff>25908</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92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118635</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77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110046</xdr:rowOff>
    </xdr:from>
    <xdr:to>
      <xdr:col>20</xdr:col>
      <xdr:colOff>38100</xdr:colOff>
      <xdr:row>35</xdr:row>
      <xdr:rowOff>40196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93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56723</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71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111760</xdr:rowOff>
    </xdr:from>
    <xdr:to>
      <xdr:col>15</xdr:col>
      <xdr:colOff>101600</xdr:colOff>
      <xdr:row>35</xdr:row>
      <xdr:rowOff>41910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594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58437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71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87757</xdr:rowOff>
    </xdr:from>
    <xdr:to>
      <xdr:col>10</xdr:col>
      <xdr:colOff>165100</xdr:colOff>
      <xdr:row>35</xdr:row>
      <xdr:rowOff>17907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1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34434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692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124904</xdr:rowOff>
    </xdr:from>
    <xdr:to>
      <xdr:col>6</xdr:col>
      <xdr:colOff>38100</xdr:colOff>
      <xdr:row>35</xdr:row>
      <xdr:rowOff>55054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95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71581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2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86863</xdr:rowOff>
    </xdr:from>
    <xdr:to>
      <xdr:col>24</xdr:col>
      <xdr:colOff>63500</xdr:colOff>
      <xdr:row>57</xdr:row>
      <xdr:rowOff>153805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859513"/>
          <a:ext cx="838200" cy="6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86863</xdr:rowOff>
    </xdr:from>
    <xdr:to>
      <xdr:col>19</xdr:col>
      <xdr:colOff>177800</xdr:colOff>
      <xdr:row>58</xdr:row>
      <xdr:rowOff>16305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859513"/>
          <a:ext cx="889000" cy="10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21389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165067</xdr:rowOff>
    </xdr:from>
    <xdr:to>
      <xdr:col>15</xdr:col>
      <xdr:colOff>50800</xdr:colOff>
      <xdr:row>58</xdr:row>
      <xdr:rowOff>16305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37717"/>
          <a:ext cx="889000" cy="2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8686</xdr:rowOff>
    </xdr:from>
    <xdr:to>
      <xdr:col>10</xdr:col>
      <xdr:colOff>114300</xdr:colOff>
      <xdr:row>57</xdr:row>
      <xdr:rowOff>165067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09886"/>
          <a:ext cx="889000" cy="32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103005</xdr:rowOff>
    </xdr:from>
    <xdr:to>
      <xdr:col>24</xdr:col>
      <xdr:colOff>114300</xdr:colOff>
      <xdr:row>58</xdr:row>
      <xdr:rowOff>33155</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7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36063</xdr:rowOff>
    </xdr:from>
    <xdr:to>
      <xdr:col>20</xdr:col>
      <xdr:colOff>38100</xdr:colOff>
      <xdr:row>57</xdr:row>
      <xdr:rowOff>137663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80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154190</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58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136955</xdr:rowOff>
    </xdr:from>
    <xdr:to>
      <xdr:col>15</xdr:col>
      <xdr:colOff>101600</xdr:colOff>
      <xdr:row>58</xdr:row>
      <xdr:rowOff>67105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0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58232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0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114267</xdr:rowOff>
    </xdr:from>
    <xdr:to>
      <xdr:col>10</xdr:col>
      <xdr:colOff>165100</xdr:colOff>
      <xdr:row>58</xdr:row>
      <xdr:rowOff>44417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35544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7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129336</xdr:rowOff>
    </xdr:from>
    <xdr:to>
      <xdr:col>6</xdr:col>
      <xdr:colOff>38100</xdr:colOff>
      <xdr:row>56</xdr:row>
      <xdr:rowOff>59486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5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50613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51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129588</xdr:rowOff>
    </xdr:from>
    <xdr:to>
      <xdr:col>24</xdr:col>
      <xdr:colOff>63500</xdr:colOff>
      <xdr:row>76</xdr:row>
      <xdr:rowOff>23792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88338"/>
          <a:ext cx="838200" cy="6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23792</xdr:rowOff>
    </xdr:from>
    <xdr:to>
      <xdr:col>19</xdr:col>
      <xdr:colOff>177800</xdr:colOff>
      <xdr:row>76</xdr:row>
      <xdr:rowOff>50538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53992"/>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2677</xdr:rowOff>
    </xdr:from>
    <xdr:to>
      <xdr:col>15</xdr:col>
      <xdr:colOff>50800</xdr:colOff>
      <xdr:row>76</xdr:row>
      <xdr:rowOff>50538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32877"/>
          <a:ext cx="889000" cy="47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2677</xdr:rowOff>
    </xdr:from>
    <xdr:to>
      <xdr:col>10</xdr:col>
      <xdr:colOff>114300</xdr:colOff>
      <xdr:row>77</xdr:row>
      <xdr:rowOff>35573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32877"/>
          <a:ext cx="889000" cy="20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78788</xdr:rowOff>
    </xdr:from>
    <xdr:to>
      <xdr:col>24</xdr:col>
      <xdr:colOff>114300</xdr:colOff>
      <xdr:row>76</xdr:row>
      <xdr:rowOff>8939</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375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101665</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88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144442</xdr:rowOff>
    </xdr:from>
    <xdr:to>
      <xdr:col>20</xdr:col>
      <xdr:colOff>38100</xdr:colOff>
      <xdr:row>76</xdr:row>
      <xdr:rowOff>74592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0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91119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78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171188</xdr:rowOff>
    </xdr:from>
    <xdr:to>
      <xdr:col>15</xdr:col>
      <xdr:colOff>101600</xdr:colOff>
      <xdr:row>76</xdr:row>
      <xdr:rowOff>101338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2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117865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05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123327</xdr:rowOff>
    </xdr:from>
    <xdr:to>
      <xdr:col>10</xdr:col>
      <xdr:colOff>165100</xdr:colOff>
      <xdr:row>76</xdr:row>
      <xdr:rowOff>53477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8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70004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57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156223</xdr:rowOff>
    </xdr:from>
    <xdr:to>
      <xdr:col>6</xdr:col>
      <xdr:colOff>38100</xdr:colOff>
      <xdr:row>77</xdr:row>
      <xdr:rowOff>86373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1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102900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961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153397</xdr:rowOff>
    </xdr:from>
    <xdr:to>
      <xdr:col>24</xdr:col>
      <xdr:colOff>63500</xdr:colOff>
      <xdr:row>97</xdr:row>
      <xdr:rowOff>53460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612597"/>
          <a:ext cx="838200" cy="7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4311</xdr:rowOff>
    </xdr:from>
    <xdr:to>
      <xdr:col>19</xdr:col>
      <xdr:colOff>177800</xdr:colOff>
      <xdr:row>96</xdr:row>
      <xdr:rowOff>153397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463511"/>
          <a:ext cx="889000" cy="14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4311</xdr:rowOff>
    </xdr:from>
    <xdr:to>
      <xdr:col>15</xdr:col>
      <xdr:colOff>50800</xdr:colOff>
      <xdr:row>96</xdr:row>
      <xdr:rowOff>19399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463511"/>
          <a:ext cx="8890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19399</xdr:rowOff>
    </xdr:from>
    <xdr:to>
      <xdr:col>10</xdr:col>
      <xdr:colOff>114300</xdr:colOff>
      <xdr:row>97</xdr:row>
      <xdr:rowOff>121089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478599"/>
          <a:ext cx="889000" cy="27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2660</xdr:rowOff>
    </xdr:from>
    <xdr:to>
      <xdr:col>24</xdr:col>
      <xdr:colOff>114300</xdr:colOff>
      <xdr:row>97</xdr:row>
      <xdr:rowOff>104260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63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152537</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1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102597</xdr:rowOff>
    </xdr:from>
    <xdr:to>
      <xdr:col>20</xdr:col>
      <xdr:colOff>38100</xdr:colOff>
      <xdr:row>97</xdr:row>
      <xdr:rowOff>32747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6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49274</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33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124961</xdr:rowOff>
    </xdr:from>
    <xdr:to>
      <xdr:col>15</xdr:col>
      <xdr:colOff>101600</xdr:colOff>
      <xdr:row>96</xdr:row>
      <xdr:rowOff>55111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1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71638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18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140049</xdr:rowOff>
    </xdr:from>
    <xdr:to>
      <xdr:col>10</xdr:col>
      <xdr:colOff>165100</xdr:colOff>
      <xdr:row>96</xdr:row>
      <xdr:rowOff>70199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42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86726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203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70289</xdr:rowOff>
    </xdr:from>
    <xdr:to>
      <xdr:col>6</xdr:col>
      <xdr:colOff>38100</xdr:colOff>
      <xdr:row>98</xdr:row>
      <xdr:rowOff>439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70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16966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47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17399</xdr:rowOff>
    </xdr:from>
    <xdr:to>
      <xdr:col>55</xdr:col>
      <xdr:colOff>0</xdr:colOff>
      <xdr:row>31</xdr:row>
      <xdr:rowOff>145034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5160899"/>
          <a:ext cx="838200" cy="29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134366</xdr:rowOff>
    </xdr:from>
    <xdr:to>
      <xdr:col>50</xdr:col>
      <xdr:colOff>114300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5449316"/>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134366</xdr:rowOff>
    </xdr:from>
    <xdr:to>
      <xdr:col>45</xdr:col>
      <xdr:colOff>177800</xdr:colOff>
      <xdr:row>32</xdr:row>
      <xdr:rowOff>6350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544931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5588</xdr:rowOff>
    </xdr:from>
    <xdr:to>
      <xdr:col>41</xdr:col>
      <xdr:colOff>50800</xdr:colOff>
      <xdr:row>32</xdr:row>
      <xdr:rowOff>6350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549198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29</xdr:row>
      <xdr:rowOff>138049</xdr:rowOff>
    </xdr:from>
    <xdr:to>
      <xdr:col>55</xdr:col>
      <xdr:colOff>50800</xdr:colOff>
      <xdr:row>30</xdr:row>
      <xdr:rowOff>68199</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511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29</xdr:row>
      <xdr:rowOff>91076</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06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94234</xdr:rowOff>
    </xdr:from>
    <xdr:to>
      <xdr:col>50</xdr:col>
      <xdr:colOff>165100</xdr:colOff>
      <xdr:row>32</xdr:row>
      <xdr:rowOff>24384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540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40911</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18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83566</xdr:rowOff>
    </xdr:from>
    <xdr:to>
      <xdr:col>46</xdr:col>
      <xdr:colOff>38100</xdr:colOff>
      <xdr:row>32</xdr:row>
      <xdr:rowOff>13716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539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30243</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17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127000</xdr:rowOff>
    </xdr:from>
    <xdr:to>
      <xdr:col>41</xdr:col>
      <xdr:colOff>101600</xdr:colOff>
      <xdr:row>32</xdr:row>
      <xdr:rowOff>57150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54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73677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21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126238</xdr:rowOff>
    </xdr:from>
    <xdr:to>
      <xdr:col>36</xdr:col>
      <xdr:colOff>165100</xdr:colOff>
      <xdr:row>32</xdr:row>
      <xdr:rowOff>56388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544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72915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21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116246</xdr:rowOff>
    </xdr:from>
    <xdr:to>
      <xdr:col>55</xdr:col>
      <xdr:colOff>0</xdr:colOff>
      <xdr:row>58</xdr:row>
      <xdr:rowOff>117343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60346"/>
          <a:ext cx="8382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117343</xdr:rowOff>
    </xdr:from>
    <xdr:to>
      <xdr:col>50</xdr:col>
      <xdr:colOff>114300</xdr:colOff>
      <xdr:row>58</xdr:row>
      <xdr:rowOff>120086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61443"/>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119583</xdr:rowOff>
    </xdr:from>
    <xdr:to>
      <xdr:col>45</xdr:col>
      <xdr:colOff>177800</xdr:colOff>
      <xdr:row>58</xdr:row>
      <xdr:rowOff>120086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61300" y="10063683"/>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119583</xdr:rowOff>
    </xdr:from>
    <xdr:to>
      <xdr:col>41</xdr:col>
      <xdr:colOff>50800</xdr:colOff>
      <xdr:row>58</xdr:row>
      <xdr:rowOff>121138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63683"/>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65446</xdr:rowOff>
    </xdr:from>
    <xdr:to>
      <xdr:col>55</xdr:col>
      <xdr:colOff>50800</xdr:colOff>
      <xdr:row>58</xdr:row>
      <xdr:rowOff>167046</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0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151823</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24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66543</xdr:rowOff>
    </xdr:from>
    <xdr:to>
      <xdr:col>50</xdr:col>
      <xdr:colOff>165100</xdr:colOff>
      <xdr:row>58</xdr:row>
      <xdr:rowOff>168143</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159270</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0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69286</xdr:rowOff>
    </xdr:from>
    <xdr:to>
      <xdr:col>46</xdr:col>
      <xdr:colOff>38100</xdr:colOff>
      <xdr:row>58</xdr:row>
      <xdr:rowOff>170886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1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162013</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061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68783</xdr:rowOff>
    </xdr:from>
    <xdr:to>
      <xdr:col>41</xdr:col>
      <xdr:colOff>101600</xdr:colOff>
      <xdr:row>58</xdr:row>
      <xdr:rowOff>170383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1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161510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05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70338</xdr:rowOff>
    </xdr:from>
    <xdr:to>
      <xdr:col>36</xdr:col>
      <xdr:colOff>165100</xdr:colOff>
      <xdr:row>59</xdr:row>
      <xdr:rowOff>488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163065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13133</xdr:rowOff>
    </xdr:from>
    <xdr:to>
      <xdr:col>55</xdr:col>
      <xdr:colOff>0</xdr:colOff>
      <xdr:row>79</xdr:row>
      <xdr:rowOff>13951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57683"/>
          <a:ext cx="838200" cy="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130499</xdr:rowOff>
    </xdr:from>
    <xdr:to>
      <xdr:col>50</xdr:col>
      <xdr:colOff>114300</xdr:colOff>
      <xdr:row>79</xdr:row>
      <xdr:rowOff>13951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503599"/>
          <a:ext cx="889000" cy="5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130499</xdr:rowOff>
    </xdr:from>
    <xdr:to>
      <xdr:col>45</xdr:col>
      <xdr:colOff>177800</xdr:colOff>
      <xdr:row>78</xdr:row>
      <xdr:rowOff>155435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503599"/>
          <a:ext cx="889000" cy="2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103696</xdr:rowOff>
    </xdr:from>
    <xdr:to>
      <xdr:col>41</xdr:col>
      <xdr:colOff>50800</xdr:colOff>
      <xdr:row>78</xdr:row>
      <xdr:rowOff>155435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476796"/>
          <a:ext cx="889000" cy="5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133783</xdr:rowOff>
    </xdr:from>
    <xdr:to>
      <xdr:col>55</xdr:col>
      <xdr:colOff>50800</xdr:colOff>
      <xdr:row>79</xdr:row>
      <xdr:rowOff>63933</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0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48710</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2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134601</xdr:rowOff>
    </xdr:from>
    <xdr:to>
      <xdr:col>50</xdr:col>
      <xdr:colOff>165100</xdr:colOff>
      <xdr:row>79</xdr:row>
      <xdr:rowOff>64751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0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55878</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60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79699</xdr:rowOff>
    </xdr:from>
    <xdr:to>
      <xdr:col>46</xdr:col>
      <xdr:colOff>38100</xdr:colOff>
      <xdr:row>79</xdr:row>
      <xdr:rowOff>9849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5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976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4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104635</xdr:rowOff>
    </xdr:from>
    <xdr:to>
      <xdr:col>41</xdr:col>
      <xdr:colOff>101600</xdr:colOff>
      <xdr:row>79</xdr:row>
      <xdr:rowOff>34785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7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25912</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7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52896</xdr:rowOff>
    </xdr:from>
    <xdr:to>
      <xdr:col>36</xdr:col>
      <xdr:colOff>165100</xdr:colOff>
      <xdr:row>78</xdr:row>
      <xdr:rowOff>154496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2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145623</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1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154102</xdr:rowOff>
    </xdr:from>
    <xdr:to>
      <xdr:col>55</xdr:col>
      <xdr:colOff>0</xdr:colOff>
      <xdr:row>98</xdr:row>
      <xdr:rowOff>97943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784752"/>
          <a:ext cx="838200" cy="11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97943</xdr:rowOff>
    </xdr:from>
    <xdr:to>
      <xdr:col>50</xdr:col>
      <xdr:colOff>114300</xdr:colOff>
      <xdr:row>98</xdr:row>
      <xdr:rowOff>151834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900043"/>
          <a:ext cx="889000" cy="5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151834</xdr:rowOff>
    </xdr:from>
    <xdr:to>
      <xdr:col>45</xdr:col>
      <xdr:colOff>177800</xdr:colOff>
      <xdr:row>99</xdr:row>
      <xdr:rowOff>104839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953934"/>
          <a:ext cx="889000" cy="12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77178</xdr:rowOff>
    </xdr:from>
    <xdr:to>
      <xdr:col>41</xdr:col>
      <xdr:colOff>50800</xdr:colOff>
      <xdr:row>99</xdr:row>
      <xdr:rowOff>104839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7050728"/>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103302</xdr:rowOff>
    </xdr:from>
    <xdr:to>
      <xdr:col>55</xdr:col>
      <xdr:colOff>50800</xdr:colOff>
      <xdr:row>98</xdr:row>
      <xdr:rowOff>33452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3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81729</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71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47143</xdr:rowOff>
    </xdr:from>
    <xdr:to>
      <xdr:col>50</xdr:col>
      <xdr:colOff>165100</xdr:colOff>
      <xdr:row>98</xdr:row>
      <xdr:rowOff>148743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84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139870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94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101034</xdr:rowOff>
    </xdr:from>
    <xdr:to>
      <xdr:col>46</xdr:col>
      <xdr:colOff>38100</xdr:colOff>
      <xdr:row>99</xdr:row>
      <xdr:rowOff>31184</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90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22311</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9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54039</xdr:rowOff>
    </xdr:from>
    <xdr:to>
      <xdr:col>41</xdr:col>
      <xdr:colOff>101600</xdr:colOff>
      <xdr:row>99</xdr:row>
      <xdr:rowOff>155639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702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146766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7120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26378</xdr:rowOff>
    </xdr:from>
    <xdr:to>
      <xdr:col>36</xdr:col>
      <xdr:colOff>165100</xdr:colOff>
      <xdr:row>99</xdr:row>
      <xdr:rowOff>127978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99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119105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709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51460</xdr:rowOff>
    </xdr:from>
    <xdr:to>
      <xdr:col>85</xdr:col>
      <xdr:colOff>127000</xdr:colOff>
      <xdr:row>37</xdr:row>
      <xdr:rowOff>125069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95110"/>
          <a:ext cx="838200" cy="7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96815</xdr:rowOff>
    </xdr:from>
    <xdr:to>
      <xdr:col>81</xdr:col>
      <xdr:colOff>50800</xdr:colOff>
      <xdr:row>37</xdr:row>
      <xdr:rowOff>125069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440465"/>
          <a:ext cx="889000" cy="2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12598</xdr:rowOff>
    </xdr:from>
    <xdr:to>
      <xdr:col>76</xdr:col>
      <xdr:colOff>114300</xdr:colOff>
      <xdr:row>37</xdr:row>
      <xdr:rowOff>96815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56248"/>
          <a:ext cx="889000" cy="8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12598</xdr:rowOff>
    </xdr:from>
    <xdr:to>
      <xdr:col>71</xdr:col>
      <xdr:colOff>177800</xdr:colOff>
      <xdr:row>37</xdr:row>
      <xdr:rowOff>68377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356248"/>
          <a:ext cx="889000" cy="5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660</xdr:rowOff>
    </xdr:from>
    <xdr:to>
      <xdr:col>85</xdr:col>
      <xdr:colOff>177800</xdr:colOff>
      <xdr:row>37</xdr:row>
      <xdr:rowOff>102260</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150537</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2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74269</xdr:rowOff>
    </xdr:from>
    <xdr:to>
      <xdr:col>81</xdr:col>
      <xdr:colOff>101600</xdr:colOff>
      <xdr:row>38</xdr:row>
      <xdr:rowOff>4420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4179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166997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51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46015</xdr:rowOff>
    </xdr:from>
    <xdr:to>
      <xdr:col>76</xdr:col>
      <xdr:colOff>165100</xdr:colOff>
      <xdr:row>37</xdr:row>
      <xdr:rowOff>147615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8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138742</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8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133248</xdr:rowOff>
    </xdr:from>
    <xdr:to>
      <xdr:col>72</xdr:col>
      <xdr:colOff>38100</xdr:colOff>
      <xdr:row>37</xdr:row>
      <xdr:rowOff>63398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0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54525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39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17577</xdr:rowOff>
    </xdr:from>
    <xdr:to>
      <xdr:col>67</xdr:col>
      <xdr:colOff>101600</xdr:colOff>
      <xdr:row>37</xdr:row>
      <xdr:rowOff>119177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3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110304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45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153988</xdr:rowOff>
    </xdr:from>
    <xdr:to>
      <xdr:col>85</xdr:col>
      <xdr:colOff>127000</xdr:colOff>
      <xdr:row>56</xdr:row>
      <xdr:rowOff>149347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5481300" y="9583738"/>
          <a:ext cx="838200" cy="16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121241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55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153988</xdr:rowOff>
    </xdr:from>
    <xdr:to>
      <xdr:col>81</xdr:col>
      <xdr:colOff>50800</xdr:colOff>
      <xdr:row>57</xdr:row>
      <xdr:rowOff>91237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583738"/>
          <a:ext cx="889000" cy="28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91237</xdr:rowOff>
    </xdr:from>
    <xdr:to>
      <xdr:col>76</xdr:col>
      <xdr:colOff>114300</xdr:colOff>
      <xdr:row>57</xdr:row>
      <xdr:rowOff>111057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863887"/>
          <a:ext cx="889000" cy="1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111057</xdr:rowOff>
    </xdr:from>
    <xdr:to>
      <xdr:col>71</xdr:col>
      <xdr:colOff>177800</xdr:colOff>
      <xdr:row>58</xdr:row>
      <xdr:rowOff>27663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9883707"/>
          <a:ext cx="889000" cy="8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123154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55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98547</xdr:rowOff>
    </xdr:from>
    <xdr:to>
      <xdr:col>85</xdr:col>
      <xdr:colOff>177800</xdr:colOff>
      <xdr:row>57</xdr:row>
      <xdr:rowOff>28697</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69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76974</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67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103188</xdr:rowOff>
    </xdr:from>
    <xdr:to>
      <xdr:col>81</xdr:col>
      <xdr:colOff>101600</xdr:colOff>
      <xdr:row>56</xdr:row>
      <xdr:rowOff>33338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53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49865</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30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40437</xdr:rowOff>
    </xdr:from>
    <xdr:to>
      <xdr:col>76</xdr:col>
      <xdr:colOff>165100</xdr:colOff>
      <xdr:row>57</xdr:row>
      <xdr:rowOff>142037</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81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158564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58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60257</xdr:rowOff>
    </xdr:from>
    <xdr:to>
      <xdr:col>72</xdr:col>
      <xdr:colOff>38100</xdr:colOff>
      <xdr:row>57</xdr:row>
      <xdr:rowOff>161857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83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6934</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6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148313</xdr:rowOff>
    </xdr:from>
    <xdr:to>
      <xdr:col>67</xdr:col>
      <xdr:colOff>101600</xdr:colOff>
      <xdr:row>58</xdr:row>
      <xdr:rowOff>78463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92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69590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1001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162846</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64496"/>
          <a:ext cx="8890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112046</xdr:rowOff>
    </xdr:from>
    <xdr:to>
      <xdr:col>67</xdr:col>
      <xdr:colOff>101600</xdr:colOff>
      <xdr:row>78</xdr:row>
      <xdr:rowOff>42196</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1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33323</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5017" y="13406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83122</xdr:rowOff>
    </xdr:from>
    <xdr:to>
      <xdr:col>85</xdr:col>
      <xdr:colOff>127000</xdr:colOff>
      <xdr:row>97</xdr:row>
      <xdr:rowOff>95695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713772"/>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13970</xdr:rowOff>
    </xdr:from>
    <xdr:to>
      <xdr:col>81</xdr:col>
      <xdr:colOff>50800</xdr:colOff>
      <xdr:row>97</xdr:row>
      <xdr:rowOff>83122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644620"/>
          <a:ext cx="8890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13970</xdr:rowOff>
    </xdr:from>
    <xdr:to>
      <xdr:col>76</xdr:col>
      <xdr:colOff>114300</xdr:colOff>
      <xdr:row>97</xdr:row>
      <xdr:rowOff>59232</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644620"/>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39193</xdr:rowOff>
    </xdr:from>
    <xdr:to>
      <xdr:col>71</xdr:col>
      <xdr:colOff>177800</xdr:colOff>
      <xdr:row>97</xdr:row>
      <xdr:rowOff>59232</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666984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44895</xdr:rowOff>
    </xdr:from>
    <xdr:to>
      <xdr:col>85</xdr:col>
      <xdr:colOff>177800</xdr:colOff>
      <xdr:row>97</xdr:row>
      <xdr:rowOff>146495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67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131272</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32322</xdr:rowOff>
    </xdr:from>
    <xdr:to>
      <xdr:col>81</xdr:col>
      <xdr:colOff>101600</xdr:colOff>
      <xdr:row>97</xdr:row>
      <xdr:rowOff>133922</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6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125049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75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134620</xdr:rowOff>
    </xdr:from>
    <xdr:to>
      <xdr:col>76</xdr:col>
      <xdr:colOff>165100</xdr:colOff>
      <xdr:row>97</xdr:row>
      <xdr:rowOff>64770</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5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55897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68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8432</xdr:rowOff>
    </xdr:from>
    <xdr:to>
      <xdr:col>72</xdr:col>
      <xdr:colOff>38100</xdr:colOff>
      <xdr:row>97</xdr:row>
      <xdr:rowOff>110032</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3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101159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73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159843</xdr:rowOff>
    </xdr:from>
    <xdr:to>
      <xdr:col>67</xdr:col>
      <xdr:colOff>101600</xdr:colOff>
      <xdr:row>97</xdr:row>
      <xdr:rowOff>89993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1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81120</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7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451,891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類似団体平均を上回っているのは、議会費、民生費、労働費である。特に民生費については、歳出決算額構成比においても高く、住民一人当たり歳出決算総額を押し上げる要因となっている。定額減税調整給付金や私立保育所運営事業委託などの増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8,616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228,827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円であり、児童福祉費をはじめとした扶助費が依然として高い水準にある。今後も、老人福祉費や児童福祉費をはじめとする民生費については事業費の増が見込まれるため、注視する必要がある。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令和６年度の状況</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標準財政規模比の実質収支額は前年度比で</a:t>
          </a:r>
          <a:r>
            <a:rPr kumimoji="1" lang="en-US" altLang="ja-JP" sz="1200">
              <a:latin typeface="ＭＳ ゴシック" pitchFamily="49" charset="-128"/>
              <a:ea typeface="ＭＳ ゴシック" pitchFamily="49" charset="-128"/>
            </a:rPr>
            <a:t>2.59</a:t>
          </a:r>
          <a:r>
            <a:rPr kumimoji="1" lang="ja-JP" altLang="en-US" sz="1200">
              <a:latin typeface="ＭＳ ゴシック" pitchFamily="49" charset="-128"/>
              <a:ea typeface="ＭＳ ゴシック" pitchFamily="49" charset="-128"/>
            </a:rPr>
            <a:t>ポイント減少したものの、継続的に実質収支は黒字を確保している。なお、実質収支額には翌年度に国や都などに返還する多額の返還金が含まれている。</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今後の対応</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実質収支額については、返還金の返還後の金額に配意しながら、財源の確保と効率的・効果的な財政運営に努める。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令和６年度の状況</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令和６年度も引き続き全会計で黒字となり、連結実質赤字額はなく比率は生じていない。なお、連結実質黒字額により連結実質黒字比率を算定すると、対前年度比</a:t>
          </a:r>
          <a:r>
            <a:rPr kumimoji="1" lang="en-US" altLang="ja-JP" sz="1400">
              <a:latin typeface="ＭＳ ゴシック" pitchFamily="49" charset="-128"/>
              <a:ea typeface="ＭＳ ゴシック" pitchFamily="49" charset="-128"/>
            </a:rPr>
            <a:t>2.37</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29.74</a:t>
          </a:r>
          <a:r>
            <a:rPr kumimoji="1" lang="ja-JP" altLang="en-US" sz="1400">
              <a:latin typeface="ＭＳ ゴシック" pitchFamily="49" charset="-128"/>
              <a:ea typeface="ＭＳ ゴシック" pitchFamily="49" charset="-128"/>
            </a:rPr>
            <a:t>％となる。 </a:t>
          </a:r>
        </a:p>
        <a:p>
          <a:r>
            <a:rPr kumimoji="1" lang="ja-JP" altLang="en-US" sz="1400">
              <a:latin typeface="ＭＳ ゴシック" pitchFamily="49" charset="-128"/>
              <a:ea typeface="ＭＳ ゴシック" pitchFamily="49" charset="-128"/>
            </a:rPr>
            <a:t>　実質黒字額について</a:t>
          </a:r>
          <a:r>
            <a:rPr kumimoji="1" lang="ja-JP" altLang="en-US" sz="1400">
              <a:solidFill>
                <a:sysClr val="windowText" lastClr="000000"/>
              </a:solidFill>
              <a:latin typeface="ＭＳ ゴシック" pitchFamily="49" charset="-128"/>
              <a:ea typeface="ＭＳ ゴシック" pitchFamily="49" charset="-128"/>
            </a:rPr>
            <a:t>は、前年度に比べ一般会計・介護保険特別会計・中神駅北側地域整備事業特別会計で減となり、国民健康保険特別会計・後期高齢者医療特別会計・中神土地区画整理事業特別会計・水道事業会計・下水道事業会計で増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特に多額の赤字補塡の繰入金により黒字となっている国民健康保険特別会計においては、今後も適正な保険税率の設定に取り組むとともに徴収率向上などの歳入確保策を推進し、財政基盤の強化に努め、繰入金を抑制する必要がある。また、他の各会計においても引き続き適正な財政運営、企業経営に努め、昭島市全体の視点からもより一層の財政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53755493</v>
      </c>
      <c r="BO4" s="358"/>
      <c r="BP4" s="358"/>
      <c r="BQ4" s="358"/>
      <c r="BR4" s="358"/>
      <c r="BS4" s="358"/>
      <c r="BT4" s="358"/>
      <c r="BU4" s="359"/>
      <c r="BV4" s="357">
        <v>55357512</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5.4</v>
      </c>
      <c r="CU4" s="364"/>
      <c r="CV4" s="364"/>
      <c r="CW4" s="364"/>
      <c r="CX4" s="364"/>
      <c r="CY4" s="364"/>
      <c r="CZ4" s="364"/>
      <c r="DA4" s="365"/>
      <c r="DB4" s="363">
        <v>8</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52253013</v>
      </c>
      <c r="BO5" s="395"/>
      <c r="BP5" s="395"/>
      <c r="BQ5" s="395"/>
      <c r="BR5" s="395"/>
      <c r="BS5" s="395"/>
      <c r="BT5" s="395"/>
      <c r="BU5" s="396"/>
      <c r="BV5" s="394">
        <v>53229398</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94.4</v>
      </c>
      <c r="CU5" s="392"/>
      <c r="CV5" s="392"/>
      <c r="CW5" s="392"/>
      <c r="CX5" s="392"/>
      <c r="CY5" s="392"/>
      <c r="CZ5" s="392"/>
      <c r="DA5" s="393"/>
      <c r="DB5" s="391">
        <v>84.6</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1502480</v>
      </c>
      <c r="BO6" s="395"/>
      <c r="BP6" s="395"/>
      <c r="BQ6" s="395"/>
      <c r="BR6" s="395"/>
      <c r="BS6" s="395"/>
      <c r="BT6" s="395"/>
      <c r="BU6" s="396"/>
      <c r="BV6" s="394">
        <v>2128114</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94.4</v>
      </c>
      <c r="CU6" s="432"/>
      <c r="CV6" s="432"/>
      <c r="CW6" s="432"/>
      <c r="CX6" s="432"/>
      <c r="CY6" s="432"/>
      <c r="CZ6" s="432"/>
      <c r="DA6" s="433"/>
      <c r="DB6" s="431">
        <v>84.7</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132023</v>
      </c>
      <c r="BO7" s="395"/>
      <c r="BP7" s="395"/>
      <c r="BQ7" s="395"/>
      <c r="BR7" s="395"/>
      <c r="BS7" s="395"/>
      <c r="BT7" s="395"/>
      <c r="BU7" s="396"/>
      <c r="BV7" s="394">
        <v>247846</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25202086</v>
      </c>
      <c r="CU7" s="395"/>
      <c r="CV7" s="395"/>
      <c r="CW7" s="395"/>
      <c r="CX7" s="395"/>
      <c r="CY7" s="395"/>
      <c r="CZ7" s="395"/>
      <c r="DA7" s="396"/>
      <c r="DB7" s="394">
        <v>23409989</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1370457</v>
      </c>
      <c r="BO8" s="395"/>
      <c r="BP8" s="395"/>
      <c r="BQ8" s="395"/>
      <c r="BR8" s="395"/>
      <c r="BS8" s="395"/>
      <c r="BT8" s="395"/>
      <c r="BU8" s="396"/>
      <c r="BV8" s="394">
        <v>1880268</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v>
      </c>
      <c r="CU8" s="435"/>
      <c r="CV8" s="435"/>
      <c r="CW8" s="435"/>
      <c r="CX8" s="435"/>
      <c r="CY8" s="435"/>
      <c r="CZ8" s="435"/>
      <c r="DA8" s="436"/>
      <c r="DB8" s="434">
        <v>0.97</v>
      </c>
      <c r="DC8" s="435"/>
      <c r="DD8" s="435"/>
      <c r="DE8" s="435"/>
      <c r="DF8" s="435"/>
      <c r="DG8" s="435"/>
      <c r="DH8" s="435"/>
      <c r="DI8" s="436"/>
    </row>
    <row r="9" spans="1:119" ht="18.75" customHeight="1" thickBot="1" x14ac:dyDescent="0.2">
      <c r="A9" s="163"/>
      <c r="B9" s="388" t="s">
        <v>107</v>
      </c>
      <c r="C9" s="389"/>
      <c r="D9" s="389"/>
      <c r="E9" s="389"/>
      <c r="F9" s="389"/>
      <c r="G9" s="389"/>
      <c r="H9" s="389"/>
      <c r="I9" s="389"/>
      <c r="J9" s="389"/>
      <c r="K9" s="437"/>
      <c r="L9" s="438" t="s">
        <v>108</v>
      </c>
      <c r="M9" s="439"/>
      <c r="N9" s="439"/>
      <c r="O9" s="439"/>
      <c r="P9" s="439"/>
      <c r="Q9" s="440"/>
      <c r="R9" s="441">
        <v>113949</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-509811</v>
      </c>
      <c r="BO9" s="395"/>
      <c r="BP9" s="395"/>
      <c r="BQ9" s="395"/>
      <c r="BR9" s="395"/>
      <c r="BS9" s="395"/>
      <c r="BT9" s="395"/>
      <c r="BU9" s="396"/>
      <c r="BV9" s="394">
        <v>-497772</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5.7</v>
      </c>
      <c r="CU9" s="392"/>
      <c r="CV9" s="392"/>
      <c r="CW9" s="392"/>
      <c r="CX9" s="392"/>
      <c r="CY9" s="392"/>
      <c r="CZ9" s="392"/>
      <c r="DA9" s="393"/>
      <c r="DB9" s="391">
        <v>5.4</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113</v>
      </c>
      <c r="M10" s="424"/>
      <c r="N10" s="424"/>
      <c r="O10" s="424"/>
      <c r="P10" s="424"/>
      <c r="Q10" s="425"/>
      <c r="R10" s="445">
        <v>111539</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752628</v>
      </c>
      <c r="BO10" s="395"/>
      <c r="BP10" s="395"/>
      <c r="BQ10" s="395"/>
      <c r="BR10" s="395"/>
      <c r="BS10" s="395"/>
      <c r="BT10" s="395"/>
      <c r="BU10" s="396"/>
      <c r="BV10" s="394">
        <v>2144003</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63"/>
      <c r="B12" s="454" t="s">
        <v>123</v>
      </c>
      <c r="C12" s="455"/>
      <c r="D12" s="455"/>
      <c r="E12" s="455"/>
      <c r="F12" s="455"/>
      <c r="G12" s="455"/>
      <c r="H12" s="455"/>
      <c r="I12" s="455"/>
      <c r="J12" s="455"/>
      <c r="K12" s="456"/>
      <c r="L12" s="463" t="s">
        <v>124</v>
      </c>
      <c r="M12" s="464"/>
      <c r="N12" s="464"/>
      <c r="O12" s="464"/>
      <c r="P12" s="464"/>
      <c r="Q12" s="465"/>
      <c r="R12" s="466">
        <v>115632</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800000</v>
      </c>
      <c r="BO12" s="395"/>
      <c r="BP12" s="395"/>
      <c r="BQ12" s="395"/>
      <c r="BR12" s="395"/>
      <c r="BS12" s="395"/>
      <c r="BT12" s="395"/>
      <c r="BU12" s="396"/>
      <c r="BV12" s="394">
        <v>750000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130</v>
      </c>
      <c r="N13" s="486"/>
      <c r="O13" s="486"/>
      <c r="P13" s="486"/>
      <c r="Q13" s="487"/>
      <c r="R13" s="478">
        <v>112077</v>
      </c>
      <c r="S13" s="479"/>
      <c r="T13" s="479"/>
      <c r="U13" s="479"/>
      <c r="V13" s="480"/>
      <c r="W13" s="410" t="s">
        <v>131</v>
      </c>
      <c r="X13" s="411"/>
      <c r="Y13" s="411"/>
      <c r="Z13" s="411"/>
      <c r="AA13" s="411"/>
      <c r="AB13" s="401"/>
      <c r="AC13" s="445">
        <v>309</v>
      </c>
      <c r="AD13" s="446"/>
      <c r="AE13" s="446"/>
      <c r="AF13" s="446"/>
      <c r="AG13" s="488"/>
      <c r="AH13" s="445">
        <v>310</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-557183</v>
      </c>
      <c r="BO13" s="395"/>
      <c r="BP13" s="395"/>
      <c r="BQ13" s="395"/>
      <c r="BR13" s="395"/>
      <c r="BS13" s="395"/>
      <c r="BT13" s="395"/>
      <c r="BU13" s="396"/>
      <c r="BV13" s="394">
        <v>896231</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0.4</v>
      </c>
      <c r="CU13" s="392"/>
      <c r="CV13" s="392"/>
      <c r="CW13" s="392"/>
      <c r="CX13" s="392"/>
      <c r="CY13" s="392"/>
      <c r="CZ13" s="392"/>
      <c r="DA13" s="393"/>
      <c r="DB13" s="391">
        <v>0.2</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114516</v>
      </c>
      <c r="S14" s="479"/>
      <c r="T14" s="479"/>
      <c r="U14" s="479"/>
      <c r="V14" s="480"/>
      <c r="W14" s="384"/>
      <c r="X14" s="385"/>
      <c r="Y14" s="385"/>
      <c r="Z14" s="385"/>
      <c r="AA14" s="385"/>
      <c r="AB14" s="374"/>
      <c r="AC14" s="481">
        <v>0.6</v>
      </c>
      <c r="AD14" s="482"/>
      <c r="AE14" s="482"/>
      <c r="AF14" s="482"/>
      <c r="AG14" s="483"/>
      <c r="AH14" s="481">
        <v>0.6</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130</v>
      </c>
      <c r="N15" s="486"/>
      <c r="O15" s="486"/>
      <c r="P15" s="486"/>
      <c r="Q15" s="487"/>
      <c r="R15" s="478">
        <v>111302</v>
      </c>
      <c r="S15" s="479"/>
      <c r="T15" s="479"/>
      <c r="U15" s="479"/>
      <c r="V15" s="480"/>
      <c r="W15" s="410" t="s">
        <v>137</v>
      </c>
      <c r="X15" s="411"/>
      <c r="Y15" s="411"/>
      <c r="Z15" s="411"/>
      <c r="AA15" s="411"/>
      <c r="AB15" s="401"/>
      <c r="AC15" s="445">
        <v>10575</v>
      </c>
      <c r="AD15" s="446"/>
      <c r="AE15" s="446"/>
      <c r="AF15" s="446"/>
      <c r="AG15" s="488"/>
      <c r="AH15" s="445">
        <v>11294</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19665379</v>
      </c>
      <c r="BO15" s="358"/>
      <c r="BP15" s="358"/>
      <c r="BQ15" s="358"/>
      <c r="BR15" s="358"/>
      <c r="BS15" s="358"/>
      <c r="BT15" s="358"/>
      <c r="BU15" s="359"/>
      <c r="BV15" s="357">
        <v>17929004</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21.2</v>
      </c>
      <c r="AD16" s="482"/>
      <c r="AE16" s="482"/>
      <c r="AF16" s="482"/>
      <c r="AG16" s="483"/>
      <c r="AH16" s="481">
        <v>23.2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18838303</v>
      </c>
      <c r="BO16" s="395"/>
      <c r="BP16" s="395"/>
      <c r="BQ16" s="395"/>
      <c r="BR16" s="395"/>
      <c r="BS16" s="395"/>
      <c r="BT16" s="395"/>
      <c r="BU16" s="396"/>
      <c r="BV16" s="394">
        <v>18396279</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38906</v>
      </c>
      <c r="AD17" s="446"/>
      <c r="AE17" s="446"/>
      <c r="AF17" s="446"/>
      <c r="AG17" s="488"/>
      <c r="AH17" s="445">
        <v>37034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25202086</v>
      </c>
      <c r="BO17" s="395"/>
      <c r="BP17" s="395"/>
      <c r="BQ17" s="395"/>
      <c r="BR17" s="395"/>
      <c r="BS17" s="395"/>
      <c r="BT17" s="395"/>
      <c r="BU17" s="396"/>
      <c r="BV17" s="394">
        <v>22889498</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6" t="s">
        <v>147</v>
      </c>
      <c r="C18" s="437"/>
      <c r="D18" s="437"/>
      <c r="E18" s="517"/>
      <c r="F18" s="517"/>
      <c r="G18" s="517"/>
      <c r="H18" s="517"/>
      <c r="I18" s="517"/>
      <c r="J18" s="517"/>
      <c r="K18" s="517"/>
      <c r="L18" s="518">
        <v>17.34</v>
      </c>
      <c r="M18" s="518"/>
      <c r="N18" s="518"/>
      <c r="O18" s="518"/>
      <c r="P18" s="518"/>
      <c r="Q18" s="518"/>
      <c r="R18" s="519"/>
      <c r="S18" s="519"/>
      <c r="T18" s="519"/>
      <c r="U18" s="519"/>
      <c r="V18" s="520"/>
      <c r="W18" s="412"/>
      <c r="X18" s="413"/>
      <c r="Y18" s="413"/>
      <c r="Z18" s="413"/>
      <c r="AA18" s="413"/>
      <c r="AB18" s="404"/>
      <c r="AC18" s="521">
        <v>78.099999999999994</v>
      </c>
      <c r="AD18" s="522"/>
      <c r="AE18" s="522"/>
      <c r="AF18" s="522"/>
      <c r="AG18" s="523"/>
      <c r="AH18" s="521">
        <v>76.099999999999994</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22662320</v>
      </c>
      <c r="BO18" s="395"/>
      <c r="BP18" s="395"/>
      <c r="BQ18" s="395"/>
      <c r="BR18" s="395"/>
      <c r="BS18" s="395"/>
      <c r="BT18" s="395"/>
      <c r="BU18" s="396"/>
      <c r="BV18" s="394">
        <v>21684313</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6" t="s">
        <v>149</v>
      </c>
      <c r="C19" s="437"/>
      <c r="D19" s="437"/>
      <c r="E19" s="517"/>
      <c r="F19" s="517"/>
      <c r="G19" s="517"/>
      <c r="H19" s="517"/>
      <c r="I19" s="517"/>
      <c r="J19" s="517"/>
      <c r="K19" s="517"/>
      <c r="L19" s="525">
        <v>6571</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31002392</v>
      </c>
      <c r="BO19" s="395"/>
      <c r="BP19" s="395"/>
      <c r="BQ19" s="395"/>
      <c r="BR19" s="395"/>
      <c r="BS19" s="395"/>
      <c r="BT19" s="395"/>
      <c r="BU19" s="396"/>
      <c r="BV19" s="394">
        <v>33709948</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6" t="s">
        <v>151</v>
      </c>
      <c r="C20" s="437"/>
      <c r="D20" s="437"/>
      <c r="E20" s="517"/>
      <c r="F20" s="517"/>
      <c r="G20" s="517"/>
      <c r="H20" s="517"/>
      <c r="I20" s="517"/>
      <c r="J20" s="517"/>
      <c r="K20" s="517"/>
      <c r="L20" s="525">
        <v>52163</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16296797</v>
      </c>
      <c r="BO22" s="358"/>
      <c r="BP22" s="358"/>
      <c r="BQ22" s="358"/>
      <c r="BR22" s="358"/>
      <c r="BS22" s="358"/>
      <c r="BT22" s="358"/>
      <c r="BU22" s="359"/>
      <c r="BV22" s="357">
        <v>16468234</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8902418</v>
      </c>
      <c r="BO23" s="395"/>
      <c r="BP23" s="395"/>
      <c r="BQ23" s="395"/>
      <c r="BR23" s="395"/>
      <c r="BS23" s="395"/>
      <c r="BT23" s="395"/>
      <c r="BU23" s="396"/>
      <c r="BV23" s="394">
        <v>10028475</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10000</v>
      </c>
      <c r="R24" s="446"/>
      <c r="S24" s="446"/>
      <c r="T24" s="446"/>
      <c r="U24" s="446"/>
      <c r="V24" s="488"/>
      <c r="W24" s="540"/>
      <c r="X24" s="541"/>
      <c r="Y24" s="542"/>
      <c r="Z24" s="444" t="s">
        <v>162</v>
      </c>
      <c r="AA24" s="424"/>
      <c r="AB24" s="424"/>
      <c r="AC24" s="424"/>
      <c r="AD24" s="424"/>
      <c r="AE24" s="424"/>
      <c r="AF24" s="424"/>
      <c r="AG24" s="425"/>
      <c r="AH24" s="445">
        <v>573</v>
      </c>
      <c r="AI24" s="446"/>
      <c r="AJ24" s="446"/>
      <c r="AK24" s="446"/>
      <c r="AL24" s="488"/>
      <c r="AM24" s="445">
        <v>1774008</v>
      </c>
      <c r="AN24" s="446"/>
      <c r="AO24" s="446"/>
      <c r="AP24" s="446"/>
      <c r="AQ24" s="446"/>
      <c r="AR24" s="488"/>
      <c r="AS24" s="445">
        <v>3096</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9022877</v>
      </c>
      <c r="BO24" s="395"/>
      <c r="BP24" s="395"/>
      <c r="BQ24" s="395"/>
      <c r="BR24" s="395"/>
      <c r="BS24" s="395"/>
      <c r="BT24" s="395"/>
      <c r="BU24" s="396"/>
      <c r="BV24" s="394">
        <v>8328652</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2</v>
      </c>
      <c r="M25" s="446"/>
      <c r="N25" s="446"/>
      <c r="O25" s="446"/>
      <c r="P25" s="488"/>
      <c r="Q25" s="445">
        <v>8800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2778103</v>
      </c>
      <c r="BO25" s="358"/>
      <c r="BP25" s="358"/>
      <c r="BQ25" s="358"/>
      <c r="BR25" s="358"/>
      <c r="BS25" s="358"/>
      <c r="BT25" s="358"/>
      <c r="BU25" s="359"/>
      <c r="BV25" s="357">
        <v>3363189</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8100</v>
      </c>
      <c r="R26" s="446"/>
      <c r="S26" s="446"/>
      <c r="T26" s="446"/>
      <c r="U26" s="446"/>
      <c r="V26" s="488"/>
      <c r="W26" s="540"/>
      <c r="X26" s="541"/>
      <c r="Y26" s="542"/>
      <c r="Z26" s="444" t="s">
        <v>168</v>
      </c>
      <c r="AA26" s="546"/>
      <c r="AB26" s="546"/>
      <c r="AC26" s="546"/>
      <c r="AD26" s="546"/>
      <c r="AE26" s="546"/>
      <c r="AF26" s="546"/>
      <c r="AG26" s="547"/>
      <c r="AH26" s="445">
        <v>28</v>
      </c>
      <c r="AI26" s="446"/>
      <c r="AJ26" s="446"/>
      <c r="AK26" s="446"/>
      <c r="AL26" s="488"/>
      <c r="AM26" s="445">
        <v>82936</v>
      </c>
      <c r="AN26" s="446"/>
      <c r="AO26" s="446"/>
      <c r="AP26" s="446"/>
      <c r="AQ26" s="446"/>
      <c r="AR26" s="488"/>
      <c r="AS26" s="445">
        <v>2962</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v>
      </c>
      <c r="BO26" s="395"/>
      <c r="BP26" s="395"/>
      <c r="BQ26" s="395"/>
      <c r="BR26" s="395"/>
      <c r="BS26" s="395"/>
      <c r="BT26" s="395"/>
      <c r="BU26" s="396"/>
      <c r="BV26" s="394">
        <v>60000</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6100</v>
      </c>
      <c r="R27" s="446"/>
      <c r="S27" s="446"/>
      <c r="T27" s="446"/>
      <c r="U27" s="446"/>
      <c r="V27" s="488"/>
      <c r="W27" s="540"/>
      <c r="X27" s="541"/>
      <c r="Y27" s="542"/>
      <c r="Z27" s="444" t="s">
        <v>171</v>
      </c>
      <c r="AA27" s="424"/>
      <c r="AB27" s="424"/>
      <c r="AC27" s="424"/>
      <c r="AD27" s="424"/>
      <c r="AE27" s="424"/>
      <c r="AF27" s="424"/>
      <c r="AG27" s="425"/>
      <c r="AH27" s="445">
        <v>3</v>
      </c>
      <c r="AI27" s="446"/>
      <c r="AJ27" s="446"/>
      <c r="AK27" s="446"/>
      <c r="AL27" s="488"/>
      <c r="AM27" s="445">
        <v>13124</v>
      </c>
      <c r="AN27" s="446"/>
      <c r="AO27" s="446"/>
      <c r="AP27" s="446"/>
      <c r="AQ27" s="446"/>
      <c r="AR27" s="488"/>
      <c r="AS27" s="445">
        <v>4375</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173</v>
      </c>
      <c r="F28" s="424"/>
      <c r="G28" s="424"/>
      <c r="H28" s="424"/>
      <c r="I28" s="424"/>
      <c r="J28" s="424"/>
      <c r="K28" s="425"/>
      <c r="L28" s="445">
        <v>1</v>
      </c>
      <c r="M28" s="446"/>
      <c r="N28" s="446"/>
      <c r="O28" s="446"/>
      <c r="P28" s="488"/>
      <c r="Q28" s="445">
        <v>5500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9201903</v>
      </c>
      <c r="BO28" s="358"/>
      <c r="BP28" s="358"/>
      <c r="BQ28" s="358"/>
      <c r="BR28" s="358"/>
      <c r="BS28" s="358"/>
      <c r="BT28" s="358"/>
      <c r="BU28" s="359"/>
      <c r="BV28" s="357">
        <v>9249275</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176</v>
      </c>
      <c r="F29" s="424"/>
      <c r="G29" s="424"/>
      <c r="H29" s="424"/>
      <c r="I29" s="424"/>
      <c r="J29" s="424"/>
      <c r="K29" s="425"/>
      <c r="L29" s="445">
        <v>20</v>
      </c>
      <c r="M29" s="446"/>
      <c r="N29" s="446"/>
      <c r="O29" s="446"/>
      <c r="P29" s="488"/>
      <c r="Q29" s="445">
        <v>5300</v>
      </c>
      <c r="R29" s="446"/>
      <c r="S29" s="446"/>
      <c r="T29" s="446"/>
      <c r="U29" s="446"/>
      <c r="V29" s="488"/>
      <c r="W29" s="543"/>
      <c r="X29" s="544"/>
      <c r="Y29" s="545"/>
      <c r="Z29" s="444" t="s">
        <v>177</v>
      </c>
      <c r="AA29" s="424"/>
      <c r="AB29" s="424"/>
      <c r="AC29" s="424"/>
      <c r="AD29" s="424"/>
      <c r="AE29" s="424"/>
      <c r="AF29" s="424"/>
      <c r="AG29" s="425"/>
      <c r="AH29" s="445">
        <v>576</v>
      </c>
      <c r="AI29" s="446"/>
      <c r="AJ29" s="446"/>
      <c r="AK29" s="446"/>
      <c r="AL29" s="488"/>
      <c r="AM29" s="445">
        <v>1787132</v>
      </c>
      <c r="AN29" s="446"/>
      <c r="AO29" s="446"/>
      <c r="AP29" s="446"/>
      <c r="AQ29" s="446"/>
      <c r="AR29" s="488"/>
      <c r="AS29" s="445">
        <v>3103</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99.6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10369040</v>
      </c>
      <c r="BO30" s="514"/>
      <c r="BP30" s="514"/>
      <c r="BQ30" s="514"/>
      <c r="BR30" s="514"/>
      <c r="BS30" s="514"/>
      <c r="BT30" s="514"/>
      <c r="BU30" s="515"/>
      <c r="BV30" s="513">
        <v>10199327</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f>IF(BG34="","",MAX(C34:D43,U34:V43,AM34:AN43)+1)</f>
        <v>8</v>
      </c>
      <c r="BF34" s="584"/>
      <c r="BG34" s="585" t="str">
        <f>IF('各会計、関係団体の財政状況及び健全化判断比率'!B33="","",'各会計、関係団体の財政状況及び健全化判断比率'!B33)</f>
        <v>中神土地区画整理事業特別会計</v>
      </c>
      <c r="BH34" s="585"/>
      <c r="BI34" s="585"/>
      <c r="BJ34" s="585"/>
      <c r="BK34" s="585"/>
      <c r="BL34" s="585"/>
      <c r="BM34" s="585"/>
      <c r="BN34" s="585"/>
      <c r="BO34" s="585"/>
      <c r="BP34" s="585"/>
      <c r="BQ34" s="585"/>
      <c r="BR34" s="585"/>
      <c r="BS34" s="585"/>
      <c r="BT34" s="585"/>
      <c r="BU34" s="585"/>
      <c r="BV34" s="163"/>
      <c r="BW34" s="584">
        <f>IF(BY34="","",MAX(C34:D43,U34:V43,AM34:AN43,BE34:BF43)+1)</f>
        <v>9</v>
      </c>
      <c r="BX34" s="584"/>
      <c r="BY34" s="585" t="str">
        <f>IF('各会計、関係団体の財政状況及び健全化判断比率'!B68="","",'各会計、関係団体の財政状況及び健全化判断比率'!B68)</f>
        <v>東京たま広域資源循環組合</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昭島市土地開発公社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〇</v>
      </c>
      <c r="DH34" s="586"/>
      <c r="DI34" s="168"/>
    </row>
    <row r="35" spans="1:113" ht="32.25" customHeight="1" x14ac:dyDescent="0.15">
      <c r="A35" s="163"/>
      <c r="B35" s="190"/>
      <c r="C35" s="584">
        <f>IF(E35="","",C34+1)</f>
        <v>2</v>
      </c>
      <c r="D35" s="584"/>
      <c r="E35" s="585" t="str">
        <f>IF('各会計、関係団体の財政状況及び健全化判断比率'!B8="","",'各会計、関係団体の財政状況及び健全化判断比率'!B8)</f>
        <v>中神駅北側地域整備事業特別会計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10</v>
      </c>
      <c r="BX35" s="584"/>
      <c r="BY35" s="585" t="str">
        <f>IF('各会計、関係団体の財政状況及び健全化判断比率'!B69="","",'各会計、関係団体の財政状況及び健全化判断比率'!B69)</f>
        <v>東京都十一市競輪事業組合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11</v>
      </c>
      <c r="BX36" s="584"/>
      <c r="BY36" s="585" t="str">
        <f>IF('各会計、関係団体の財政状況及び健全化判断比率'!B70="","",'各会計、関係団体の財政状況及び健全化判断比率'!B70)</f>
        <v>東京都六市競艇事業組合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15">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12</v>
      </c>
      <c r="BX37" s="584"/>
      <c r="BY37" s="585" t="str">
        <f>IF('各会計、関係団体の財政状況及び健全化判断比率'!B71="","",'各会計、関係団体の財政状況及び健全化判断比率'!B71)</f>
        <v>東京市町村総合事務組合（一般会計）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15">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13</v>
      </c>
      <c r="BX38" s="584"/>
      <c r="BY38" s="585" t="str">
        <f>IF('各会計、関係団体の財政状況及び健全化判断比率'!B72="","",'各会計、関係団体の財政状況及び健全化判断比率'!B72)</f>
        <v>東京市町村総合事務組合（交通災害共済事業特別会計）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15">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14</v>
      </c>
      <c r="BX39" s="584"/>
      <c r="BY39" s="585" t="str">
        <f>IF('各会計、関係団体の財政状況及び健全化判断比率'!B73="","",'各会計、関係団体の財政状況及び健全化判断比率'!B73)</f>
        <v>立川・昭島・国立聖苑組合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15</v>
      </c>
      <c r="BX40" s="584"/>
      <c r="BY40" s="585" t="str">
        <f>IF('各会計、関係団体の財政状況及び健全化判断比率'!B74="","",'各会計、関係団体の財政状況及び健全化判断比率'!B74)</f>
        <v>東京都後期高齢者医療広域連合（一般会計）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16</v>
      </c>
      <c r="BX41" s="584"/>
      <c r="BY41" s="585" t="str">
        <f>IF('各会計、関係団体の財政状況及び健全化判断比率'!B75="","",'各会計、関係団体の財政状況及び健全化判断比率'!B75)</f>
        <v>東京都後期高齢者医療広域連合（後期高齢者医療特別会計）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Bdl8SWD1dPs2VfthZVbu9Afhf4AOYcptN8aiT8Q+h3pOb0tgGyAS8e1/r++W/KWo2tapRjBop/DNRj60LVFOPA==" saltValue="JtgLHF+IWSzU4X9DKOItg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36" t="s">
        <v>534</v>
      </c>
      <c r="D34" s="1136"/>
      <c r="E34" s="1137"/>
      <c r="F34" s="32">
        <v>12.27</v>
      </c>
      <c r="G34" s="33">
        <v>13.08</v>
      </c>
      <c r="H34" s="33">
        <v>14.37</v>
      </c>
      <c r="I34" s="33">
        <v>15.44</v>
      </c>
      <c r="J34" s="34">
        <v>15.43</v>
      </c>
      <c r="K34" s="22"/>
      <c r="L34" s="22"/>
      <c r="M34" s="22"/>
      <c r="N34" s="22"/>
      <c r="O34" s="22"/>
      <c r="P34" s="22"/>
    </row>
    <row r="35" spans="1:16" ht="39" customHeight="1" x14ac:dyDescent="0.15">
      <c r="A35" s="22"/>
      <c r="B35" s="35"/>
      <c r="C35" s="1132" t="s">
        <v>535</v>
      </c>
      <c r="D35" s="1132"/>
      <c r="E35" s="1133"/>
      <c r="F35" s="36">
        <v>2.81</v>
      </c>
      <c r="G35" s="37">
        <v>3.73</v>
      </c>
      <c r="H35" s="37">
        <v>4.49</v>
      </c>
      <c r="I35" s="37">
        <v>6.26</v>
      </c>
      <c r="J35" s="38">
        <v>6.69</v>
      </c>
      <c r="K35" s="22"/>
      <c r="L35" s="22"/>
      <c r="M35" s="22"/>
      <c r="N35" s="22"/>
      <c r="O35" s="22"/>
      <c r="P35" s="22"/>
    </row>
    <row r="36" spans="1:16" ht="39" customHeight="1" x14ac:dyDescent="0.15">
      <c r="A36" s="22"/>
      <c r="B36" s="35"/>
      <c r="C36" s="1132" t="s">
        <v>536</v>
      </c>
      <c r="D36" s="1132"/>
      <c r="E36" s="1133"/>
      <c r="F36" s="36">
        <v>7.19</v>
      </c>
      <c r="G36" s="37">
        <v>14.08</v>
      </c>
      <c r="H36" s="37">
        <v>10.34</v>
      </c>
      <c r="I36" s="37">
        <v>7.97</v>
      </c>
      <c r="J36" s="38">
        <v>5.41</v>
      </c>
      <c r="K36" s="22"/>
      <c r="L36" s="22"/>
      <c r="M36" s="22"/>
      <c r="N36" s="22"/>
      <c r="O36" s="22"/>
      <c r="P36" s="22"/>
    </row>
    <row r="37" spans="1:16" ht="39" customHeight="1" x14ac:dyDescent="0.15">
      <c r="A37" s="22"/>
      <c r="B37" s="35"/>
      <c r="C37" s="1132" t="s">
        <v>537</v>
      </c>
      <c r="D37" s="1132"/>
      <c r="E37" s="1133"/>
      <c r="F37" s="36">
        <v>1.4</v>
      </c>
      <c r="G37" s="37">
        <v>1.22</v>
      </c>
      <c r="H37" s="37">
        <v>1.2</v>
      </c>
      <c r="I37" s="37">
        <v>0.68</v>
      </c>
      <c r="J37" s="38">
        <v>0.9</v>
      </c>
      <c r="K37" s="22"/>
      <c r="L37" s="22"/>
      <c r="M37" s="22"/>
      <c r="N37" s="22"/>
      <c r="O37" s="22"/>
      <c r="P37" s="22"/>
    </row>
    <row r="38" spans="1:16" ht="39" customHeight="1" x14ac:dyDescent="0.15">
      <c r="A38" s="22"/>
      <c r="B38" s="35"/>
      <c r="C38" s="1132" t="s">
        <v>538</v>
      </c>
      <c r="D38" s="1132"/>
      <c r="E38" s="1133"/>
      <c r="F38" s="36">
        <v>1.46</v>
      </c>
      <c r="G38" s="37">
        <v>1.23</v>
      </c>
      <c r="H38" s="37">
        <v>1.59</v>
      </c>
      <c r="I38" s="37">
        <v>1.39</v>
      </c>
      <c r="J38" s="38">
        <v>0.85</v>
      </c>
      <c r="K38" s="22"/>
      <c r="L38" s="22"/>
      <c r="M38" s="22"/>
      <c r="N38" s="22"/>
      <c r="O38" s="22"/>
      <c r="P38" s="22"/>
    </row>
    <row r="39" spans="1:16" ht="39" customHeight="1" x14ac:dyDescent="0.15">
      <c r="A39" s="22"/>
      <c r="B39" s="35"/>
      <c r="C39" s="1132" t="s">
        <v>539</v>
      </c>
      <c r="D39" s="1132"/>
      <c r="E39" s="1133"/>
      <c r="F39" s="36">
        <v>0.14000000000000001</v>
      </c>
      <c r="G39" s="37">
        <v>0.25</v>
      </c>
      <c r="H39" s="37">
        <v>0.21</v>
      </c>
      <c r="I39" s="37">
        <v>0.13</v>
      </c>
      <c r="J39" s="38">
        <v>0.25</v>
      </c>
      <c r="K39" s="22"/>
      <c r="L39" s="22"/>
      <c r="M39" s="22"/>
      <c r="N39" s="22"/>
      <c r="O39" s="22"/>
      <c r="P39" s="22"/>
    </row>
    <row r="40" spans="1:16" ht="39" customHeight="1" x14ac:dyDescent="0.15">
      <c r="A40" s="22"/>
      <c r="B40" s="35"/>
      <c r="C40" s="1132" t="s">
        <v>540</v>
      </c>
      <c r="D40" s="1132"/>
      <c r="E40" s="1133"/>
      <c r="F40" s="36">
        <v>0.13</v>
      </c>
      <c r="G40" s="37">
        <v>0.26</v>
      </c>
      <c r="H40" s="37">
        <v>0.24</v>
      </c>
      <c r="I40" s="37">
        <v>0.14000000000000001</v>
      </c>
      <c r="J40" s="38">
        <v>0.15</v>
      </c>
      <c r="K40" s="22"/>
      <c r="L40" s="22"/>
      <c r="M40" s="22"/>
      <c r="N40" s="22"/>
      <c r="O40" s="22"/>
      <c r="P40" s="22"/>
    </row>
    <row r="41" spans="1:16" ht="39" customHeight="1" x14ac:dyDescent="0.15">
      <c r="A41" s="22"/>
      <c r="B41" s="35"/>
      <c r="C41" s="1132" t="s">
        <v>541</v>
      </c>
      <c r="D41" s="1132"/>
      <c r="E41" s="1133"/>
      <c r="F41" s="36" t="s">
        <v>489</v>
      </c>
      <c r="G41" s="37" t="s">
        <v>489</v>
      </c>
      <c r="H41" s="37" t="s">
        <v>489</v>
      </c>
      <c r="I41" s="37">
        <v>0.05</v>
      </c>
      <c r="J41" s="38">
        <v>0.02</v>
      </c>
      <c r="K41" s="22"/>
      <c r="L41" s="22"/>
      <c r="M41" s="22"/>
      <c r="N41" s="22"/>
      <c r="O41" s="22"/>
      <c r="P41" s="22"/>
    </row>
    <row r="42" spans="1:16" ht="39" customHeight="1" x14ac:dyDescent="0.15">
      <c r="A42" s="22"/>
      <c r="B42" s="39"/>
      <c r="C42" s="1132" t="s">
        <v>542</v>
      </c>
      <c r="D42" s="1132"/>
      <c r="E42" s="1133"/>
      <c r="F42" s="36" t="s">
        <v>489</v>
      </c>
      <c r="G42" s="37" t="s">
        <v>489</v>
      </c>
      <c r="H42" s="37" t="s">
        <v>489</v>
      </c>
      <c r="I42" s="37" t="s">
        <v>489</v>
      </c>
      <c r="J42" s="38" t="s">
        <v>489</v>
      </c>
      <c r="K42" s="22"/>
      <c r="L42" s="22"/>
      <c r="M42" s="22"/>
      <c r="N42" s="22"/>
      <c r="O42" s="22"/>
      <c r="P42" s="22"/>
    </row>
    <row r="43" spans="1:16" ht="39" customHeight="1" thickBot="1" x14ac:dyDescent="0.2">
      <c r="A43" s="22"/>
      <c r="B43" s="40"/>
      <c r="C43" s="1134" t="s">
        <v>543</v>
      </c>
      <c r="D43" s="1134"/>
      <c r="E43" s="1135"/>
      <c r="F43" s="41" t="s">
        <v>489</v>
      </c>
      <c r="G43" s="42" t="s">
        <v>489</v>
      </c>
      <c r="H43" s="42" t="s">
        <v>489</v>
      </c>
      <c r="I43" s="42" t="s">
        <v>489</v>
      </c>
      <c r="J43" s="43" t="s">
        <v>489</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row r="49" s="23" customFormat="1" ht="13.5" hidden="1" customHeight="1" x14ac:dyDescent="0.15"/>
    <row r="50" s="23" customFormat="1" ht="13.5" hidden="1" customHeight="1" x14ac:dyDescent="0.15"/>
    <row r="51" s="23" customFormat="1" ht="13.5" hidden="1" customHeight="1" x14ac:dyDescent="0.15"/>
  </sheetData>
  <sheetProtection algorithmName="SHA-512" hashValue="/A80rg6P7JsoLJNyW3VWaFbU/pmwqEFFbne4EH5DxZ327EHXnLAZtgfXheC8PwJhxoN5jUA/mK+YH7xi/xJj6w==" saltValue="kvBiwf5oQ9qFYC1uXON1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2075</v>
      </c>
      <c r="L45" s="58">
        <v>1961</v>
      </c>
      <c r="M45" s="58">
        <v>1909</v>
      </c>
      <c r="N45" s="58">
        <v>1829</v>
      </c>
      <c r="O45" s="59">
        <v>1769</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489</v>
      </c>
      <c r="L46" s="62" t="s">
        <v>489</v>
      </c>
      <c r="M46" s="62" t="s">
        <v>489</v>
      </c>
      <c r="N46" s="62" t="s">
        <v>489</v>
      </c>
      <c r="O46" s="63" t="s">
        <v>489</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489</v>
      </c>
      <c r="L47" s="62" t="s">
        <v>489</v>
      </c>
      <c r="M47" s="62" t="s">
        <v>489</v>
      </c>
      <c r="N47" s="62" t="s">
        <v>489</v>
      </c>
      <c r="O47" s="63" t="s">
        <v>489</v>
      </c>
      <c r="P47" s="46"/>
      <c r="Q47" s="46"/>
      <c r="R47" s="46"/>
      <c r="S47" s="46"/>
      <c r="T47" s="46"/>
      <c r="U47" s="46"/>
    </row>
    <row r="48" spans="1:21" ht="30.75" customHeight="1" x14ac:dyDescent="0.15">
      <c r="A48" s="46"/>
      <c r="B48" s="1140"/>
      <c r="C48" s="1141"/>
      <c r="D48" s="60"/>
      <c r="E48" s="1146" t="s">
        <v>13</v>
      </c>
      <c r="F48" s="1146"/>
      <c r="G48" s="1146"/>
      <c r="H48" s="1146"/>
      <c r="I48" s="1146"/>
      <c r="J48" s="1147"/>
      <c r="K48" s="61">
        <v>399</v>
      </c>
      <c r="L48" s="62">
        <v>372</v>
      </c>
      <c r="M48" s="62">
        <v>348</v>
      </c>
      <c r="N48" s="62">
        <v>321</v>
      </c>
      <c r="O48" s="63">
        <v>290</v>
      </c>
      <c r="P48" s="46"/>
      <c r="Q48" s="46"/>
      <c r="R48" s="46"/>
      <c r="S48" s="46"/>
      <c r="T48" s="46"/>
      <c r="U48" s="46"/>
    </row>
    <row r="49" spans="1:21" ht="30.75" customHeight="1" x14ac:dyDescent="0.15">
      <c r="A49" s="46"/>
      <c r="B49" s="1140"/>
      <c r="C49" s="1141"/>
      <c r="D49" s="60"/>
      <c r="E49" s="1146" t="s">
        <v>14</v>
      </c>
      <c r="F49" s="1146"/>
      <c r="G49" s="1146"/>
      <c r="H49" s="1146"/>
      <c r="I49" s="1146"/>
      <c r="J49" s="1147"/>
      <c r="K49" s="61">
        <v>14</v>
      </c>
      <c r="L49" s="62">
        <v>1</v>
      </c>
      <c r="M49" s="62">
        <v>1</v>
      </c>
      <c r="N49" s="62">
        <v>1</v>
      </c>
      <c r="O49" s="63">
        <v>1</v>
      </c>
      <c r="P49" s="46"/>
      <c r="Q49" s="46"/>
      <c r="R49" s="46"/>
      <c r="S49" s="46"/>
      <c r="T49" s="46"/>
      <c r="U49" s="46"/>
    </row>
    <row r="50" spans="1:21" ht="30.75" customHeight="1" x14ac:dyDescent="0.15">
      <c r="A50" s="46"/>
      <c r="B50" s="1140"/>
      <c r="C50" s="1141"/>
      <c r="D50" s="60"/>
      <c r="E50" s="1146" t="s">
        <v>15</v>
      </c>
      <c r="F50" s="1146"/>
      <c r="G50" s="1146"/>
      <c r="H50" s="1146"/>
      <c r="I50" s="1146"/>
      <c r="J50" s="1147"/>
      <c r="K50" s="61">
        <v>8</v>
      </c>
      <c r="L50" s="62">
        <v>8</v>
      </c>
      <c r="M50" s="62" t="s">
        <v>489</v>
      </c>
      <c r="N50" s="62" t="s">
        <v>489</v>
      </c>
      <c r="O50" s="63" t="s">
        <v>489</v>
      </c>
      <c r="P50" s="46"/>
      <c r="Q50" s="46"/>
      <c r="R50" s="46"/>
      <c r="S50" s="46"/>
      <c r="T50" s="46"/>
      <c r="U50" s="46"/>
    </row>
    <row r="51" spans="1:21" ht="30.75" customHeight="1" x14ac:dyDescent="0.15">
      <c r="A51" s="46"/>
      <c r="B51" s="1142"/>
      <c r="C51" s="1143"/>
      <c r="D51" s="64"/>
      <c r="E51" s="1146" t="s">
        <v>16</v>
      </c>
      <c r="F51" s="1146"/>
      <c r="G51" s="1146"/>
      <c r="H51" s="1146"/>
      <c r="I51" s="1146"/>
      <c r="J51" s="1147"/>
      <c r="K51" s="61" t="s">
        <v>489</v>
      </c>
      <c r="L51" s="62" t="s">
        <v>489</v>
      </c>
      <c r="M51" s="62" t="s">
        <v>489</v>
      </c>
      <c r="N51" s="62" t="s">
        <v>489</v>
      </c>
      <c r="O51" s="63" t="s">
        <v>489</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2391</v>
      </c>
      <c r="L52" s="62">
        <v>2320</v>
      </c>
      <c r="M52" s="62">
        <v>2187</v>
      </c>
      <c r="N52" s="62">
        <v>2052</v>
      </c>
      <c r="O52" s="63">
        <v>1941</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105</v>
      </c>
      <c r="L53" s="67">
        <v>22</v>
      </c>
      <c r="M53" s="67">
        <v>71</v>
      </c>
      <c r="N53" s="67">
        <v>99</v>
      </c>
      <c r="O53" s="68">
        <v>119</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bIIJP8kHDxRjMMMRRAF4hu/LDiEGVmINUaQ5GIwgSz3fWJtsKI+Rztz0Geu80D4wFcwTBeHo0FzkaDDMh4FnQ==" saltValue="XQAUT2Ex/pvKdT5Ir5H3x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527</v>
      </c>
      <c r="J40" s="101" t="s">
        <v>528</v>
      </c>
      <c r="K40" s="101" t="s">
        <v>529</v>
      </c>
      <c r="L40" s="101" t="s">
        <v>530</v>
      </c>
      <c r="M40" s="102" t="s">
        <v>531</v>
      </c>
    </row>
    <row r="41" spans="2:13" ht="27.75" customHeight="1" x14ac:dyDescent="0.15">
      <c r="B41" s="1169" t="s">
        <v>30</v>
      </c>
      <c r="C41" s="1170"/>
      <c r="D41" s="103"/>
      <c r="E41" s="1175" t="s">
        <v>31</v>
      </c>
      <c r="F41" s="1175"/>
      <c r="G41" s="1175"/>
      <c r="H41" s="1176"/>
      <c r="I41" s="330">
        <v>18551</v>
      </c>
      <c r="J41" s="331">
        <v>18031</v>
      </c>
      <c r="K41" s="331">
        <v>16227</v>
      </c>
      <c r="L41" s="331">
        <v>16468</v>
      </c>
      <c r="M41" s="332">
        <v>16297</v>
      </c>
    </row>
    <row r="42" spans="2:13" ht="27.75" customHeight="1" x14ac:dyDescent="0.15">
      <c r="B42" s="1171"/>
      <c r="C42" s="1172"/>
      <c r="D42" s="104"/>
      <c r="E42" s="1177" t="s">
        <v>32</v>
      </c>
      <c r="F42" s="1177"/>
      <c r="G42" s="1177"/>
      <c r="H42" s="1178"/>
      <c r="I42" s="333">
        <v>8</v>
      </c>
      <c r="J42" s="334" t="s">
        <v>489</v>
      </c>
      <c r="K42" s="334">
        <v>129</v>
      </c>
      <c r="L42" s="334" t="s">
        <v>489</v>
      </c>
      <c r="M42" s="335">
        <v>103</v>
      </c>
    </row>
    <row r="43" spans="2:13" ht="27.75" customHeight="1" x14ac:dyDescent="0.15">
      <c r="B43" s="1171"/>
      <c r="C43" s="1172"/>
      <c r="D43" s="104"/>
      <c r="E43" s="1177" t="s">
        <v>33</v>
      </c>
      <c r="F43" s="1177"/>
      <c r="G43" s="1177"/>
      <c r="H43" s="1178"/>
      <c r="I43" s="333">
        <v>2877</v>
      </c>
      <c r="J43" s="334">
        <v>2639</v>
      </c>
      <c r="K43" s="334">
        <v>1914</v>
      </c>
      <c r="L43" s="334">
        <v>1873</v>
      </c>
      <c r="M43" s="335">
        <v>1732</v>
      </c>
    </row>
    <row r="44" spans="2:13" ht="27.75" customHeight="1" x14ac:dyDescent="0.15">
      <c r="B44" s="1171"/>
      <c r="C44" s="1172"/>
      <c r="D44" s="104"/>
      <c r="E44" s="1177" t="s">
        <v>34</v>
      </c>
      <c r="F44" s="1177"/>
      <c r="G44" s="1177"/>
      <c r="H44" s="1178"/>
      <c r="I44" s="333">
        <v>7</v>
      </c>
      <c r="J44" s="334">
        <v>6</v>
      </c>
      <c r="K44" s="334">
        <v>5</v>
      </c>
      <c r="L44" s="334">
        <v>4</v>
      </c>
      <c r="M44" s="335">
        <v>3</v>
      </c>
    </row>
    <row r="45" spans="2:13" ht="27.75" customHeight="1" x14ac:dyDescent="0.15">
      <c r="B45" s="1171"/>
      <c r="C45" s="1172"/>
      <c r="D45" s="104"/>
      <c r="E45" s="1177" t="s">
        <v>35</v>
      </c>
      <c r="F45" s="1177"/>
      <c r="G45" s="1177"/>
      <c r="H45" s="1178"/>
      <c r="I45" s="333">
        <v>5067</v>
      </c>
      <c r="J45" s="334">
        <v>4983</v>
      </c>
      <c r="K45" s="334">
        <v>4881</v>
      </c>
      <c r="L45" s="334">
        <v>4927</v>
      </c>
      <c r="M45" s="335">
        <v>4800</v>
      </c>
    </row>
    <row r="46" spans="2:13" ht="27.75" customHeight="1" x14ac:dyDescent="0.15">
      <c r="B46" s="1171"/>
      <c r="C46" s="1172"/>
      <c r="D46" s="105"/>
      <c r="E46" s="1177" t="s">
        <v>36</v>
      </c>
      <c r="F46" s="1177"/>
      <c r="G46" s="1177"/>
      <c r="H46" s="1178"/>
      <c r="I46" s="333" t="s">
        <v>489</v>
      </c>
      <c r="J46" s="334" t="s">
        <v>489</v>
      </c>
      <c r="K46" s="334" t="s">
        <v>489</v>
      </c>
      <c r="L46" s="334" t="s">
        <v>489</v>
      </c>
      <c r="M46" s="335" t="s">
        <v>489</v>
      </c>
    </row>
    <row r="47" spans="2:13" ht="27.75" customHeight="1" x14ac:dyDescent="0.15">
      <c r="B47" s="1171"/>
      <c r="C47" s="1172"/>
      <c r="D47" s="106"/>
      <c r="E47" s="1179" t="s">
        <v>37</v>
      </c>
      <c r="F47" s="1180"/>
      <c r="G47" s="1180"/>
      <c r="H47" s="1181"/>
      <c r="I47" s="333" t="s">
        <v>489</v>
      </c>
      <c r="J47" s="334" t="s">
        <v>489</v>
      </c>
      <c r="K47" s="334" t="s">
        <v>489</v>
      </c>
      <c r="L47" s="334" t="s">
        <v>489</v>
      </c>
      <c r="M47" s="335" t="s">
        <v>489</v>
      </c>
    </row>
    <row r="48" spans="2:13" ht="27.75" customHeight="1" x14ac:dyDescent="0.15">
      <c r="B48" s="1171"/>
      <c r="C48" s="1172"/>
      <c r="D48" s="104"/>
      <c r="E48" s="1177" t="s">
        <v>38</v>
      </c>
      <c r="F48" s="1177"/>
      <c r="G48" s="1177"/>
      <c r="H48" s="1178"/>
      <c r="I48" s="333" t="s">
        <v>489</v>
      </c>
      <c r="J48" s="334" t="s">
        <v>489</v>
      </c>
      <c r="K48" s="334" t="s">
        <v>489</v>
      </c>
      <c r="L48" s="334" t="s">
        <v>489</v>
      </c>
      <c r="M48" s="335" t="s">
        <v>489</v>
      </c>
    </row>
    <row r="49" spans="2:13" ht="27.75" customHeight="1" x14ac:dyDescent="0.15">
      <c r="B49" s="1173"/>
      <c r="C49" s="1174"/>
      <c r="D49" s="104"/>
      <c r="E49" s="1177" t="s">
        <v>39</v>
      </c>
      <c r="F49" s="1177"/>
      <c r="G49" s="1177"/>
      <c r="H49" s="1178"/>
      <c r="I49" s="333" t="s">
        <v>489</v>
      </c>
      <c r="J49" s="334" t="s">
        <v>489</v>
      </c>
      <c r="K49" s="334" t="s">
        <v>489</v>
      </c>
      <c r="L49" s="334" t="s">
        <v>489</v>
      </c>
      <c r="M49" s="335" t="s">
        <v>489</v>
      </c>
    </row>
    <row r="50" spans="2:13" ht="27.75" customHeight="1" x14ac:dyDescent="0.15">
      <c r="B50" s="1182" t="s">
        <v>40</v>
      </c>
      <c r="C50" s="1183"/>
      <c r="D50" s="107"/>
      <c r="E50" s="1177" t="s">
        <v>41</v>
      </c>
      <c r="F50" s="1177"/>
      <c r="G50" s="1177"/>
      <c r="H50" s="1178"/>
      <c r="I50" s="333">
        <v>13523</v>
      </c>
      <c r="J50" s="334">
        <v>16576</v>
      </c>
      <c r="K50" s="334">
        <v>17047</v>
      </c>
      <c r="L50" s="334">
        <v>19762</v>
      </c>
      <c r="M50" s="335">
        <v>19535</v>
      </c>
    </row>
    <row r="51" spans="2:13" ht="27.75" customHeight="1" x14ac:dyDescent="0.15">
      <c r="B51" s="1171"/>
      <c r="C51" s="1172"/>
      <c r="D51" s="104"/>
      <c r="E51" s="1177" t="s">
        <v>42</v>
      </c>
      <c r="F51" s="1177"/>
      <c r="G51" s="1177"/>
      <c r="H51" s="1178"/>
      <c r="I51" s="333">
        <v>5990</v>
      </c>
      <c r="J51" s="334">
        <v>5788</v>
      </c>
      <c r="K51" s="334">
        <v>4309</v>
      </c>
      <c r="L51" s="334">
        <v>3823</v>
      </c>
      <c r="M51" s="335">
        <v>4113</v>
      </c>
    </row>
    <row r="52" spans="2:13" ht="27.75" customHeight="1" x14ac:dyDescent="0.15">
      <c r="B52" s="1173"/>
      <c r="C52" s="1174"/>
      <c r="D52" s="104"/>
      <c r="E52" s="1177" t="s">
        <v>43</v>
      </c>
      <c r="F52" s="1177"/>
      <c r="G52" s="1177"/>
      <c r="H52" s="1178"/>
      <c r="I52" s="333">
        <v>14539</v>
      </c>
      <c r="J52" s="334">
        <v>14059</v>
      </c>
      <c r="K52" s="334">
        <v>12744</v>
      </c>
      <c r="L52" s="334">
        <v>11450</v>
      </c>
      <c r="M52" s="335">
        <v>10084</v>
      </c>
    </row>
    <row r="53" spans="2:13" ht="27.75" customHeight="1" thickBot="1" x14ac:dyDescent="0.2">
      <c r="B53" s="1184" t="s">
        <v>19</v>
      </c>
      <c r="C53" s="1185"/>
      <c r="D53" s="108"/>
      <c r="E53" s="1186" t="s">
        <v>44</v>
      </c>
      <c r="F53" s="1186"/>
      <c r="G53" s="1186"/>
      <c r="H53" s="1187"/>
      <c r="I53" s="336">
        <v>-7542</v>
      </c>
      <c r="J53" s="337">
        <v>-10763</v>
      </c>
      <c r="K53" s="337">
        <v>-10943</v>
      </c>
      <c r="L53" s="337">
        <v>-11763</v>
      </c>
      <c r="M53" s="338">
        <v>-10798</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lpDGB7aaXLxDGBklPZ5GjZn+ttrW5UGxNwDhwcfXU5fKE29zXbefFQ9+9wQ1a29n1iU/3jYP9O9gfsJlKQRXfQ==" saltValue="hP5mxHP9phMxHoKS7HaD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529</v>
      </c>
      <c r="G54" s="117" t="s">
        <v>530</v>
      </c>
      <c r="H54" s="118" t="s">
        <v>531</v>
      </c>
    </row>
    <row r="55" spans="2:8" ht="52.5" customHeight="1" x14ac:dyDescent="0.15">
      <c r="B55" s="119"/>
      <c r="C55" s="1196" t="s">
        <v>46</v>
      </c>
      <c r="D55" s="1196"/>
      <c r="E55" s="1197"/>
      <c r="F55" s="339">
        <v>7855</v>
      </c>
      <c r="G55" s="339">
        <v>9249</v>
      </c>
      <c r="H55" s="340">
        <v>9202</v>
      </c>
    </row>
    <row r="56" spans="2:8" ht="52.5" customHeight="1" x14ac:dyDescent="0.15">
      <c r="B56" s="120"/>
      <c r="C56" s="1198" t="s">
        <v>47</v>
      </c>
      <c r="D56" s="1198"/>
      <c r="E56" s="1199"/>
      <c r="F56" s="341" t="s">
        <v>489</v>
      </c>
      <c r="G56" s="341" t="s">
        <v>489</v>
      </c>
      <c r="H56" s="342" t="s">
        <v>489</v>
      </c>
    </row>
    <row r="57" spans="2:8" ht="53.25" customHeight="1" x14ac:dyDescent="0.15">
      <c r="B57" s="120"/>
      <c r="C57" s="1200" t="s">
        <v>48</v>
      </c>
      <c r="D57" s="1200"/>
      <c r="E57" s="1201"/>
      <c r="F57" s="343">
        <v>9064</v>
      </c>
      <c r="G57" s="343">
        <v>10199</v>
      </c>
      <c r="H57" s="344">
        <v>10369</v>
      </c>
    </row>
    <row r="58" spans="2:8" ht="45.75" customHeight="1" x14ac:dyDescent="0.15">
      <c r="B58" s="121"/>
      <c r="C58" s="1188" t="s">
        <v>561</v>
      </c>
      <c r="D58" s="1189"/>
      <c r="E58" s="1190"/>
      <c r="F58" s="345">
        <v>7412</v>
      </c>
      <c r="G58" s="345">
        <v>8447</v>
      </c>
      <c r="H58" s="346">
        <v>8455</v>
      </c>
    </row>
    <row r="59" spans="2:8" ht="45.75" customHeight="1" x14ac:dyDescent="0.15">
      <c r="B59" s="121"/>
      <c r="C59" s="1188" t="s">
        <v>562</v>
      </c>
      <c r="D59" s="1189"/>
      <c r="E59" s="1190"/>
      <c r="F59" s="345">
        <v>1043</v>
      </c>
      <c r="G59" s="345">
        <v>825</v>
      </c>
      <c r="H59" s="346">
        <v>755</v>
      </c>
    </row>
    <row r="60" spans="2:8" ht="45.75" customHeight="1" x14ac:dyDescent="0.15">
      <c r="B60" s="121"/>
      <c r="C60" s="1188" t="s">
        <v>563</v>
      </c>
      <c r="D60" s="1189"/>
      <c r="E60" s="1190"/>
      <c r="F60" s="345">
        <v>323</v>
      </c>
      <c r="G60" s="345">
        <v>533</v>
      </c>
      <c r="H60" s="346">
        <v>533</v>
      </c>
    </row>
    <row r="61" spans="2:8" ht="45.75" customHeight="1" x14ac:dyDescent="0.15">
      <c r="B61" s="121"/>
      <c r="C61" s="1188" t="s">
        <v>565</v>
      </c>
      <c r="D61" s="1189"/>
      <c r="E61" s="1190"/>
      <c r="F61" s="345" t="s">
        <v>549</v>
      </c>
      <c r="G61" s="345" t="s">
        <v>549</v>
      </c>
      <c r="H61" s="346">
        <v>202</v>
      </c>
    </row>
    <row r="62" spans="2:8" ht="45.75" customHeight="1" thickBot="1" x14ac:dyDescent="0.2">
      <c r="B62" s="122"/>
      <c r="C62" s="1191" t="s">
        <v>564</v>
      </c>
      <c r="D62" s="1192"/>
      <c r="E62" s="1193"/>
      <c r="F62" s="347" t="s">
        <v>549</v>
      </c>
      <c r="G62" s="347">
        <v>129</v>
      </c>
      <c r="H62" s="348">
        <v>187</v>
      </c>
    </row>
    <row r="63" spans="2:8" ht="52.5" customHeight="1" thickBot="1" x14ac:dyDescent="0.2">
      <c r="B63" s="123"/>
      <c r="C63" s="1194" t="s">
        <v>49</v>
      </c>
      <c r="D63" s="1194"/>
      <c r="E63" s="1195"/>
      <c r="F63" s="349">
        <v>16919</v>
      </c>
      <c r="G63" s="349">
        <v>19449</v>
      </c>
      <c r="H63" s="350">
        <v>19571</v>
      </c>
    </row>
    <row r="64" spans="2:8" x14ac:dyDescent="0.15"/>
  </sheetData>
  <sheetProtection algorithmName="SHA-512" hashValue="2KiM2tmgyunKAeXB0iKLtMc4J7ZPK1Bhhw4JyJPxDqfN68UT41BG+DMG0fglq/7sWJTua5rfzyNizy7lY/T6sg==" saltValue="CBUOfi0TsN18iVySjPKT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526</v>
      </c>
      <c r="G2" s="137"/>
      <c r="H2" s="138"/>
    </row>
    <row r="3" spans="1:8" x14ac:dyDescent="0.15">
      <c r="A3" s="134" t="s">
        <v>519</v>
      </c>
      <c r="B3" s="139"/>
      <c r="C3" s="140"/>
      <c r="D3" s="141">
        <v>20287</v>
      </c>
      <c r="E3" s="142"/>
      <c r="F3" s="143">
        <v>44161</v>
      </c>
      <c r="G3" s="144"/>
      <c r="H3" s="145"/>
    </row>
    <row r="4" spans="1:8" x14ac:dyDescent="0.15">
      <c r="A4" s="146"/>
      <c r="B4" s="147"/>
      <c r="C4" s="148"/>
      <c r="D4" s="149">
        <v>13734</v>
      </c>
      <c r="E4" s="150"/>
      <c r="F4" s="151">
        <v>23644</v>
      </c>
      <c r="G4" s="152"/>
      <c r="H4" s="153"/>
    </row>
    <row r="5" spans="1:8" x14ac:dyDescent="0.15">
      <c r="A5" s="134" t="s">
        <v>521</v>
      </c>
      <c r="B5" s="139"/>
      <c r="C5" s="140"/>
      <c r="D5" s="141">
        <v>22876</v>
      </c>
      <c r="E5" s="142"/>
      <c r="F5" s="143">
        <v>43955</v>
      </c>
      <c r="G5" s="144"/>
      <c r="H5" s="145"/>
    </row>
    <row r="6" spans="1:8" x14ac:dyDescent="0.15">
      <c r="A6" s="146"/>
      <c r="B6" s="147"/>
      <c r="C6" s="148"/>
      <c r="D6" s="149">
        <v>14617</v>
      </c>
      <c r="E6" s="150"/>
      <c r="F6" s="151">
        <v>21318</v>
      </c>
      <c r="G6" s="152"/>
      <c r="H6" s="153"/>
    </row>
    <row r="7" spans="1:8" x14ac:dyDescent="0.15">
      <c r="A7" s="134" t="s">
        <v>522</v>
      </c>
      <c r="B7" s="139"/>
      <c r="C7" s="140"/>
      <c r="D7" s="141">
        <v>26480</v>
      </c>
      <c r="E7" s="142"/>
      <c r="F7" s="143">
        <v>41921</v>
      </c>
      <c r="G7" s="144"/>
      <c r="H7" s="145"/>
    </row>
    <row r="8" spans="1:8" x14ac:dyDescent="0.15">
      <c r="A8" s="146"/>
      <c r="B8" s="147"/>
      <c r="C8" s="148"/>
      <c r="D8" s="149">
        <v>15966</v>
      </c>
      <c r="E8" s="150"/>
      <c r="F8" s="151">
        <v>21655</v>
      </c>
      <c r="G8" s="152"/>
      <c r="H8" s="153"/>
    </row>
    <row r="9" spans="1:8" x14ac:dyDescent="0.15">
      <c r="A9" s="134" t="s">
        <v>523</v>
      </c>
      <c r="B9" s="139"/>
      <c r="C9" s="140"/>
      <c r="D9" s="141">
        <v>49241</v>
      </c>
      <c r="E9" s="142"/>
      <c r="F9" s="143">
        <v>44585</v>
      </c>
      <c r="G9" s="144"/>
      <c r="H9" s="145"/>
    </row>
    <row r="10" spans="1:8" x14ac:dyDescent="0.15">
      <c r="A10" s="146"/>
      <c r="B10" s="147"/>
      <c r="C10" s="148"/>
      <c r="D10" s="149">
        <v>38800</v>
      </c>
      <c r="E10" s="150"/>
      <c r="F10" s="151">
        <v>23077</v>
      </c>
      <c r="G10" s="152"/>
      <c r="H10" s="153"/>
    </row>
    <row r="11" spans="1:8" x14ac:dyDescent="0.15">
      <c r="A11" s="134" t="s">
        <v>524</v>
      </c>
      <c r="B11" s="139"/>
      <c r="C11" s="140"/>
      <c r="D11" s="141">
        <v>37913</v>
      </c>
      <c r="E11" s="142"/>
      <c r="F11" s="143">
        <v>49779</v>
      </c>
      <c r="G11" s="144"/>
      <c r="H11" s="145"/>
    </row>
    <row r="12" spans="1:8" x14ac:dyDescent="0.15">
      <c r="A12" s="146"/>
      <c r="B12" s="147"/>
      <c r="C12" s="154"/>
      <c r="D12" s="149">
        <v>29478</v>
      </c>
      <c r="E12" s="150"/>
      <c r="F12" s="151">
        <v>28921</v>
      </c>
      <c r="G12" s="152"/>
      <c r="H12" s="153"/>
    </row>
    <row r="13" spans="1:8" x14ac:dyDescent="0.15">
      <c r="A13" s="134"/>
      <c r="B13" s="139"/>
      <c r="C13" s="140"/>
      <c r="D13" s="141">
        <v>31359</v>
      </c>
      <c r="E13" s="142"/>
      <c r="F13" s="143">
        <v>44880</v>
      </c>
      <c r="G13" s="155"/>
      <c r="H13" s="145"/>
    </row>
    <row r="14" spans="1:8" x14ac:dyDescent="0.15">
      <c r="A14" s="146"/>
      <c r="B14" s="147"/>
      <c r="C14" s="148"/>
      <c r="D14" s="149">
        <v>22519</v>
      </c>
      <c r="E14" s="150"/>
      <c r="F14" s="151">
        <v>23723</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7.2</v>
      </c>
      <c r="C19" s="156">
        <f>ROUND(VALUE(SUBSTITUTE(実質収支比率等に係る経年分析!G$48,"▲","-")),2)</f>
        <v>14.09</v>
      </c>
      <c r="D19" s="156">
        <f>ROUND(VALUE(SUBSTITUTE(実質収支比率等に係る経年分析!H$48,"▲","-")),2)</f>
        <v>10.35</v>
      </c>
      <c r="E19" s="156">
        <f>ROUND(VALUE(SUBSTITUTE(実質収支比率等に係る経年分析!I$48,"▲","-")),2)</f>
        <v>8.0299999999999994</v>
      </c>
      <c r="F19" s="156">
        <f>ROUND(VALUE(SUBSTITUTE(実質収支比率等に係る経年分析!J$48,"▲","-")),2)</f>
        <v>5.44</v>
      </c>
    </row>
    <row r="20" spans="1:11" x14ac:dyDescent="0.15">
      <c r="A20" s="156" t="s">
        <v>53</v>
      </c>
      <c r="B20" s="156">
        <f>ROUND(VALUE(SUBSTITUTE(実質収支比率等に係る経年分析!F$47,"▲","-")),2)</f>
        <v>26.61</v>
      </c>
      <c r="C20" s="156">
        <f>ROUND(VALUE(SUBSTITUTE(実質収支比率等に係る経年分析!G$47,"▲","-")),2)</f>
        <v>37.200000000000003</v>
      </c>
      <c r="D20" s="156">
        <f>ROUND(VALUE(SUBSTITUTE(実質収支比率等に係る経年分析!H$47,"▲","-")),2)</f>
        <v>34.18</v>
      </c>
      <c r="E20" s="156">
        <f>ROUND(VALUE(SUBSTITUTE(実質収支比率等に係る経年分析!I$47,"▲","-")),2)</f>
        <v>39.51</v>
      </c>
      <c r="F20" s="156">
        <f>ROUND(VALUE(SUBSTITUTE(実質収支比率等に係る経年分析!J$47,"▲","-")),2)</f>
        <v>36.51</v>
      </c>
    </row>
    <row r="21" spans="1:11" x14ac:dyDescent="0.15">
      <c r="A21" s="156" t="s">
        <v>54</v>
      </c>
      <c r="B21" s="156">
        <f>IF(ISNUMBER(VALUE(SUBSTITUTE(実質収支比率等に係る経年分析!F$49,"▲","-"))),ROUND(VALUE(SUBSTITUTE(実質収支比率等に係る経年分析!F$49,"▲","-")),2),NA())</f>
        <v>4.37</v>
      </c>
      <c r="C21" s="156">
        <f>IF(ISNUMBER(VALUE(SUBSTITUTE(実質収支比率等に係る経年分析!G$49,"▲","-"))),ROUND(VALUE(SUBSTITUTE(実質収支比率等に係る経年分析!G$49,"▲","-")),2),NA())</f>
        <v>19.03</v>
      </c>
      <c r="D21" s="156">
        <f>IF(ISNUMBER(VALUE(SUBSTITUTE(実質収支比率等に係る経年分析!H$49,"▲","-"))),ROUND(VALUE(SUBSTITUTE(実質収支比率等に係る経年分析!H$49,"▲","-")),2),NA())</f>
        <v>-6.79</v>
      </c>
      <c r="E21" s="156">
        <f>IF(ISNUMBER(VALUE(SUBSTITUTE(実質収支比率等に係る経年分析!I$49,"▲","-"))),ROUND(VALUE(SUBSTITUTE(実質収支比率等に係る経年分析!I$49,"▲","-")),2),NA())</f>
        <v>3.83</v>
      </c>
      <c r="F21" s="156">
        <f>IF(ISNUMBER(VALUE(SUBSTITUTE(実質収支比率等に係る経年分析!J$49,"▲","-"))),ROUND(VALUE(SUBSTITUTE(実質収支比率等に係る経年分析!J$49,"▲","-")),2),NA())</f>
        <v>-2.21</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中神駅北側地域整備事業特別会計</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0.05</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0.02</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0.13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0.26</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0.24</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0.14000000000000001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0.15</v>
      </c>
    </row>
    <row r="31" spans="1:11" x14ac:dyDescent="0.15">
      <c r="A31" s="157" t="str">
        <f>IF(連結実質赤字比率に係る赤字・黒字の構成分析!C$39="",NA(),連結実質赤字比率に係る赤字・黒字の構成分析!C$39)</f>
        <v>中神土地区画整理事業特別会計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0.14000000000000001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0.25</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0.25</v>
      </c>
    </row>
    <row r="32" spans="1:11" x14ac:dyDescent="0.15">
      <c r="A32" s="157" t="str">
        <f>IF(連結実質赤字比率に係る赤字・黒字の構成分析!C$38="",NA(),連結実質赤字比率に係る赤字・黒字の構成分析!C$38)</f>
        <v>介護保険特別会計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1.46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1.23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1.59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1.39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0.85</v>
      </c>
    </row>
    <row r="33" spans="1:16" x14ac:dyDescent="0.15">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1.22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0.68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7.19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14.08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10.34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7.97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5.41</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2.81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3.73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4.49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6.26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6.69</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12.27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13.08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14.37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15.44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15.43</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2391</v>
      </c>
      <c r="E42" s="158"/>
      <c r="F42" s="158"/>
      <c r="G42" s="158">
        <f>'実質公債費比率（分子）の構造'!L$52</f>
        <v>2320</v>
      </c>
      <c r="H42" s="158"/>
      <c r="I42" s="158"/>
      <c r="J42" s="158">
        <f>'実質公債費比率（分子）の構造'!M$52</f>
        <v>2187</v>
      </c>
      <c r="K42" s="158"/>
      <c r="L42" s="158"/>
      <c r="M42" s="158">
        <f>'実質公債費比率（分子）の構造'!N$52</f>
        <v>2052</v>
      </c>
      <c r="N42" s="158"/>
      <c r="O42" s="158"/>
      <c r="P42" s="158">
        <f>'実質公債費比率（分子）の構造'!O$52</f>
        <v>1941</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8</v>
      </c>
      <c r="C44" s="158"/>
      <c r="D44" s="158"/>
      <c r="E44" s="158">
        <f>'実質公債費比率（分子）の構造'!L$50</f>
        <v>8</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14</v>
      </c>
      <c r="C45" s="158"/>
      <c r="D45" s="158"/>
      <c r="E45" s="158">
        <f>'実質公債費比率（分子）の構造'!L$49</f>
        <v>1</v>
      </c>
      <c r="F45" s="158"/>
      <c r="G45" s="158"/>
      <c r="H45" s="158">
        <f>'実質公債費比率（分子）の構造'!M$49</f>
        <v>1</v>
      </c>
      <c r="I45" s="158"/>
      <c r="J45" s="158"/>
      <c r="K45" s="158">
        <f>'実質公債費比率（分子）の構造'!N$49</f>
        <v>1</v>
      </c>
      <c r="L45" s="158"/>
      <c r="M45" s="158"/>
      <c r="N45" s="158">
        <f>'実質公債費比率（分子）の構造'!O$49</f>
        <v>1</v>
      </c>
      <c r="O45" s="158"/>
      <c r="P45" s="158"/>
    </row>
    <row r="46" spans="1:16" x14ac:dyDescent="0.15">
      <c r="A46" s="158" t="s">
        <v>64</v>
      </c>
      <c r="B46" s="158">
        <f>'実質公債費比率（分子）の構造'!K$48</f>
        <v>399</v>
      </c>
      <c r="C46" s="158"/>
      <c r="D46" s="158"/>
      <c r="E46" s="158">
        <f>'実質公債費比率（分子）の構造'!L$48</f>
        <v>372</v>
      </c>
      <c r="F46" s="158"/>
      <c r="G46" s="158"/>
      <c r="H46" s="158">
        <f>'実質公債費比率（分子）の構造'!M$48</f>
        <v>348</v>
      </c>
      <c r="I46" s="158"/>
      <c r="J46" s="158"/>
      <c r="K46" s="158">
        <f>'実質公債費比率（分子）の構造'!N$48</f>
        <v>321</v>
      </c>
      <c r="L46" s="158"/>
      <c r="M46" s="158"/>
      <c r="N46" s="158">
        <f>'実質公債費比率（分子）の構造'!O$48</f>
        <v>290</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2075</v>
      </c>
      <c r="C49" s="158"/>
      <c r="D49" s="158"/>
      <c r="E49" s="158">
        <f>'実質公債費比率（分子）の構造'!L$45</f>
        <v>1961</v>
      </c>
      <c r="F49" s="158"/>
      <c r="G49" s="158"/>
      <c r="H49" s="158">
        <f>'実質公債費比率（分子）の構造'!M$45</f>
        <v>1909</v>
      </c>
      <c r="I49" s="158"/>
      <c r="J49" s="158"/>
      <c r="K49" s="158">
        <f>'実質公債費比率（分子）の構造'!N$45</f>
        <v>1829</v>
      </c>
      <c r="L49" s="158"/>
      <c r="M49" s="158"/>
      <c r="N49" s="158">
        <f>'実質公債費比率（分子）の構造'!O$45</f>
        <v>1769</v>
      </c>
      <c r="O49" s="158"/>
      <c r="P49" s="158"/>
    </row>
    <row r="50" spans="1:16" x14ac:dyDescent="0.15">
      <c r="A50" s="158" t="s">
        <v>67</v>
      </c>
      <c r="B50" s="158" t="e">
        <f>NA()</f>
        <v>#N/A</v>
      </c>
      <c r="C50" s="158">
        <f>IF(ISNUMBER('実質公債費比率（分子）の構造'!K$53),'実質公債費比率（分子）の構造'!K$53,NA())</f>
        <v>105</v>
      </c>
      <c r="D50" s="158" t="e">
        <f>NA()</f>
        <v>#N/A</v>
      </c>
      <c r="E50" s="158" t="e">
        <f>NA()</f>
        <v>#N/A</v>
      </c>
      <c r="F50" s="158">
        <f>IF(ISNUMBER('実質公債費比率（分子）の構造'!L$53),'実質公債費比率（分子）の構造'!L$53,NA())</f>
        <v>22</v>
      </c>
      <c r="G50" s="158" t="e">
        <f>NA()</f>
        <v>#N/A</v>
      </c>
      <c r="H50" s="158" t="e">
        <f>NA()</f>
        <v>#N/A</v>
      </c>
      <c r="I50" s="158">
        <f>IF(ISNUMBER('実質公債費比率（分子）の構造'!M$53),'実質公債費比率（分子）の構造'!M$53,NA())</f>
        <v>71</v>
      </c>
      <c r="J50" s="158" t="e">
        <f>NA()</f>
        <v>#N/A</v>
      </c>
      <c r="K50" s="158" t="e">
        <f>NA()</f>
        <v>#N/A</v>
      </c>
      <c r="L50" s="158">
        <f>IF(ISNUMBER('実質公債費比率（分子）の構造'!N$53),'実質公債費比率（分子）の構造'!N$53,NA())</f>
        <v>99</v>
      </c>
      <c r="M50" s="158" t="e">
        <f>NA()</f>
        <v>#N/A</v>
      </c>
      <c r="N50" s="158" t="e">
        <f>NA()</f>
        <v>#N/A</v>
      </c>
      <c r="O50" s="158">
        <f>IF(ISNUMBER('実質公債費比率（分子）の構造'!O$53),'実質公債費比率（分子）の構造'!O$53,NA())</f>
        <v>119</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14539</v>
      </c>
      <c r="E56" s="157"/>
      <c r="F56" s="157"/>
      <c r="G56" s="157">
        <f>'将来負担比率（分子）の構造'!J$52</f>
        <v>14059</v>
      </c>
      <c r="H56" s="157"/>
      <c r="I56" s="157"/>
      <c r="J56" s="157">
        <f>'将来負担比率（分子）の構造'!K$52</f>
        <v>12744</v>
      </c>
      <c r="K56" s="157"/>
      <c r="L56" s="157"/>
      <c r="M56" s="157">
        <f>'将来負担比率（分子）の構造'!L$52</f>
        <v>11450</v>
      </c>
      <c r="N56" s="157"/>
      <c r="O56" s="157"/>
      <c r="P56" s="157">
        <f>'将来負担比率（分子）の構造'!M$52</f>
        <v>10084</v>
      </c>
    </row>
    <row r="57" spans="1:16" x14ac:dyDescent="0.15">
      <c r="A57" s="157" t="s">
        <v>42</v>
      </c>
      <c r="B57" s="157"/>
      <c r="C57" s="157"/>
      <c r="D57" s="157">
        <f>'将来負担比率（分子）の構造'!I$51</f>
        <v>5990</v>
      </c>
      <c r="E57" s="157"/>
      <c r="F57" s="157"/>
      <c r="G57" s="157">
        <f>'将来負担比率（分子）の構造'!J$51</f>
        <v>5788</v>
      </c>
      <c r="H57" s="157"/>
      <c r="I57" s="157"/>
      <c r="J57" s="157">
        <f>'将来負担比率（分子）の構造'!K$51</f>
        <v>4309</v>
      </c>
      <c r="K57" s="157"/>
      <c r="L57" s="157"/>
      <c r="M57" s="157">
        <f>'将来負担比率（分子）の構造'!L$51</f>
        <v>3823</v>
      </c>
      <c r="N57" s="157"/>
      <c r="O57" s="157"/>
      <c r="P57" s="157">
        <f>'将来負担比率（分子）の構造'!M$51</f>
        <v>4113</v>
      </c>
    </row>
    <row r="58" spans="1:16" x14ac:dyDescent="0.15">
      <c r="A58" s="157" t="s">
        <v>41</v>
      </c>
      <c r="B58" s="157"/>
      <c r="C58" s="157"/>
      <c r="D58" s="157">
        <f>'将来負担比率（分子）の構造'!I$50</f>
        <v>13523</v>
      </c>
      <c r="E58" s="157"/>
      <c r="F58" s="157"/>
      <c r="G58" s="157">
        <f>'将来負担比率（分子）の構造'!J$50</f>
        <v>16576</v>
      </c>
      <c r="H58" s="157"/>
      <c r="I58" s="157"/>
      <c r="J58" s="157">
        <f>'将来負担比率（分子）の構造'!K$50</f>
        <v>17047</v>
      </c>
      <c r="K58" s="157"/>
      <c r="L58" s="157"/>
      <c r="M58" s="157">
        <f>'将来負担比率（分子）の構造'!L$50</f>
        <v>19762</v>
      </c>
      <c r="N58" s="157"/>
      <c r="O58" s="157"/>
      <c r="P58" s="157">
        <f>'将来負担比率（分子）の構造'!M$50</f>
        <v>19535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5067</v>
      </c>
      <c r="C62" s="157"/>
      <c r="D62" s="157"/>
      <c r="E62" s="157">
        <f>'将来負担比率（分子）の構造'!J$45</f>
        <v>4983</v>
      </c>
      <c r="F62" s="157"/>
      <c r="G62" s="157"/>
      <c r="H62" s="157">
        <f>'将来負担比率（分子）の構造'!K$45</f>
        <v>4881</v>
      </c>
      <c r="I62" s="157"/>
      <c r="J62" s="157"/>
      <c r="K62" s="157">
        <f>'将来負担比率（分子）の構造'!L$45</f>
        <v>4927</v>
      </c>
      <c r="L62" s="157"/>
      <c r="M62" s="157"/>
      <c r="N62" s="157">
        <f>'将来負担比率（分子）の構造'!M$45</f>
        <v>4800</v>
      </c>
      <c r="O62" s="157"/>
      <c r="P62" s="157"/>
    </row>
    <row r="63" spans="1:16" x14ac:dyDescent="0.15">
      <c r="A63" s="157" t="s">
        <v>34</v>
      </c>
      <c r="B63" s="157">
        <f>'将来負担比率（分子）の構造'!I$44</f>
        <v>7</v>
      </c>
      <c r="C63" s="157"/>
      <c r="D63" s="157"/>
      <c r="E63" s="157">
        <f>'将来負担比率（分子）の構造'!J$44</f>
        <v>6</v>
      </c>
      <c r="F63" s="157"/>
      <c r="G63" s="157"/>
      <c r="H63" s="157">
        <f>'将来負担比率（分子）の構造'!K$44</f>
        <v>5</v>
      </c>
      <c r="I63" s="157"/>
      <c r="J63" s="157"/>
      <c r="K63" s="157">
        <f>'将来負担比率（分子）の構造'!L$44</f>
        <v>4</v>
      </c>
      <c r="L63" s="157"/>
      <c r="M63" s="157"/>
      <c r="N63" s="157">
        <f>'将来負担比率（分子）の構造'!M$44</f>
        <v>3</v>
      </c>
      <c r="O63" s="157"/>
      <c r="P63" s="157"/>
    </row>
    <row r="64" spans="1:16" x14ac:dyDescent="0.15">
      <c r="A64" s="157" t="s">
        <v>33</v>
      </c>
      <c r="B64" s="157">
        <f>'将来負担比率（分子）の構造'!I$43</f>
        <v>2877</v>
      </c>
      <c r="C64" s="157"/>
      <c r="D64" s="157"/>
      <c r="E64" s="157">
        <f>'将来負担比率（分子）の構造'!J$43</f>
        <v>2639</v>
      </c>
      <c r="F64" s="157"/>
      <c r="G64" s="157"/>
      <c r="H64" s="157">
        <f>'将来負担比率（分子）の構造'!K$43</f>
        <v>1914</v>
      </c>
      <c r="I64" s="157"/>
      <c r="J64" s="157"/>
      <c r="K64" s="157">
        <f>'将来負担比率（分子）の構造'!L$43</f>
        <v>1873</v>
      </c>
      <c r="L64" s="157"/>
      <c r="M64" s="157"/>
      <c r="N64" s="157">
        <f>'将来負担比率（分子）の構造'!M$43</f>
        <v>1732</v>
      </c>
      <c r="O64" s="157"/>
      <c r="P64" s="157"/>
    </row>
    <row r="65" spans="1:16" x14ac:dyDescent="0.15">
      <c r="A65" s="157" t="s">
        <v>32</v>
      </c>
      <c r="B65" s="157">
        <f>'将来負担比率（分子）の構造'!I$42</f>
        <v>8</v>
      </c>
      <c r="C65" s="157"/>
      <c r="D65" s="157"/>
      <c r="E65" s="157" t="str">
        <f>'将来負担比率（分子）の構造'!J$42</f>
        <v>-</v>
      </c>
      <c r="F65" s="157"/>
      <c r="G65" s="157"/>
      <c r="H65" s="157">
        <f>'将来負担比率（分子）の構造'!K$42</f>
        <v>129</v>
      </c>
      <c r="I65" s="157"/>
      <c r="J65" s="157"/>
      <c r="K65" s="157" t="str">
        <f>'将来負担比率（分子）の構造'!L$42</f>
        <v>-</v>
      </c>
      <c r="L65" s="157"/>
      <c r="M65" s="157"/>
      <c r="N65" s="157">
        <f>'将来負担比率（分子）の構造'!M$42</f>
        <v>103</v>
      </c>
      <c r="O65" s="157"/>
      <c r="P65" s="157"/>
    </row>
    <row r="66" spans="1:16" x14ac:dyDescent="0.15">
      <c r="A66" s="157" t="s">
        <v>31</v>
      </c>
      <c r="B66" s="157">
        <f>'将来負担比率（分子）の構造'!I$41</f>
        <v>18551</v>
      </c>
      <c r="C66" s="157"/>
      <c r="D66" s="157"/>
      <c r="E66" s="157">
        <f>'将来負担比率（分子）の構造'!J$41</f>
        <v>18031</v>
      </c>
      <c r="F66" s="157"/>
      <c r="G66" s="157"/>
      <c r="H66" s="157">
        <f>'将来負担比率（分子）の構造'!K$41</f>
        <v>16227</v>
      </c>
      <c r="I66" s="157"/>
      <c r="J66" s="157"/>
      <c r="K66" s="157">
        <f>'将来負担比率（分子）の構造'!L$41</f>
        <v>16468</v>
      </c>
      <c r="L66" s="157"/>
      <c r="M66" s="157"/>
      <c r="N66" s="157">
        <f>'将来負担比率（分子）の構造'!M$41</f>
        <v>16297</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7855</v>
      </c>
      <c r="C72" s="161">
        <f>基金残高に係る経年分析!G55</f>
        <v>9249</v>
      </c>
      <c r="D72" s="161">
        <f>基金残高に係る経年分析!H55</f>
        <v>9202</v>
      </c>
    </row>
    <row r="73" spans="1:16" x14ac:dyDescent="0.15">
      <c r="A73" s="160" t="s">
        <v>74</v>
      </c>
      <c r="B73" s="161" t="str">
        <f>基金残高に係る経年分析!F56</f>
        <v>-</v>
      </c>
      <c r="C73" s="161" t="str">
        <f>基金残高に係る経年分析!G56</f>
        <v>-</v>
      </c>
      <c r="D73" s="161" t="str">
        <f>基金残高に係る経年分析!H56</f>
        <v>-</v>
      </c>
    </row>
    <row r="74" spans="1:16" x14ac:dyDescent="0.15">
      <c r="A74" s="160" t="s">
        <v>75</v>
      </c>
      <c r="B74" s="161">
        <f>基金残高に係る経年分析!F57</f>
        <v>9064</v>
      </c>
      <c r="C74" s="161">
        <f>基金残高に係る経年分析!G57</f>
        <v>10199</v>
      </c>
      <c r="D74" s="161">
        <f>基金残高に係る経年分析!H57</f>
        <v>10369</v>
      </c>
    </row>
  </sheetData>
  <sheetProtection algorithmName="SHA-512" hashValue="7M3sKkmOIwbm5/ZhzRtw/VXWSYfsPtQj0gmA1AwzDc4f+HoiPxWdJ48k8vtmSYzLEa49fU4jJEJfGAWrxizR0w==" saltValue="ZcIJcEMuzReE7wKol+Ewu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20603067</v>
      </c>
      <c r="S5" s="600"/>
      <c r="T5" s="600"/>
      <c r="U5" s="600"/>
      <c r="V5" s="600"/>
      <c r="W5" s="600"/>
      <c r="X5" s="600"/>
      <c r="Y5" s="601"/>
      <c r="Z5" s="602">
        <v>38.299999999999997</v>
      </c>
      <c r="AA5" s="602"/>
      <c r="AB5" s="602"/>
      <c r="AC5" s="602"/>
      <c r="AD5" s="603">
        <v>18931801</v>
      </c>
      <c r="AE5" s="603"/>
      <c r="AF5" s="603"/>
      <c r="AG5" s="603"/>
      <c r="AH5" s="603"/>
      <c r="AI5" s="603"/>
      <c r="AJ5" s="603"/>
      <c r="AK5" s="603"/>
      <c r="AL5" s="604">
        <v>78.8</v>
      </c>
      <c r="AM5" s="605"/>
      <c r="AN5" s="605"/>
      <c r="AO5" s="606"/>
      <c r="AP5" s="596" t="s">
        <v>216</v>
      </c>
      <c r="AQ5" s="597"/>
      <c r="AR5" s="597"/>
      <c r="AS5" s="597"/>
      <c r="AT5" s="597"/>
      <c r="AU5" s="597"/>
      <c r="AV5" s="597"/>
      <c r="AW5" s="597"/>
      <c r="AX5" s="597"/>
      <c r="AY5" s="597"/>
      <c r="AZ5" s="597"/>
      <c r="BA5" s="597"/>
      <c r="BB5" s="597"/>
      <c r="BC5" s="597"/>
      <c r="BD5" s="597"/>
      <c r="BE5" s="597"/>
      <c r="BF5" s="598"/>
      <c r="BG5" s="610">
        <v>18931801</v>
      </c>
      <c r="BH5" s="611"/>
      <c r="BI5" s="611"/>
      <c r="BJ5" s="611"/>
      <c r="BK5" s="611"/>
      <c r="BL5" s="611"/>
      <c r="BM5" s="611"/>
      <c r="BN5" s="612"/>
      <c r="BO5" s="613">
        <v>91.9</v>
      </c>
      <c r="BP5" s="613"/>
      <c r="BQ5" s="613"/>
      <c r="BR5" s="613"/>
      <c r="BS5" s="614">
        <v>225074</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179669</v>
      </c>
      <c r="S6" s="611"/>
      <c r="T6" s="611"/>
      <c r="U6" s="611"/>
      <c r="V6" s="611"/>
      <c r="W6" s="611"/>
      <c r="X6" s="611"/>
      <c r="Y6" s="612"/>
      <c r="Z6" s="613">
        <v>0.3</v>
      </c>
      <c r="AA6" s="613"/>
      <c r="AB6" s="613"/>
      <c r="AC6" s="613"/>
      <c r="AD6" s="614">
        <v>179669</v>
      </c>
      <c r="AE6" s="614"/>
      <c r="AF6" s="614"/>
      <c r="AG6" s="614"/>
      <c r="AH6" s="614"/>
      <c r="AI6" s="614"/>
      <c r="AJ6" s="614"/>
      <c r="AK6" s="614"/>
      <c r="AL6" s="615">
        <v>0.7</v>
      </c>
      <c r="AM6" s="616"/>
      <c r="AN6" s="616"/>
      <c r="AO6" s="617"/>
      <c r="AP6" s="607" t="s">
        <v>221</v>
      </c>
      <c r="AQ6" s="608"/>
      <c r="AR6" s="608"/>
      <c r="AS6" s="608"/>
      <c r="AT6" s="608"/>
      <c r="AU6" s="608"/>
      <c r="AV6" s="608"/>
      <c r="AW6" s="608"/>
      <c r="AX6" s="608"/>
      <c r="AY6" s="608"/>
      <c r="AZ6" s="608"/>
      <c r="BA6" s="608"/>
      <c r="BB6" s="608"/>
      <c r="BC6" s="608"/>
      <c r="BD6" s="608"/>
      <c r="BE6" s="608"/>
      <c r="BF6" s="609"/>
      <c r="BG6" s="610">
        <v>18931801</v>
      </c>
      <c r="BH6" s="611"/>
      <c r="BI6" s="611"/>
      <c r="BJ6" s="611"/>
      <c r="BK6" s="611"/>
      <c r="BL6" s="611"/>
      <c r="BM6" s="611"/>
      <c r="BN6" s="612"/>
      <c r="BO6" s="613">
        <v>91.9</v>
      </c>
      <c r="BP6" s="613"/>
      <c r="BQ6" s="613"/>
      <c r="BR6" s="613"/>
      <c r="BS6" s="614">
        <v>225074</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345514</v>
      </c>
      <c r="CS6" s="611"/>
      <c r="CT6" s="611"/>
      <c r="CU6" s="611"/>
      <c r="CV6" s="611"/>
      <c r="CW6" s="611"/>
      <c r="CX6" s="611"/>
      <c r="CY6" s="612"/>
      <c r="CZ6" s="604">
        <v>0.7</v>
      </c>
      <c r="DA6" s="605"/>
      <c r="DB6" s="605"/>
      <c r="DC6" s="621"/>
      <c r="DD6" s="619" t="s">
        <v>122</v>
      </c>
      <c r="DE6" s="611"/>
      <c r="DF6" s="611"/>
      <c r="DG6" s="611"/>
      <c r="DH6" s="611"/>
      <c r="DI6" s="611"/>
      <c r="DJ6" s="611"/>
      <c r="DK6" s="611"/>
      <c r="DL6" s="611"/>
      <c r="DM6" s="611"/>
      <c r="DN6" s="611"/>
      <c r="DO6" s="611"/>
      <c r="DP6" s="612"/>
      <c r="DQ6" s="619">
        <v>345422</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42865</v>
      </c>
      <c r="S7" s="611"/>
      <c r="T7" s="611"/>
      <c r="U7" s="611"/>
      <c r="V7" s="611"/>
      <c r="W7" s="611"/>
      <c r="X7" s="611"/>
      <c r="Y7" s="612"/>
      <c r="Z7" s="613">
        <v>0.1</v>
      </c>
      <c r="AA7" s="613"/>
      <c r="AB7" s="613"/>
      <c r="AC7" s="613"/>
      <c r="AD7" s="614">
        <v>42865</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8705689</v>
      </c>
      <c r="BH7" s="611"/>
      <c r="BI7" s="611"/>
      <c r="BJ7" s="611"/>
      <c r="BK7" s="611"/>
      <c r="BL7" s="611"/>
      <c r="BM7" s="611"/>
      <c r="BN7" s="612"/>
      <c r="BO7" s="613">
        <v>42.3</v>
      </c>
      <c r="BP7" s="613"/>
      <c r="BQ7" s="613"/>
      <c r="BR7" s="613"/>
      <c r="BS7" s="614">
        <v>225074</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7088062</v>
      </c>
      <c r="CS7" s="611"/>
      <c r="CT7" s="611"/>
      <c r="CU7" s="611"/>
      <c r="CV7" s="611"/>
      <c r="CW7" s="611"/>
      <c r="CX7" s="611"/>
      <c r="CY7" s="612"/>
      <c r="CZ7" s="613">
        <v>13.6</v>
      </c>
      <c r="DA7" s="613"/>
      <c r="DB7" s="613"/>
      <c r="DC7" s="613"/>
      <c r="DD7" s="619">
        <v>667065</v>
      </c>
      <c r="DE7" s="611"/>
      <c r="DF7" s="611"/>
      <c r="DG7" s="611"/>
      <c r="DH7" s="611"/>
      <c r="DI7" s="611"/>
      <c r="DJ7" s="611"/>
      <c r="DK7" s="611"/>
      <c r="DL7" s="611"/>
      <c r="DM7" s="611"/>
      <c r="DN7" s="611"/>
      <c r="DO7" s="611"/>
      <c r="DP7" s="612"/>
      <c r="DQ7" s="619">
        <v>5521570</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220765</v>
      </c>
      <c r="S8" s="611"/>
      <c r="T8" s="611"/>
      <c r="U8" s="611"/>
      <c r="V8" s="611"/>
      <c r="W8" s="611"/>
      <c r="X8" s="611"/>
      <c r="Y8" s="612"/>
      <c r="Z8" s="613">
        <v>0.4</v>
      </c>
      <c r="AA8" s="613"/>
      <c r="AB8" s="613"/>
      <c r="AC8" s="613"/>
      <c r="AD8" s="614">
        <v>220765</v>
      </c>
      <c r="AE8" s="614"/>
      <c r="AF8" s="614"/>
      <c r="AG8" s="614"/>
      <c r="AH8" s="614"/>
      <c r="AI8" s="614"/>
      <c r="AJ8" s="614"/>
      <c r="AK8" s="614"/>
      <c r="AL8" s="615">
        <v>0.9</v>
      </c>
      <c r="AM8" s="616"/>
      <c r="AN8" s="616"/>
      <c r="AO8" s="617"/>
      <c r="AP8" s="607" t="s">
        <v>227</v>
      </c>
      <c r="AQ8" s="608"/>
      <c r="AR8" s="608"/>
      <c r="AS8" s="608"/>
      <c r="AT8" s="608"/>
      <c r="AU8" s="608"/>
      <c r="AV8" s="608"/>
      <c r="AW8" s="608"/>
      <c r="AX8" s="608"/>
      <c r="AY8" s="608"/>
      <c r="AZ8" s="608"/>
      <c r="BA8" s="608"/>
      <c r="BB8" s="608"/>
      <c r="BC8" s="608"/>
      <c r="BD8" s="608"/>
      <c r="BE8" s="608"/>
      <c r="BF8" s="609"/>
      <c r="BG8" s="610">
        <v>171573</v>
      </c>
      <c r="BH8" s="611"/>
      <c r="BI8" s="611"/>
      <c r="BJ8" s="611"/>
      <c r="BK8" s="611"/>
      <c r="BL8" s="611"/>
      <c r="BM8" s="611"/>
      <c r="BN8" s="612"/>
      <c r="BO8" s="613">
        <v>0.8</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26459762</v>
      </c>
      <c r="CS8" s="611"/>
      <c r="CT8" s="611"/>
      <c r="CU8" s="611"/>
      <c r="CV8" s="611"/>
      <c r="CW8" s="611"/>
      <c r="CX8" s="611"/>
      <c r="CY8" s="612"/>
      <c r="CZ8" s="613">
        <v>50.6</v>
      </c>
      <c r="DA8" s="613"/>
      <c r="DB8" s="613"/>
      <c r="DC8" s="613"/>
      <c r="DD8" s="619">
        <v>286494</v>
      </c>
      <c r="DE8" s="611"/>
      <c r="DF8" s="611"/>
      <c r="DG8" s="611"/>
      <c r="DH8" s="611"/>
      <c r="DI8" s="611"/>
      <c r="DJ8" s="611"/>
      <c r="DK8" s="611"/>
      <c r="DL8" s="611"/>
      <c r="DM8" s="611"/>
      <c r="DN8" s="611"/>
      <c r="DO8" s="611"/>
      <c r="DP8" s="612"/>
      <c r="DQ8" s="619">
        <v>11037564</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322130</v>
      </c>
      <c r="S9" s="611"/>
      <c r="T9" s="611"/>
      <c r="U9" s="611"/>
      <c r="V9" s="611"/>
      <c r="W9" s="611"/>
      <c r="X9" s="611"/>
      <c r="Y9" s="612"/>
      <c r="Z9" s="613">
        <v>0.6</v>
      </c>
      <c r="AA9" s="613"/>
      <c r="AB9" s="613"/>
      <c r="AC9" s="613"/>
      <c r="AD9" s="614">
        <v>322130</v>
      </c>
      <c r="AE9" s="614"/>
      <c r="AF9" s="614"/>
      <c r="AG9" s="614"/>
      <c r="AH9" s="614"/>
      <c r="AI9" s="614"/>
      <c r="AJ9" s="614"/>
      <c r="AK9" s="614"/>
      <c r="AL9" s="615">
        <v>1.3</v>
      </c>
      <c r="AM9" s="616"/>
      <c r="AN9" s="616"/>
      <c r="AO9" s="617"/>
      <c r="AP9" s="607" t="s">
        <v>230</v>
      </c>
      <c r="AQ9" s="608"/>
      <c r="AR9" s="608"/>
      <c r="AS9" s="608"/>
      <c r="AT9" s="608"/>
      <c r="AU9" s="608"/>
      <c r="AV9" s="608"/>
      <c r="AW9" s="608"/>
      <c r="AX9" s="608"/>
      <c r="AY9" s="608"/>
      <c r="AZ9" s="608"/>
      <c r="BA9" s="608"/>
      <c r="BB9" s="608"/>
      <c r="BC9" s="608"/>
      <c r="BD9" s="608"/>
      <c r="BE9" s="608"/>
      <c r="BF9" s="609"/>
      <c r="BG9" s="610">
        <v>7041860</v>
      </c>
      <c r="BH9" s="611"/>
      <c r="BI9" s="611"/>
      <c r="BJ9" s="611"/>
      <c r="BK9" s="611"/>
      <c r="BL9" s="611"/>
      <c r="BM9" s="611"/>
      <c r="BN9" s="612"/>
      <c r="BO9" s="613">
        <v>34.200000000000003</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4339276</v>
      </c>
      <c r="CS9" s="611"/>
      <c r="CT9" s="611"/>
      <c r="CU9" s="611"/>
      <c r="CV9" s="611"/>
      <c r="CW9" s="611"/>
      <c r="CX9" s="611"/>
      <c r="CY9" s="612"/>
      <c r="CZ9" s="613">
        <v>8.3000000000000007</v>
      </c>
      <c r="DA9" s="613"/>
      <c r="DB9" s="613"/>
      <c r="DC9" s="613"/>
      <c r="DD9" s="619">
        <v>263778</v>
      </c>
      <c r="DE9" s="611"/>
      <c r="DF9" s="611"/>
      <c r="DG9" s="611"/>
      <c r="DH9" s="611"/>
      <c r="DI9" s="611"/>
      <c r="DJ9" s="611"/>
      <c r="DK9" s="611"/>
      <c r="DL9" s="611"/>
      <c r="DM9" s="611"/>
      <c r="DN9" s="611"/>
      <c r="DO9" s="611"/>
      <c r="DP9" s="612"/>
      <c r="DQ9" s="619">
        <v>2880404</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341384</v>
      </c>
      <c r="BH10" s="611"/>
      <c r="BI10" s="611"/>
      <c r="BJ10" s="611"/>
      <c r="BK10" s="611"/>
      <c r="BL10" s="611"/>
      <c r="BM10" s="611"/>
      <c r="BN10" s="612"/>
      <c r="BO10" s="613">
        <v>1.7</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476479</v>
      </c>
      <c r="CS10" s="611"/>
      <c r="CT10" s="611"/>
      <c r="CU10" s="611"/>
      <c r="CV10" s="611"/>
      <c r="CW10" s="611"/>
      <c r="CX10" s="611"/>
      <c r="CY10" s="612"/>
      <c r="CZ10" s="613">
        <v>0.9</v>
      </c>
      <c r="DA10" s="613"/>
      <c r="DB10" s="613"/>
      <c r="DC10" s="613"/>
      <c r="DD10" s="619">
        <v>67797</v>
      </c>
      <c r="DE10" s="611"/>
      <c r="DF10" s="611"/>
      <c r="DG10" s="611"/>
      <c r="DH10" s="611"/>
      <c r="DI10" s="611"/>
      <c r="DJ10" s="611"/>
      <c r="DK10" s="611"/>
      <c r="DL10" s="611"/>
      <c r="DM10" s="611"/>
      <c r="DN10" s="611"/>
      <c r="DO10" s="611"/>
      <c r="DP10" s="612"/>
      <c r="DQ10" s="619">
        <v>285882</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2891355</v>
      </c>
      <c r="S11" s="611"/>
      <c r="T11" s="611"/>
      <c r="U11" s="611"/>
      <c r="V11" s="611"/>
      <c r="W11" s="611"/>
      <c r="X11" s="611"/>
      <c r="Y11" s="612"/>
      <c r="Z11" s="615">
        <v>5.4</v>
      </c>
      <c r="AA11" s="616"/>
      <c r="AB11" s="616"/>
      <c r="AC11" s="622"/>
      <c r="AD11" s="619">
        <v>2891355</v>
      </c>
      <c r="AE11" s="611"/>
      <c r="AF11" s="611"/>
      <c r="AG11" s="611"/>
      <c r="AH11" s="611"/>
      <c r="AI11" s="611"/>
      <c r="AJ11" s="611"/>
      <c r="AK11" s="612"/>
      <c r="AL11" s="615">
        <v>12</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1150872</v>
      </c>
      <c r="BH11" s="611"/>
      <c r="BI11" s="611"/>
      <c r="BJ11" s="611"/>
      <c r="BK11" s="611"/>
      <c r="BL11" s="611"/>
      <c r="BM11" s="611"/>
      <c r="BN11" s="612"/>
      <c r="BO11" s="613">
        <v>5.6</v>
      </c>
      <c r="BP11" s="613"/>
      <c r="BQ11" s="613"/>
      <c r="BR11" s="613"/>
      <c r="BS11" s="614">
        <v>225074</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59333</v>
      </c>
      <c r="CS11" s="611"/>
      <c r="CT11" s="611"/>
      <c r="CU11" s="611"/>
      <c r="CV11" s="611"/>
      <c r="CW11" s="611"/>
      <c r="CX11" s="611"/>
      <c r="CY11" s="612"/>
      <c r="CZ11" s="613">
        <v>0.1</v>
      </c>
      <c r="DA11" s="613"/>
      <c r="DB11" s="613"/>
      <c r="DC11" s="613"/>
      <c r="DD11" s="619">
        <v>14707</v>
      </c>
      <c r="DE11" s="611"/>
      <c r="DF11" s="611"/>
      <c r="DG11" s="611"/>
      <c r="DH11" s="611"/>
      <c r="DI11" s="611"/>
      <c r="DJ11" s="611"/>
      <c r="DK11" s="611"/>
      <c r="DL11" s="611"/>
      <c r="DM11" s="611"/>
      <c r="DN11" s="611"/>
      <c r="DO11" s="611"/>
      <c r="DP11" s="612"/>
      <c r="DQ11" s="619">
        <v>46690</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9251200</v>
      </c>
      <c r="BH12" s="611"/>
      <c r="BI12" s="611"/>
      <c r="BJ12" s="611"/>
      <c r="BK12" s="611"/>
      <c r="BL12" s="611"/>
      <c r="BM12" s="611"/>
      <c r="BN12" s="612"/>
      <c r="BO12" s="613">
        <v>44.9</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190087</v>
      </c>
      <c r="CS12" s="611"/>
      <c r="CT12" s="611"/>
      <c r="CU12" s="611"/>
      <c r="CV12" s="611"/>
      <c r="CW12" s="611"/>
      <c r="CX12" s="611"/>
      <c r="CY12" s="612"/>
      <c r="CZ12" s="613">
        <v>0.4</v>
      </c>
      <c r="DA12" s="613"/>
      <c r="DB12" s="613"/>
      <c r="DC12" s="613"/>
      <c r="DD12" s="619">
        <v>5153</v>
      </c>
      <c r="DE12" s="611"/>
      <c r="DF12" s="611"/>
      <c r="DG12" s="611"/>
      <c r="DH12" s="611"/>
      <c r="DI12" s="611"/>
      <c r="DJ12" s="611"/>
      <c r="DK12" s="611"/>
      <c r="DL12" s="611"/>
      <c r="DM12" s="611"/>
      <c r="DN12" s="611"/>
      <c r="DO12" s="611"/>
      <c r="DP12" s="612"/>
      <c r="DQ12" s="619">
        <v>180388</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v>616</v>
      </c>
      <c r="S13" s="611"/>
      <c r="T13" s="611"/>
      <c r="U13" s="611"/>
      <c r="V13" s="611"/>
      <c r="W13" s="611"/>
      <c r="X13" s="611"/>
      <c r="Y13" s="612"/>
      <c r="Z13" s="613">
        <v>0</v>
      </c>
      <c r="AA13" s="613"/>
      <c r="AB13" s="613"/>
      <c r="AC13" s="613"/>
      <c r="AD13" s="614">
        <v>616</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8986340</v>
      </c>
      <c r="BH13" s="611"/>
      <c r="BI13" s="611"/>
      <c r="BJ13" s="611"/>
      <c r="BK13" s="611"/>
      <c r="BL13" s="611"/>
      <c r="BM13" s="611"/>
      <c r="BN13" s="612"/>
      <c r="BO13" s="613">
        <v>43.6</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3728388</v>
      </c>
      <c r="CS13" s="611"/>
      <c r="CT13" s="611"/>
      <c r="CU13" s="611"/>
      <c r="CV13" s="611"/>
      <c r="CW13" s="611"/>
      <c r="CX13" s="611"/>
      <c r="CY13" s="612"/>
      <c r="CZ13" s="613">
        <v>7.1</v>
      </c>
      <c r="DA13" s="613"/>
      <c r="DB13" s="613"/>
      <c r="DC13" s="613"/>
      <c r="DD13" s="619">
        <v>2011997</v>
      </c>
      <c r="DE13" s="611"/>
      <c r="DF13" s="611"/>
      <c r="DG13" s="611"/>
      <c r="DH13" s="611"/>
      <c r="DI13" s="611"/>
      <c r="DJ13" s="611"/>
      <c r="DK13" s="611"/>
      <c r="DL13" s="611"/>
      <c r="DM13" s="611"/>
      <c r="DN13" s="611"/>
      <c r="DO13" s="611"/>
      <c r="DP13" s="612"/>
      <c r="DQ13" s="619">
        <v>1924996</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164755</v>
      </c>
      <c r="BH14" s="611"/>
      <c r="BI14" s="611"/>
      <c r="BJ14" s="611"/>
      <c r="BK14" s="611"/>
      <c r="BL14" s="611"/>
      <c r="BM14" s="611"/>
      <c r="BN14" s="612"/>
      <c r="BO14" s="613">
        <v>0.8</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1484732</v>
      </c>
      <c r="CS14" s="611"/>
      <c r="CT14" s="611"/>
      <c r="CU14" s="611"/>
      <c r="CV14" s="611"/>
      <c r="CW14" s="611"/>
      <c r="CX14" s="611"/>
      <c r="CY14" s="612"/>
      <c r="CZ14" s="613">
        <v>2.8</v>
      </c>
      <c r="DA14" s="613"/>
      <c r="DB14" s="613"/>
      <c r="DC14" s="613"/>
      <c r="DD14" s="619">
        <v>85026</v>
      </c>
      <c r="DE14" s="611"/>
      <c r="DF14" s="611"/>
      <c r="DG14" s="611"/>
      <c r="DH14" s="611"/>
      <c r="DI14" s="611"/>
      <c r="DJ14" s="611"/>
      <c r="DK14" s="611"/>
      <c r="DL14" s="611"/>
      <c r="DM14" s="611"/>
      <c r="DN14" s="611"/>
      <c r="DO14" s="611"/>
      <c r="DP14" s="612"/>
      <c r="DQ14" s="619">
        <v>1278059</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v>66466</v>
      </c>
      <c r="S15" s="611"/>
      <c r="T15" s="611"/>
      <c r="U15" s="611"/>
      <c r="V15" s="611"/>
      <c r="W15" s="611"/>
      <c r="X15" s="611"/>
      <c r="Y15" s="612"/>
      <c r="Z15" s="613">
        <v>0.1</v>
      </c>
      <c r="AA15" s="613"/>
      <c r="AB15" s="613"/>
      <c r="AC15" s="613"/>
      <c r="AD15" s="614">
        <v>66466</v>
      </c>
      <c r="AE15" s="614"/>
      <c r="AF15" s="614"/>
      <c r="AG15" s="614"/>
      <c r="AH15" s="614"/>
      <c r="AI15" s="614"/>
      <c r="AJ15" s="614"/>
      <c r="AK15" s="614"/>
      <c r="AL15" s="615">
        <v>0.3</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810157</v>
      </c>
      <c r="BH15" s="611"/>
      <c r="BI15" s="611"/>
      <c r="BJ15" s="611"/>
      <c r="BK15" s="611"/>
      <c r="BL15" s="611"/>
      <c r="BM15" s="611"/>
      <c r="BN15" s="612"/>
      <c r="BO15" s="613">
        <v>3.9</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6311021</v>
      </c>
      <c r="CS15" s="611"/>
      <c r="CT15" s="611"/>
      <c r="CU15" s="611"/>
      <c r="CV15" s="611"/>
      <c r="CW15" s="611"/>
      <c r="CX15" s="611"/>
      <c r="CY15" s="612"/>
      <c r="CZ15" s="613">
        <v>12.1</v>
      </c>
      <c r="DA15" s="613"/>
      <c r="DB15" s="613"/>
      <c r="DC15" s="613"/>
      <c r="DD15" s="619">
        <v>981931</v>
      </c>
      <c r="DE15" s="611"/>
      <c r="DF15" s="611"/>
      <c r="DG15" s="611"/>
      <c r="DH15" s="611"/>
      <c r="DI15" s="611"/>
      <c r="DJ15" s="611"/>
      <c r="DK15" s="611"/>
      <c r="DL15" s="611"/>
      <c r="DM15" s="611"/>
      <c r="DN15" s="611"/>
      <c r="DO15" s="611"/>
      <c r="DP15" s="612"/>
      <c r="DQ15" s="619">
        <v>4228578</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570165</v>
      </c>
      <c r="S16" s="611"/>
      <c r="T16" s="611"/>
      <c r="U16" s="611"/>
      <c r="V16" s="611"/>
      <c r="W16" s="611"/>
      <c r="X16" s="611"/>
      <c r="Y16" s="612"/>
      <c r="Z16" s="613">
        <v>1.1000000000000001</v>
      </c>
      <c r="AA16" s="613"/>
      <c r="AB16" s="613"/>
      <c r="AC16" s="613"/>
      <c r="AD16" s="614">
        <v>570165</v>
      </c>
      <c r="AE16" s="614"/>
      <c r="AF16" s="614"/>
      <c r="AG16" s="614"/>
      <c r="AH16" s="614"/>
      <c r="AI16" s="614"/>
      <c r="AJ16" s="614"/>
      <c r="AK16" s="614"/>
      <c r="AL16" s="615">
        <v>2.4</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678923</v>
      </c>
      <c r="S17" s="611"/>
      <c r="T17" s="611"/>
      <c r="U17" s="611"/>
      <c r="V17" s="611"/>
      <c r="W17" s="611"/>
      <c r="X17" s="611"/>
      <c r="Y17" s="612"/>
      <c r="Z17" s="613">
        <v>1.3</v>
      </c>
      <c r="AA17" s="613"/>
      <c r="AB17" s="613"/>
      <c r="AC17" s="613"/>
      <c r="AD17" s="614">
        <v>678923</v>
      </c>
      <c r="AE17" s="614"/>
      <c r="AF17" s="614"/>
      <c r="AG17" s="614"/>
      <c r="AH17" s="614"/>
      <c r="AI17" s="614"/>
      <c r="AJ17" s="614"/>
      <c r="AK17" s="614"/>
      <c r="AL17" s="615">
        <v>2.8</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1770359</v>
      </c>
      <c r="CS17" s="611"/>
      <c r="CT17" s="611"/>
      <c r="CU17" s="611"/>
      <c r="CV17" s="611"/>
      <c r="CW17" s="611"/>
      <c r="CX17" s="611"/>
      <c r="CY17" s="612"/>
      <c r="CZ17" s="613">
        <v>3.4</v>
      </c>
      <c r="DA17" s="613"/>
      <c r="DB17" s="613"/>
      <c r="DC17" s="613"/>
      <c r="DD17" s="619" t="s">
        <v>122</v>
      </c>
      <c r="DE17" s="611"/>
      <c r="DF17" s="611"/>
      <c r="DG17" s="611"/>
      <c r="DH17" s="611"/>
      <c r="DI17" s="611"/>
      <c r="DJ17" s="611"/>
      <c r="DK17" s="611"/>
      <c r="DL17" s="611"/>
      <c r="DM17" s="611"/>
      <c r="DN17" s="611"/>
      <c r="DO17" s="611"/>
      <c r="DP17" s="612"/>
      <c r="DQ17" s="619">
        <v>1770359</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140109</v>
      </c>
      <c r="S18" s="611"/>
      <c r="T18" s="611"/>
      <c r="U18" s="611"/>
      <c r="V18" s="611"/>
      <c r="W18" s="611"/>
      <c r="X18" s="611"/>
      <c r="Y18" s="612"/>
      <c r="Z18" s="613">
        <v>0.3</v>
      </c>
      <c r="AA18" s="613"/>
      <c r="AB18" s="613"/>
      <c r="AC18" s="613"/>
      <c r="AD18" s="614">
        <v>140109</v>
      </c>
      <c r="AE18" s="614"/>
      <c r="AF18" s="614"/>
      <c r="AG18" s="614"/>
      <c r="AH18" s="614"/>
      <c r="AI18" s="614"/>
      <c r="AJ18" s="614"/>
      <c r="AK18" s="614"/>
      <c r="AL18" s="615">
        <v>0.6</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535407</v>
      </c>
      <c r="S19" s="611"/>
      <c r="T19" s="611"/>
      <c r="U19" s="611"/>
      <c r="V19" s="611"/>
      <c r="W19" s="611"/>
      <c r="X19" s="611"/>
      <c r="Y19" s="612"/>
      <c r="Z19" s="613">
        <v>1</v>
      </c>
      <c r="AA19" s="613"/>
      <c r="AB19" s="613"/>
      <c r="AC19" s="613"/>
      <c r="AD19" s="614">
        <v>535407</v>
      </c>
      <c r="AE19" s="614"/>
      <c r="AF19" s="614"/>
      <c r="AG19" s="614"/>
      <c r="AH19" s="614"/>
      <c r="AI19" s="614"/>
      <c r="AJ19" s="614"/>
      <c r="AK19" s="614"/>
      <c r="AL19" s="615">
        <v>2.2000000000000002</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1671266</v>
      </c>
      <c r="BH19" s="611"/>
      <c r="BI19" s="611"/>
      <c r="BJ19" s="611"/>
      <c r="BK19" s="611"/>
      <c r="BL19" s="611"/>
      <c r="BM19" s="611"/>
      <c r="BN19" s="612"/>
      <c r="BO19" s="613">
        <v>8.1</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v>3407</v>
      </c>
      <c r="S20" s="611"/>
      <c r="T20" s="611"/>
      <c r="U20" s="611"/>
      <c r="V20" s="611"/>
      <c r="W20" s="611"/>
      <c r="X20" s="611"/>
      <c r="Y20" s="612"/>
      <c r="Z20" s="613">
        <v>0</v>
      </c>
      <c r="AA20" s="613"/>
      <c r="AB20" s="613"/>
      <c r="AC20" s="613"/>
      <c r="AD20" s="614">
        <v>3407</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1671266</v>
      </c>
      <c r="BH20" s="611"/>
      <c r="BI20" s="611"/>
      <c r="BJ20" s="611"/>
      <c r="BK20" s="611"/>
      <c r="BL20" s="611"/>
      <c r="BM20" s="611"/>
      <c r="BN20" s="612"/>
      <c r="BO20" s="613">
        <v>8.1</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52253013</v>
      </c>
      <c r="CS20" s="611"/>
      <c r="CT20" s="611"/>
      <c r="CU20" s="611"/>
      <c r="CV20" s="611"/>
      <c r="CW20" s="611"/>
      <c r="CX20" s="611"/>
      <c r="CY20" s="612"/>
      <c r="CZ20" s="613">
        <v>100</v>
      </c>
      <c r="DA20" s="613"/>
      <c r="DB20" s="613"/>
      <c r="DC20" s="613"/>
      <c r="DD20" s="619">
        <v>4383948</v>
      </c>
      <c r="DE20" s="611"/>
      <c r="DF20" s="611"/>
      <c r="DG20" s="611"/>
      <c r="DH20" s="611"/>
      <c r="DI20" s="611"/>
      <c r="DJ20" s="611"/>
      <c r="DK20" s="611"/>
      <c r="DL20" s="611"/>
      <c r="DM20" s="611"/>
      <c r="DN20" s="611"/>
      <c r="DO20" s="611"/>
      <c r="DP20" s="612"/>
      <c r="DQ20" s="619">
        <v>29499912</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7651</v>
      </c>
      <c r="S21" s="611"/>
      <c r="T21" s="611"/>
      <c r="U21" s="611"/>
      <c r="V21" s="611"/>
      <c r="W21" s="611"/>
      <c r="X21" s="611"/>
      <c r="Y21" s="612"/>
      <c r="Z21" s="613">
        <v>0</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7600</v>
      </c>
      <c r="S23" s="611"/>
      <c r="T23" s="611"/>
      <c r="U23" s="611"/>
      <c r="V23" s="611"/>
      <c r="W23" s="611"/>
      <c r="X23" s="611"/>
      <c r="Y23" s="612"/>
      <c r="Z23" s="613">
        <v>0</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1671266</v>
      </c>
      <c r="BH23" s="611"/>
      <c r="BI23" s="611"/>
      <c r="BJ23" s="611"/>
      <c r="BK23" s="611"/>
      <c r="BL23" s="611"/>
      <c r="BM23" s="611"/>
      <c r="BN23" s="612"/>
      <c r="BO23" s="613">
        <v>8.1</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v>51</v>
      </c>
      <c r="S24" s="611"/>
      <c r="T24" s="611"/>
      <c r="U24" s="611"/>
      <c r="V24" s="611"/>
      <c r="W24" s="611"/>
      <c r="X24" s="611"/>
      <c r="Y24" s="612"/>
      <c r="Z24" s="613">
        <v>0</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27008135</v>
      </c>
      <c r="CS24" s="600"/>
      <c r="CT24" s="600"/>
      <c r="CU24" s="600"/>
      <c r="CV24" s="600"/>
      <c r="CW24" s="600"/>
      <c r="CX24" s="600"/>
      <c r="CY24" s="601"/>
      <c r="CZ24" s="604">
        <v>51.7</v>
      </c>
      <c r="DA24" s="605"/>
      <c r="DB24" s="605"/>
      <c r="DC24" s="621"/>
      <c r="DD24" s="642">
        <v>12746872</v>
      </c>
      <c r="DE24" s="600"/>
      <c r="DF24" s="600"/>
      <c r="DG24" s="600"/>
      <c r="DH24" s="600"/>
      <c r="DI24" s="600"/>
      <c r="DJ24" s="600"/>
      <c r="DK24" s="601"/>
      <c r="DL24" s="642">
        <v>11752309</v>
      </c>
      <c r="DM24" s="600"/>
      <c r="DN24" s="600"/>
      <c r="DO24" s="600"/>
      <c r="DP24" s="600"/>
      <c r="DQ24" s="600"/>
      <c r="DR24" s="600"/>
      <c r="DS24" s="600"/>
      <c r="DT24" s="600"/>
      <c r="DU24" s="600"/>
      <c r="DV24" s="601"/>
      <c r="DW24" s="604">
        <v>48.9</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25583672</v>
      </c>
      <c r="S25" s="611"/>
      <c r="T25" s="611"/>
      <c r="U25" s="611"/>
      <c r="V25" s="611"/>
      <c r="W25" s="611"/>
      <c r="X25" s="611"/>
      <c r="Y25" s="612"/>
      <c r="Z25" s="613">
        <v>47.6</v>
      </c>
      <c r="AA25" s="613"/>
      <c r="AB25" s="613"/>
      <c r="AC25" s="613"/>
      <c r="AD25" s="614">
        <v>23904755</v>
      </c>
      <c r="AE25" s="614"/>
      <c r="AF25" s="614"/>
      <c r="AG25" s="614"/>
      <c r="AH25" s="614"/>
      <c r="AI25" s="614"/>
      <c r="AJ25" s="614"/>
      <c r="AK25" s="614"/>
      <c r="AL25" s="615">
        <v>99.5</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6547763</v>
      </c>
      <c r="CS25" s="643"/>
      <c r="CT25" s="643"/>
      <c r="CU25" s="643"/>
      <c r="CV25" s="643"/>
      <c r="CW25" s="643"/>
      <c r="CX25" s="643"/>
      <c r="CY25" s="644"/>
      <c r="CZ25" s="615">
        <v>12.5</v>
      </c>
      <c r="DA25" s="640"/>
      <c r="DB25" s="640"/>
      <c r="DC25" s="645"/>
      <c r="DD25" s="619">
        <v>5899355</v>
      </c>
      <c r="DE25" s="643"/>
      <c r="DF25" s="643"/>
      <c r="DG25" s="643"/>
      <c r="DH25" s="643"/>
      <c r="DI25" s="643"/>
      <c r="DJ25" s="643"/>
      <c r="DK25" s="644"/>
      <c r="DL25" s="619">
        <v>5824688</v>
      </c>
      <c r="DM25" s="643"/>
      <c r="DN25" s="643"/>
      <c r="DO25" s="643"/>
      <c r="DP25" s="643"/>
      <c r="DQ25" s="643"/>
      <c r="DR25" s="643"/>
      <c r="DS25" s="643"/>
      <c r="DT25" s="643"/>
      <c r="DU25" s="643"/>
      <c r="DV25" s="644"/>
      <c r="DW25" s="615">
        <v>24.3</v>
      </c>
      <c r="DX25" s="640"/>
      <c r="DY25" s="640"/>
      <c r="DZ25" s="640"/>
      <c r="EA25" s="640"/>
      <c r="EB25" s="640"/>
      <c r="EC25" s="641"/>
    </row>
    <row r="26" spans="2:133" ht="11.25" customHeight="1" x14ac:dyDescent="0.15">
      <c r="B26" s="607" t="s">
        <v>283</v>
      </c>
      <c r="C26" s="608"/>
      <c r="D26" s="608"/>
      <c r="E26" s="608"/>
      <c r="F26" s="608"/>
      <c r="G26" s="608"/>
      <c r="H26" s="608"/>
      <c r="I26" s="608"/>
      <c r="J26" s="608"/>
      <c r="K26" s="608"/>
      <c r="L26" s="608"/>
      <c r="M26" s="608"/>
      <c r="N26" s="608"/>
      <c r="O26" s="608"/>
      <c r="P26" s="608"/>
      <c r="Q26" s="609"/>
      <c r="R26" s="610">
        <v>14007</v>
      </c>
      <c r="S26" s="611"/>
      <c r="T26" s="611"/>
      <c r="U26" s="611"/>
      <c r="V26" s="611"/>
      <c r="W26" s="611"/>
      <c r="X26" s="611"/>
      <c r="Y26" s="612"/>
      <c r="Z26" s="613">
        <v>0</v>
      </c>
      <c r="AA26" s="613"/>
      <c r="AB26" s="613"/>
      <c r="AC26" s="613"/>
      <c r="AD26" s="614">
        <v>14007</v>
      </c>
      <c r="AE26" s="614"/>
      <c r="AF26" s="614"/>
      <c r="AG26" s="614"/>
      <c r="AH26" s="614"/>
      <c r="AI26" s="614"/>
      <c r="AJ26" s="614"/>
      <c r="AK26" s="614"/>
      <c r="AL26" s="615">
        <v>0.1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3727065</v>
      </c>
      <c r="CS26" s="611"/>
      <c r="CT26" s="611"/>
      <c r="CU26" s="611"/>
      <c r="CV26" s="611"/>
      <c r="CW26" s="611"/>
      <c r="CX26" s="611"/>
      <c r="CY26" s="612"/>
      <c r="CZ26" s="615">
        <v>7.1</v>
      </c>
      <c r="DA26" s="640"/>
      <c r="DB26" s="640"/>
      <c r="DC26" s="645"/>
      <c r="DD26" s="619">
        <v>3374044</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15">
      <c r="B27" s="607" t="s">
        <v>286</v>
      </c>
      <c r="C27" s="608"/>
      <c r="D27" s="608"/>
      <c r="E27" s="608"/>
      <c r="F27" s="608"/>
      <c r="G27" s="608"/>
      <c r="H27" s="608"/>
      <c r="I27" s="608"/>
      <c r="J27" s="608"/>
      <c r="K27" s="608"/>
      <c r="L27" s="608"/>
      <c r="M27" s="608"/>
      <c r="N27" s="608"/>
      <c r="O27" s="608"/>
      <c r="P27" s="608"/>
      <c r="Q27" s="609"/>
      <c r="R27" s="610">
        <v>191930</v>
      </c>
      <c r="S27" s="611"/>
      <c r="T27" s="611"/>
      <c r="U27" s="611"/>
      <c r="V27" s="611"/>
      <c r="W27" s="611"/>
      <c r="X27" s="611"/>
      <c r="Y27" s="612"/>
      <c r="Z27" s="613">
        <v>0.4</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20603067</v>
      </c>
      <c r="BH27" s="611"/>
      <c r="BI27" s="611"/>
      <c r="BJ27" s="611"/>
      <c r="BK27" s="611"/>
      <c r="BL27" s="611"/>
      <c r="BM27" s="611"/>
      <c r="BN27" s="612"/>
      <c r="BO27" s="613">
        <v>100</v>
      </c>
      <c r="BP27" s="613"/>
      <c r="BQ27" s="613"/>
      <c r="BR27" s="613"/>
      <c r="BS27" s="614">
        <v>225074</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18690013</v>
      </c>
      <c r="CS27" s="643"/>
      <c r="CT27" s="643"/>
      <c r="CU27" s="643"/>
      <c r="CV27" s="643"/>
      <c r="CW27" s="643"/>
      <c r="CX27" s="643"/>
      <c r="CY27" s="644"/>
      <c r="CZ27" s="615">
        <v>35.799999999999997</v>
      </c>
      <c r="DA27" s="640"/>
      <c r="DB27" s="640"/>
      <c r="DC27" s="645"/>
      <c r="DD27" s="619">
        <v>5077158</v>
      </c>
      <c r="DE27" s="643"/>
      <c r="DF27" s="643"/>
      <c r="DG27" s="643"/>
      <c r="DH27" s="643"/>
      <c r="DI27" s="643"/>
      <c r="DJ27" s="643"/>
      <c r="DK27" s="644"/>
      <c r="DL27" s="619">
        <v>4157262</v>
      </c>
      <c r="DM27" s="643"/>
      <c r="DN27" s="643"/>
      <c r="DO27" s="643"/>
      <c r="DP27" s="643"/>
      <c r="DQ27" s="643"/>
      <c r="DR27" s="643"/>
      <c r="DS27" s="643"/>
      <c r="DT27" s="643"/>
      <c r="DU27" s="643"/>
      <c r="DV27" s="644"/>
      <c r="DW27" s="615">
        <v>17.3</v>
      </c>
      <c r="DX27" s="640"/>
      <c r="DY27" s="640"/>
      <c r="DZ27" s="640"/>
      <c r="EA27" s="640"/>
      <c r="EB27" s="640"/>
      <c r="EC27" s="641"/>
    </row>
    <row r="28" spans="2:133" ht="11.25" customHeight="1" x14ac:dyDescent="0.15">
      <c r="B28" s="607" t="s">
        <v>289</v>
      </c>
      <c r="C28" s="608"/>
      <c r="D28" s="608"/>
      <c r="E28" s="608"/>
      <c r="F28" s="608"/>
      <c r="G28" s="608"/>
      <c r="H28" s="608"/>
      <c r="I28" s="608"/>
      <c r="J28" s="608"/>
      <c r="K28" s="608"/>
      <c r="L28" s="608"/>
      <c r="M28" s="608"/>
      <c r="N28" s="608"/>
      <c r="O28" s="608"/>
      <c r="P28" s="608"/>
      <c r="Q28" s="609"/>
      <c r="R28" s="610">
        <v>429137</v>
      </c>
      <c r="S28" s="611"/>
      <c r="T28" s="611"/>
      <c r="U28" s="611"/>
      <c r="V28" s="611"/>
      <c r="W28" s="611"/>
      <c r="X28" s="611"/>
      <c r="Y28" s="612"/>
      <c r="Z28" s="613">
        <v>0.8</v>
      </c>
      <c r="AA28" s="613"/>
      <c r="AB28" s="613"/>
      <c r="AC28" s="613"/>
      <c r="AD28" s="614">
        <v>82495</v>
      </c>
      <c r="AE28" s="614"/>
      <c r="AF28" s="614"/>
      <c r="AG28" s="614"/>
      <c r="AH28" s="614"/>
      <c r="AI28" s="614"/>
      <c r="AJ28" s="614"/>
      <c r="AK28" s="614"/>
      <c r="AL28" s="615">
        <v>0.3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1770359</v>
      </c>
      <c r="CS28" s="611"/>
      <c r="CT28" s="611"/>
      <c r="CU28" s="611"/>
      <c r="CV28" s="611"/>
      <c r="CW28" s="611"/>
      <c r="CX28" s="611"/>
      <c r="CY28" s="612"/>
      <c r="CZ28" s="615">
        <v>3.4</v>
      </c>
      <c r="DA28" s="640"/>
      <c r="DB28" s="640"/>
      <c r="DC28" s="645"/>
      <c r="DD28" s="619">
        <v>1770359</v>
      </c>
      <c r="DE28" s="611"/>
      <c r="DF28" s="611"/>
      <c r="DG28" s="611"/>
      <c r="DH28" s="611"/>
      <c r="DI28" s="611"/>
      <c r="DJ28" s="611"/>
      <c r="DK28" s="612"/>
      <c r="DL28" s="619">
        <v>1770359</v>
      </c>
      <c r="DM28" s="611"/>
      <c r="DN28" s="611"/>
      <c r="DO28" s="611"/>
      <c r="DP28" s="611"/>
      <c r="DQ28" s="611"/>
      <c r="DR28" s="611"/>
      <c r="DS28" s="611"/>
      <c r="DT28" s="611"/>
      <c r="DU28" s="611"/>
      <c r="DV28" s="612"/>
      <c r="DW28" s="615">
        <v>7.4</v>
      </c>
      <c r="DX28" s="640"/>
      <c r="DY28" s="640"/>
      <c r="DZ28" s="640"/>
      <c r="EA28" s="640"/>
      <c r="EB28" s="640"/>
      <c r="EC28" s="641"/>
    </row>
    <row r="29" spans="2:133" ht="11.25" customHeight="1" x14ac:dyDescent="0.15">
      <c r="B29" s="607" t="s">
        <v>291</v>
      </c>
      <c r="C29" s="608"/>
      <c r="D29" s="608"/>
      <c r="E29" s="608"/>
      <c r="F29" s="608"/>
      <c r="G29" s="608"/>
      <c r="H29" s="608"/>
      <c r="I29" s="608"/>
      <c r="J29" s="608"/>
      <c r="K29" s="608"/>
      <c r="L29" s="608"/>
      <c r="M29" s="608"/>
      <c r="N29" s="608"/>
      <c r="O29" s="608"/>
      <c r="P29" s="608"/>
      <c r="Q29" s="609"/>
      <c r="R29" s="610">
        <v>481253</v>
      </c>
      <c r="S29" s="611"/>
      <c r="T29" s="611"/>
      <c r="U29" s="611"/>
      <c r="V29" s="611"/>
      <c r="W29" s="611"/>
      <c r="X29" s="611"/>
      <c r="Y29" s="612"/>
      <c r="Z29" s="613">
        <v>0.9</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1768904</v>
      </c>
      <c r="CS29" s="643"/>
      <c r="CT29" s="643"/>
      <c r="CU29" s="643"/>
      <c r="CV29" s="643"/>
      <c r="CW29" s="643"/>
      <c r="CX29" s="643"/>
      <c r="CY29" s="644"/>
      <c r="CZ29" s="615">
        <v>3.4</v>
      </c>
      <c r="DA29" s="640"/>
      <c r="DB29" s="640"/>
      <c r="DC29" s="645"/>
      <c r="DD29" s="619">
        <v>1768904</v>
      </c>
      <c r="DE29" s="643"/>
      <c r="DF29" s="643"/>
      <c r="DG29" s="643"/>
      <c r="DH29" s="643"/>
      <c r="DI29" s="643"/>
      <c r="DJ29" s="643"/>
      <c r="DK29" s="644"/>
      <c r="DL29" s="619">
        <v>1768904</v>
      </c>
      <c r="DM29" s="643"/>
      <c r="DN29" s="643"/>
      <c r="DO29" s="643"/>
      <c r="DP29" s="643"/>
      <c r="DQ29" s="643"/>
      <c r="DR29" s="643"/>
      <c r="DS29" s="643"/>
      <c r="DT29" s="643"/>
      <c r="DU29" s="643"/>
      <c r="DV29" s="644"/>
      <c r="DW29" s="615">
        <v>7.4</v>
      </c>
      <c r="DX29" s="640"/>
      <c r="DY29" s="640"/>
      <c r="DZ29" s="640"/>
      <c r="EA29" s="640"/>
      <c r="EB29" s="640"/>
      <c r="EC29" s="641"/>
    </row>
    <row r="30" spans="2:133" ht="11.25" customHeight="1" x14ac:dyDescent="0.15">
      <c r="B30" s="607" t="s">
        <v>293</v>
      </c>
      <c r="C30" s="608"/>
      <c r="D30" s="608"/>
      <c r="E30" s="608"/>
      <c r="F30" s="608"/>
      <c r="G30" s="608"/>
      <c r="H30" s="608"/>
      <c r="I30" s="608"/>
      <c r="J30" s="608"/>
      <c r="K30" s="608"/>
      <c r="L30" s="608"/>
      <c r="M30" s="608"/>
      <c r="N30" s="608"/>
      <c r="O30" s="608"/>
      <c r="P30" s="608"/>
      <c r="Q30" s="609"/>
      <c r="R30" s="610">
        <v>11558282</v>
      </c>
      <c r="S30" s="611"/>
      <c r="T30" s="611"/>
      <c r="U30" s="611"/>
      <c r="V30" s="611"/>
      <c r="W30" s="611"/>
      <c r="X30" s="611"/>
      <c r="Y30" s="612"/>
      <c r="Z30" s="613">
        <v>21.5</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1706737</v>
      </c>
      <c r="CS30" s="611"/>
      <c r="CT30" s="611"/>
      <c r="CU30" s="611"/>
      <c r="CV30" s="611"/>
      <c r="CW30" s="611"/>
      <c r="CX30" s="611"/>
      <c r="CY30" s="612"/>
      <c r="CZ30" s="615">
        <v>3.3</v>
      </c>
      <c r="DA30" s="640"/>
      <c r="DB30" s="640"/>
      <c r="DC30" s="645"/>
      <c r="DD30" s="619">
        <v>1706737</v>
      </c>
      <c r="DE30" s="611"/>
      <c r="DF30" s="611"/>
      <c r="DG30" s="611"/>
      <c r="DH30" s="611"/>
      <c r="DI30" s="611"/>
      <c r="DJ30" s="611"/>
      <c r="DK30" s="612"/>
      <c r="DL30" s="619">
        <v>1706737</v>
      </c>
      <c r="DM30" s="611"/>
      <c r="DN30" s="611"/>
      <c r="DO30" s="611"/>
      <c r="DP30" s="611"/>
      <c r="DQ30" s="611"/>
      <c r="DR30" s="611"/>
      <c r="DS30" s="611"/>
      <c r="DT30" s="611"/>
      <c r="DU30" s="611"/>
      <c r="DV30" s="612"/>
      <c r="DW30" s="615">
        <v>7.1</v>
      </c>
      <c r="DX30" s="640"/>
      <c r="DY30" s="640"/>
      <c r="DZ30" s="640"/>
      <c r="EA30" s="640"/>
      <c r="EB30" s="640"/>
      <c r="EC30" s="641"/>
    </row>
    <row r="31" spans="2:133" ht="11.25" customHeight="1" x14ac:dyDescent="0.15">
      <c r="B31" s="623" t="s">
        <v>297</v>
      </c>
      <c r="C31" s="624"/>
      <c r="D31" s="624"/>
      <c r="E31" s="624"/>
      <c r="F31" s="624"/>
      <c r="G31" s="624"/>
      <c r="H31" s="624"/>
      <c r="I31" s="624"/>
      <c r="J31" s="624"/>
      <c r="K31" s="624"/>
      <c r="L31" s="624"/>
      <c r="M31" s="624"/>
      <c r="N31" s="624"/>
      <c r="O31" s="624"/>
      <c r="P31" s="624"/>
      <c r="Q31" s="625"/>
      <c r="R31" s="610">
        <v>9500</v>
      </c>
      <c r="S31" s="611"/>
      <c r="T31" s="611"/>
      <c r="U31" s="611"/>
      <c r="V31" s="611"/>
      <c r="W31" s="611"/>
      <c r="X31" s="611"/>
      <c r="Y31" s="612"/>
      <c r="Z31" s="613">
        <v>0</v>
      </c>
      <c r="AA31" s="613"/>
      <c r="AB31" s="613"/>
      <c r="AC31" s="613"/>
      <c r="AD31" s="614">
        <v>9500</v>
      </c>
      <c r="AE31" s="614"/>
      <c r="AF31" s="614"/>
      <c r="AG31" s="614"/>
      <c r="AH31" s="614"/>
      <c r="AI31" s="614"/>
      <c r="AJ31" s="614"/>
      <c r="AK31" s="614"/>
      <c r="AL31" s="615">
        <v>0</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99.6</v>
      </c>
      <c r="BH31" s="654"/>
      <c r="BI31" s="654"/>
      <c r="BJ31" s="654"/>
      <c r="BK31" s="654"/>
      <c r="BL31" s="654"/>
      <c r="BM31" s="605">
        <v>98.9</v>
      </c>
      <c r="BN31" s="654"/>
      <c r="BO31" s="654"/>
      <c r="BP31" s="654"/>
      <c r="BQ31" s="655"/>
      <c r="BR31" s="657">
        <v>99.5</v>
      </c>
      <c r="BS31" s="654"/>
      <c r="BT31" s="654"/>
      <c r="BU31" s="654"/>
      <c r="BV31" s="654"/>
      <c r="BW31" s="654"/>
      <c r="BX31" s="605">
        <v>98.9</v>
      </c>
      <c r="BY31" s="654"/>
      <c r="BZ31" s="654"/>
      <c r="CA31" s="654"/>
      <c r="CB31" s="655"/>
      <c r="CD31" s="650"/>
      <c r="CE31" s="651"/>
      <c r="CF31" s="607" t="s">
        <v>300</v>
      </c>
      <c r="CG31" s="608"/>
      <c r="CH31" s="608"/>
      <c r="CI31" s="608"/>
      <c r="CJ31" s="608"/>
      <c r="CK31" s="608"/>
      <c r="CL31" s="608"/>
      <c r="CM31" s="608"/>
      <c r="CN31" s="608"/>
      <c r="CO31" s="608"/>
      <c r="CP31" s="608"/>
      <c r="CQ31" s="609"/>
      <c r="CR31" s="610">
        <v>62167</v>
      </c>
      <c r="CS31" s="643"/>
      <c r="CT31" s="643"/>
      <c r="CU31" s="643"/>
      <c r="CV31" s="643"/>
      <c r="CW31" s="643"/>
      <c r="CX31" s="643"/>
      <c r="CY31" s="644"/>
      <c r="CZ31" s="615">
        <v>0.1</v>
      </c>
      <c r="DA31" s="640"/>
      <c r="DB31" s="640"/>
      <c r="DC31" s="645"/>
      <c r="DD31" s="619">
        <v>62167</v>
      </c>
      <c r="DE31" s="643"/>
      <c r="DF31" s="643"/>
      <c r="DG31" s="643"/>
      <c r="DH31" s="643"/>
      <c r="DI31" s="643"/>
      <c r="DJ31" s="643"/>
      <c r="DK31" s="644"/>
      <c r="DL31" s="619">
        <v>62167</v>
      </c>
      <c r="DM31" s="643"/>
      <c r="DN31" s="643"/>
      <c r="DO31" s="643"/>
      <c r="DP31" s="643"/>
      <c r="DQ31" s="643"/>
      <c r="DR31" s="643"/>
      <c r="DS31" s="643"/>
      <c r="DT31" s="643"/>
      <c r="DU31" s="643"/>
      <c r="DV31" s="644"/>
      <c r="DW31" s="615">
        <v>0.3</v>
      </c>
      <c r="DX31" s="640"/>
      <c r="DY31" s="640"/>
      <c r="DZ31" s="640"/>
      <c r="EA31" s="640"/>
      <c r="EB31" s="640"/>
      <c r="EC31" s="641"/>
    </row>
    <row r="32" spans="2:133" ht="11.25" customHeight="1" x14ac:dyDescent="0.15">
      <c r="B32" s="607" t="s">
        <v>301</v>
      </c>
      <c r="C32" s="608"/>
      <c r="D32" s="608"/>
      <c r="E32" s="608"/>
      <c r="F32" s="608"/>
      <c r="G32" s="608"/>
      <c r="H32" s="608"/>
      <c r="I32" s="608"/>
      <c r="J32" s="608"/>
      <c r="K32" s="608"/>
      <c r="L32" s="608"/>
      <c r="M32" s="608"/>
      <c r="N32" s="608"/>
      <c r="O32" s="608"/>
      <c r="P32" s="608"/>
      <c r="Q32" s="609"/>
      <c r="R32" s="610">
        <v>8667655</v>
      </c>
      <c r="S32" s="611"/>
      <c r="T32" s="611"/>
      <c r="U32" s="611"/>
      <c r="V32" s="611"/>
      <c r="W32" s="611"/>
      <c r="X32" s="611"/>
      <c r="Y32" s="612"/>
      <c r="Z32" s="613">
        <v>16.100000000000001</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302</v>
      </c>
      <c r="AX32" s="607" t="s">
        <v>303</v>
      </c>
      <c r="AY32" s="608"/>
      <c r="AZ32" s="608"/>
      <c r="BA32" s="608"/>
      <c r="BB32" s="608"/>
      <c r="BC32" s="608"/>
      <c r="BD32" s="608"/>
      <c r="BE32" s="608"/>
      <c r="BF32" s="609"/>
      <c r="BG32" s="667">
        <v>99.3</v>
      </c>
      <c r="BH32" s="643"/>
      <c r="BI32" s="643"/>
      <c r="BJ32" s="643"/>
      <c r="BK32" s="643"/>
      <c r="BL32" s="643"/>
      <c r="BM32" s="616">
        <v>98</v>
      </c>
      <c r="BN32" s="643"/>
      <c r="BO32" s="643"/>
      <c r="BP32" s="643"/>
      <c r="BQ32" s="656"/>
      <c r="BR32" s="667">
        <v>99.3</v>
      </c>
      <c r="BS32" s="643"/>
      <c r="BT32" s="643"/>
      <c r="BU32" s="643"/>
      <c r="BV32" s="643"/>
      <c r="BW32" s="643"/>
      <c r="BX32" s="616">
        <v>98.3</v>
      </c>
      <c r="BY32" s="643"/>
      <c r="BZ32" s="643"/>
      <c r="CA32" s="643"/>
      <c r="CB32" s="656"/>
      <c r="CD32" s="652"/>
      <c r="CE32" s="653"/>
      <c r="CF32" s="607" t="s">
        <v>304</v>
      </c>
      <c r="CG32" s="608"/>
      <c r="CH32" s="608"/>
      <c r="CI32" s="608"/>
      <c r="CJ32" s="608"/>
      <c r="CK32" s="608"/>
      <c r="CL32" s="608"/>
      <c r="CM32" s="608"/>
      <c r="CN32" s="608"/>
      <c r="CO32" s="608"/>
      <c r="CP32" s="608"/>
      <c r="CQ32" s="609"/>
      <c r="CR32" s="610">
        <v>1455</v>
      </c>
      <c r="CS32" s="611"/>
      <c r="CT32" s="611"/>
      <c r="CU32" s="611"/>
      <c r="CV32" s="611"/>
      <c r="CW32" s="611"/>
      <c r="CX32" s="611"/>
      <c r="CY32" s="612"/>
      <c r="CZ32" s="615">
        <v>0</v>
      </c>
      <c r="DA32" s="640"/>
      <c r="DB32" s="640"/>
      <c r="DC32" s="645"/>
      <c r="DD32" s="619">
        <v>1455</v>
      </c>
      <c r="DE32" s="611"/>
      <c r="DF32" s="611"/>
      <c r="DG32" s="611"/>
      <c r="DH32" s="611"/>
      <c r="DI32" s="611"/>
      <c r="DJ32" s="611"/>
      <c r="DK32" s="612"/>
      <c r="DL32" s="619">
        <v>1455</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15">
      <c r="B33" s="607" t="s">
        <v>305</v>
      </c>
      <c r="C33" s="608"/>
      <c r="D33" s="608"/>
      <c r="E33" s="608"/>
      <c r="F33" s="608"/>
      <c r="G33" s="608"/>
      <c r="H33" s="608"/>
      <c r="I33" s="608"/>
      <c r="J33" s="608"/>
      <c r="K33" s="608"/>
      <c r="L33" s="608"/>
      <c r="M33" s="608"/>
      <c r="N33" s="608"/>
      <c r="O33" s="608"/>
      <c r="P33" s="608"/>
      <c r="Q33" s="609"/>
      <c r="R33" s="610">
        <v>74538</v>
      </c>
      <c r="S33" s="611"/>
      <c r="T33" s="611"/>
      <c r="U33" s="611"/>
      <c r="V33" s="611"/>
      <c r="W33" s="611"/>
      <c r="X33" s="611"/>
      <c r="Y33" s="612"/>
      <c r="Z33" s="613">
        <v>0.1</v>
      </c>
      <c r="AA33" s="613"/>
      <c r="AB33" s="613"/>
      <c r="AC33" s="613"/>
      <c r="AD33" s="614">
        <v>2148</v>
      </c>
      <c r="AE33" s="614"/>
      <c r="AF33" s="614"/>
      <c r="AG33" s="614"/>
      <c r="AH33" s="614"/>
      <c r="AI33" s="614"/>
      <c r="AJ33" s="614"/>
      <c r="AK33" s="614"/>
      <c r="AL33" s="615">
        <v>0</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v>99.8</v>
      </c>
      <c r="BH33" s="669"/>
      <c r="BI33" s="669"/>
      <c r="BJ33" s="669"/>
      <c r="BK33" s="669"/>
      <c r="BL33" s="669"/>
      <c r="BM33" s="670">
        <v>99.5</v>
      </c>
      <c r="BN33" s="669"/>
      <c r="BO33" s="669"/>
      <c r="BP33" s="669"/>
      <c r="BQ33" s="671"/>
      <c r="BR33" s="668">
        <v>99.7</v>
      </c>
      <c r="BS33" s="669"/>
      <c r="BT33" s="669"/>
      <c r="BU33" s="669"/>
      <c r="BV33" s="669"/>
      <c r="BW33" s="669"/>
      <c r="BX33" s="670">
        <v>99.4</v>
      </c>
      <c r="BY33" s="669"/>
      <c r="BZ33" s="669"/>
      <c r="CA33" s="669"/>
      <c r="CB33" s="671"/>
      <c r="CD33" s="607" t="s">
        <v>307</v>
      </c>
      <c r="CE33" s="608"/>
      <c r="CF33" s="608"/>
      <c r="CG33" s="608"/>
      <c r="CH33" s="608"/>
      <c r="CI33" s="608"/>
      <c r="CJ33" s="608"/>
      <c r="CK33" s="608"/>
      <c r="CL33" s="608"/>
      <c r="CM33" s="608"/>
      <c r="CN33" s="608"/>
      <c r="CO33" s="608"/>
      <c r="CP33" s="608"/>
      <c r="CQ33" s="609"/>
      <c r="CR33" s="610">
        <v>20860930</v>
      </c>
      <c r="CS33" s="643"/>
      <c r="CT33" s="643"/>
      <c r="CU33" s="643"/>
      <c r="CV33" s="643"/>
      <c r="CW33" s="643"/>
      <c r="CX33" s="643"/>
      <c r="CY33" s="644"/>
      <c r="CZ33" s="615">
        <v>39.9</v>
      </c>
      <c r="DA33" s="640"/>
      <c r="DB33" s="640"/>
      <c r="DC33" s="645"/>
      <c r="DD33" s="619">
        <v>16091639</v>
      </c>
      <c r="DE33" s="643"/>
      <c r="DF33" s="643"/>
      <c r="DG33" s="643"/>
      <c r="DH33" s="643"/>
      <c r="DI33" s="643"/>
      <c r="DJ33" s="643"/>
      <c r="DK33" s="644"/>
      <c r="DL33" s="619">
        <v>10910011</v>
      </c>
      <c r="DM33" s="643"/>
      <c r="DN33" s="643"/>
      <c r="DO33" s="643"/>
      <c r="DP33" s="643"/>
      <c r="DQ33" s="643"/>
      <c r="DR33" s="643"/>
      <c r="DS33" s="643"/>
      <c r="DT33" s="643"/>
      <c r="DU33" s="643"/>
      <c r="DV33" s="644"/>
      <c r="DW33" s="615">
        <v>45.4</v>
      </c>
      <c r="DX33" s="640"/>
      <c r="DY33" s="640"/>
      <c r="DZ33" s="640"/>
      <c r="EA33" s="640"/>
      <c r="EB33" s="640"/>
      <c r="EC33" s="641"/>
    </row>
    <row r="34" spans="2:133" ht="11.25" customHeight="1" x14ac:dyDescent="0.15">
      <c r="B34" s="607" t="s">
        <v>308</v>
      </c>
      <c r="C34" s="608"/>
      <c r="D34" s="608"/>
      <c r="E34" s="608"/>
      <c r="F34" s="608"/>
      <c r="G34" s="608"/>
      <c r="H34" s="608"/>
      <c r="I34" s="608"/>
      <c r="J34" s="608"/>
      <c r="K34" s="608"/>
      <c r="L34" s="608"/>
      <c r="M34" s="608"/>
      <c r="N34" s="608"/>
      <c r="O34" s="608"/>
      <c r="P34" s="608"/>
      <c r="Q34" s="609"/>
      <c r="R34" s="610">
        <v>296391</v>
      </c>
      <c r="S34" s="611"/>
      <c r="T34" s="611"/>
      <c r="U34" s="611"/>
      <c r="V34" s="611"/>
      <c r="W34" s="611"/>
      <c r="X34" s="611"/>
      <c r="Y34" s="612"/>
      <c r="Z34" s="613">
        <v>0.6</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9388987</v>
      </c>
      <c r="CS34" s="611"/>
      <c r="CT34" s="611"/>
      <c r="CU34" s="611"/>
      <c r="CV34" s="611"/>
      <c r="CW34" s="611"/>
      <c r="CX34" s="611"/>
      <c r="CY34" s="612"/>
      <c r="CZ34" s="615">
        <v>18</v>
      </c>
      <c r="DA34" s="640"/>
      <c r="DB34" s="640"/>
      <c r="DC34" s="645"/>
      <c r="DD34" s="619">
        <v>6324803</v>
      </c>
      <c r="DE34" s="611"/>
      <c r="DF34" s="611"/>
      <c r="DG34" s="611"/>
      <c r="DH34" s="611"/>
      <c r="DI34" s="611"/>
      <c r="DJ34" s="611"/>
      <c r="DK34" s="612"/>
      <c r="DL34" s="619">
        <v>5304672</v>
      </c>
      <c r="DM34" s="611"/>
      <c r="DN34" s="611"/>
      <c r="DO34" s="611"/>
      <c r="DP34" s="611"/>
      <c r="DQ34" s="611"/>
      <c r="DR34" s="611"/>
      <c r="DS34" s="611"/>
      <c r="DT34" s="611"/>
      <c r="DU34" s="611"/>
      <c r="DV34" s="612"/>
      <c r="DW34" s="615">
        <v>22.1</v>
      </c>
      <c r="DX34" s="640"/>
      <c r="DY34" s="640"/>
      <c r="DZ34" s="640"/>
      <c r="EA34" s="640"/>
      <c r="EB34" s="640"/>
      <c r="EC34" s="641"/>
    </row>
    <row r="35" spans="2:133" ht="11.25" customHeight="1" x14ac:dyDescent="0.15">
      <c r="B35" s="607" t="s">
        <v>310</v>
      </c>
      <c r="C35" s="608"/>
      <c r="D35" s="608"/>
      <c r="E35" s="608"/>
      <c r="F35" s="608"/>
      <c r="G35" s="608"/>
      <c r="H35" s="608"/>
      <c r="I35" s="608"/>
      <c r="J35" s="608"/>
      <c r="K35" s="608"/>
      <c r="L35" s="608"/>
      <c r="M35" s="608"/>
      <c r="N35" s="608"/>
      <c r="O35" s="608"/>
      <c r="P35" s="608"/>
      <c r="Q35" s="609"/>
      <c r="R35" s="610">
        <v>1693359</v>
      </c>
      <c r="S35" s="611"/>
      <c r="T35" s="611"/>
      <c r="U35" s="611"/>
      <c r="V35" s="611"/>
      <c r="W35" s="611"/>
      <c r="X35" s="611"/>
      <c r="Y35" s="612"/>
      <c r="Z35" s="613">
        <v>3.2</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321440</v>
      </c>
      <c r="CS35" s="643"/>
      <c r="CT35" s="643"/>
      <c r="CU35" s="643"/>
      <c r="CV35" s="643"/>
      <c r="CW35" s="643"/>
      <c r="CX35" s="643"/>
      <c r="CY35" s="644"/>
      <c r="CZ35" s="615">
        <v>0.6</v>
      </c>
      <c r="DA35" s="640"/>
      <c r="DB35" s="640"/>
      <c r="DC35" s="645"/>
      <c r="DD35" s="619">
        <v>162634</v>
      </c>
      <c r="DE35" s="643"/>
      <c r="DF35" s="643"/>
      <c r="DG35" s="643"/>
      <c r="DH35" s="643"/>
      <c r="DI35" s="643"/>
      <c r="DJ35" s="643"/>
      <c r="DK35" s="644"/>
      <c r="DL35" s="619">
        <v>162634</v>
      </c>
      <c r="DM35" s="643"/>
      <c r="DN35" s="643"/>
      <c r="DO35" s="643"/>
      <c r="DP35" s="643"/>
      <c r="DQ35" s="643"/>
      <c r="DR35" s="643"/>
      <c r="DS35" s="643"/>
      <c r="DT35" s="643"/>
      <c r="DU35" s="643"/>
      <c r="DV35" s="644"/>
      <c r="DW35" s="615">
        <v>0.7</v>
      </c>
      <c r="DX35" s="640"/>
      <c r="DY35" s="640"/>
      <c r="DZ35" s="640"/>
      <c r="EA35" s="640"/>
      <c r="EB35" s="640"/>
      <c r="EC35" s="641"/>
    </row>
    <row r="36" spans="2:133" ht="11.25" customHeight="1" x14ac:dyDescent="0.15">
      <c r="B36" s="607" t="s">
        <v>314</v>
      </c>
      <c r="C36" s="608"/>
      <c r="D36" s="608"/>
      <c r="E36" s="608"/>
      <c r="F36" s="608"/>
      <c r="G36" s="608"/>
      <c r="H36" s="608"/>
      <c r="I36" s="608"/>
      <c r="J36" s="608"/>
      <c r="K36" s="608"/>
      <c r="L36" s="608"/>
      <c r="M36" s="608"/>
      <c r="N36" s="608"/>
      <c r="O36" s="608"/>
      <c r="P36" s="608"/>
      <c r="Q36" s="609"/>
      <c r="R36" s="610">
        <v>2128114</v>
      </c>
      <c r="S36" s="611"/>
      <c r="T36" s="611"/>
      <c r="U36" s="611"/>
      <c r="V36" s="611"/>
      <c r="W36" s="611"/>
      <c r="X36" s="611"/>
      <c r="Y36" s="612"/>
      <c r="Z36" s="613">
        <v>4</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5253265</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228753</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4549320</v>
      </c>
      <c r="CS36" s="611"/>
      <c r="CT36" s="611"/>
      <c r="CU36" s="611"/>
      <c r="CV36" s="611"/>
      <c r="CW36" s="611"/>
      <c r="CX36" s="611"/>
      <c r="CY36" s="612"/>
      <c r="CZ36" s="615">
        <v>8.6999999999999993</v>
      </c>
      <c r="DA36" s="640"/>
      <c r="DB36" s="640"/>
      <c r="DC36" s="645"/>
      <c r="DD36" s="619">
        <v>3626920</v>
      </c>
      <c r="DE36" s="611"/>
      <c r="DF36" s="611"/>
      <c r="DG36" s="611"/>
      <c r="DH36" s="611"/>
      <c r="DI36" s="611"/>
      <c r="DJ36" s="611"/>
      <c r="DK36" s="612"/>
      <c r="DL36" s="619">
        <v>2486891</v>
      </c>
      <c r="DM36" s="611"/>
      <c r="DN36" s="611"/>
      <c r="DO36" s="611"/>
      <c r="DP36" s="611"/>
      <c r="DQ36" s="611"/>
      <c r="DR36" s="611"/>
      <c r="DS36" s="611"/>
      <c r="DT36" s="611"/>
      <c r="DU36" s="611"/>
      <c r="DV36" s="612"/>
      <c r="DW36" s="615">
        <v>10.4</v>
      </c>
      <c r="DX36" s="640"/>
      <c r="DY36" s="640"/>
      <c r="DZ36" s="640"/>
      <c r="EA36" s="640"/>
      <c r="EB36" s="640"/>
      <c r="EC36" s="641"/>
    </row>
    <row r="37" spans="2:133" ht="11.25" customHeight="1" x14ac:dyDescent="0.15">
      <c r="B37" s="607" t="s">
        <v>318</v>
      </c>
      <c r="C37" s="608"/>
      <c r="D37" s="608"/>
      <c r="E37" s="608"/>
      <c r="F37" s="608"/>
      <c r="G37" s="608"/>
      <c r="H37" s="608"/>
      <c r="I37" s="608"/>
      <c r="J37" s="608"/>
      <c r="K37" s="608"/>
      <c r="L37" s="608"/>
      <c r="M37" s="608"/>
      <c r="N37" s="608"/>
      <c r="O37" s="608"/>
      <c r="P37" s="608"/>
      <c r="Q37" s="609"/>
      <c r="R37" s="610">
        <v>1092355</v>
      </c>
      <c r="S37" s="611"/>
      <c r="T37" s="611"/>
      <c r="U37" s="611"/>
      <c r="V37" s="611"/>
      <c r="W37" s="611"/>
      <c r="X37" s="611"/>
      <c r="Y37" s="612"/>
      <c r="Z37" s="613">
        <v>2</v>
      </c>
      <c r="AA37" s="613"/>
      <c r="AB37" s="613"/>
      <c r="AC37" s="613"/>
      <c r="AD37" s="614">
        <v>1131</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364006</v>
      </c>
      <c r="BA37" s="611"/>
      <c r="BB37" s="611"/>
      <c r="BC37" s="611"/>
      <c r="BD37" s="643"/>
      <c r="BE37" s="643"/>
      <c r="BF37" s="656"/>
      <c r="BG37" s="607" t="s">
        <v>320</v>
      </c>
      <c r="BH37" s="608"/>
      <c r="BI37" s="608"/>
      <c r="BJ37" s="608"/>
      <c r="BK37" s="608"/>
      <c r="BL37" s="608"/>
      <c r="BM37" s="608"/>
      <c r="BN37" s="608"/>
      <c r="BO37" s="608"/>
      <c r="BP37" s="608"/>
      <c r="BQ37" s="608"/>
      <c r="BR37" s="608"/>
      <c r="BS37" s="608"/>
      <c r="BT37" s="608"/>
      <c r="BU37" s="609"/>
      <c r="BV37" s="610">
        <v>-638329</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288735</v>
      </c>
      <c r="CS37" s="643"/>
      <c r="CT37" s="643"/>
      <c r="CU37" s="643"/>
      <c r="CV37" s="643"/>
      <c r="CW37" s="643"/>
      <c r="CX37" s="643"/>
      <c r="CY37" s="644"/>
      <c r="CZ37" s="615">
        <v>0.6</v>
      </c>
      <c r="DA37" s="640"/>
      <c r="DB37" s="640"/>
      <c r="DC37" s="645"/>
      <c r="DD37" s="619">
        <v>288735</v>
      </c>
      <c r="DE37" s="643"/>
      <c r="DF37" s="643"/>
      <c r="DG37" s="643"/>
      <c r="DH37" s="643"/>
      <c r="DI37" s="643"/>
      <c r="DJ37" s="643"/>
      <c r="DK37" s="644"/>
      <c r="DL37" s="619">
        <v>247548</v>
      </c>
      <c r="DM37" s="643"/>
      <c r="DN37" s="643"/>
      <c r="DO37" s="643"/>
      <c r="DP37" s="643"/>
      <c r="DQ37" s="643"/>
      <c r="DR37" s="643"/>
      <c r="DS37" s="643"/>
      <c r="DT37" s="643"/>
      <c r="DU37" s="643"/>
      <c r="DV37" s="644"/>
      <c r="DW37" s="615">
        <v>1</v>
      </c>
      <c r="DX37" s="640"/>
      <c r="DY37" s="640"/>
      <c r="DZ37" s="640"/>
      <c r="EA37" s="640"/>
      <c r="EB37" s="640"/>
      <c r="EC37" s="641"/>
    </row>
    <row r="38" spans="2:133" ht="11.25" customHeight="1" x14ac:dyDescent="0.15">
      <c r="B38" s="607" t="s">
        <v>322</v>
      </c>
      <c r="C38" s="608"/>
      <c r="D38" s="608"/>
      <c r="E38" s="608"/>
      <c r="F38" s="608"/>
      <c r="G38" s="608"/>
      <c r="H38" s="608"/>
      <c r="I38" s="608"/>
      <c r="J38" s="608"/>
      <c r="K38" s="608"/>
      <c r="L38" s="608"/>
      <c r="M38" s="608"/>
      <c r="N38" s="608"/>
      <c r="O38" s="608"/>
      <c r="P38" s="608"/>
      <c r="Q38" s="609"/>
      <c r="R38" s="610">
        <v>1535300</v>
      </c>
      <c r="S38" s="611"/>
      <c r="T38" s="611"/>
      <c r="U38" s="611"/>
      <c r="V38" s="611"/>
      <c r="W38" s="611"/>
      <c r="X38" s="611"/>
      <c r="Y38" s="612"/>
      <c r="Z38" s="613">
        <v>2.9</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316959</v>
      </c>
      <c r="BA38" s="611"/>
      <c r="BB38" s="611"/>
      <c r="BC38" s="611"/>
      <c r="BD38" s="643"/>
      <c r="BE38" s="643"/>
      <c r="BF38" s="656"/>
      <c r="BG38" s="607" t="s">
        <v>324</v>
      </c>
      <c r="BH38" s="608"/>
      <c r="BI38" s="608"/>
      <c r="BJ38" s="608"/>
      <c r="BK38" s="608"/>
      <c r="BL38" s="608"/>
      <c r="BM38" s="608"/>
      <c r="BN38" s="608"/>
      <c r="BO38" s="608"/>
      <c r="BP38" s="608"/>
      <c r="BQ38" s="608"/>
      <c r="BR38" s="608"/>
      <c r="BS38" s="608"/>
      <c r="BT38" s="608"/>
      <c r="BU38" s="609"/>
      <c r="BV38" s="610">
        <v>14824</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4869430</v>
      </c>
      <c r="CS38" s="611"/>
      <c r="CT38" s="611"/>
      <c r="CU38" s="611"/>
      <c r="CV38" s="611"/>
      <c r="CW38" s="611"/>
      <c r="CX38" s="611"/>
      <c r="CY38" s="612"/>
      <c r="CZ38" s="615">
        <v>9.3000000000000007</v>
      </c>
      <c r="DA38" s="640"/>
      <c r="DB38" s="640"/>
      <c r="DC38" s="645"/>
      <c r="DD38" s="619">
        <v>4262788</v>
      </c>
      <c r="DE38" s="611"/>
      <c r="DF38" s="611"/>
      <c r="DG38" s="611"/>
      <c r="DH38" s="611"/>
      <c r="DI38" s="611"/>
      <c r="DJ38" s="611"/>
      <c r="DK38" s="612"/>
      <c r="DL38" s="619">
        <v>2955814</v>
      </c>
      <c r="DM38" s="611"/>
      <c r="DN38" s="611"/>
      <c r="DO38" s="611"/>
      <c r="DP38" s="611"/>
      <c r="DQ38" s="611"/>
      <c r="DR38" s="611"/>
      <c r="DS38" s="611"/>
      <c r="DT38" s="611"/>
      <c r="DU38" s="611"/>
      <c r="DV38" s="612"/>
      <c r="DW38" s="615">
        <v>12.3</v>
      </c>
      <c r="DX38" s="640"/>
      <c r="DY38" s="640"/>
      <c r="DZ38" s="640"/>
      <c r="EA38" s="640"/>
      <c r="EB38" s="640"/>
      <c r="EC38" s="641"/>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v>19829</v>
      </c>
      <c r="BA39" s="611"/>
      <c r="BB39" s="611"/>
      <c r="BC39" s="611"/>
      <c r="BD39" s="643"/>
      <c r="BE39" s="643"/>
      <c r="BF39" s="656"/>
      <c r="BG39" s="607" t="s">
        <v>328</v>
      </c>
      <c r="BH39" s="608"/>
      <c r="BI39" s="608"/>
      <c r="BJ39" s="608"/>
      <c r="BK39" s="608"/>
      <c r="BL39" s="608"/>
      <c r="BM39" s="608"/>
      <c r="BN39" s="608"/>
      <c r="BO39" s="608"/>
      <c r="BP39" s="608"/>
      <c r="BQ39" s="608"/>
      <c r="BR39" s="608"/>
      <c r="BS39" s="608"/>
      <c r="BT39" s="608"/>
      <c r="BU39" s="609"/>
      <c r="BV39" s="610">
        <v>20791</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1731753</v>
      </c>
      <c r="CS39" s="643"/>
      <c r="CT39" s="643"/>
      <c r="CU39" s="643"/>
      <c r="CV39" s="643"/>
      <c r="CW39" s="643"/>
      <c r="CX39" s="643"/>
      <c r="CY39" s="644"/>
      <c r="CZ39" s="615">
        <v>3.3</v>
      </c>
      <c r="DA39" s="640"/>
      <c r="DB39" s="640"/>
      <c r="DC39" s="645"/>
      <c r="DD39" s="619">
        <v>1714494</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0"/>
      <c r="DY39" s="640"/>
      <c r="DZ39" s="640"/>
      <c r="EA39" s="640"/>
      <c r="EB39" s="640"/>
      <c r="EC39" s="641"/>
    </row>
    <row r="40" spans="2:133" ht="11.25" customHeight="1" x14ac:dyDescent="0.15">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56"/>
      <c r="BG40" s="660" t="s">
        <v>332</v>
      </c>
      <c r="BH40" s="661"/>
      <c r="BI40" s="661"/>
      <c r="BJ40" s="661"/>
      <c r="BK40" s="661"/>
      <c r="BL40" s="202"/>
      <c r="BM40" s="608" t="s">
        <v>333</v>
      </c>
      <c r="BN40" s="608"/>
      <c r="BO40" s="608"/>
      <c r="BP40" s="608"/>
      <c r="BQ40" s="608"/>
      <c r="BR40" s="608"/>
      <c r="BS40" s="608"/>
      <c r="BT40" s="608"/>
      <c r="BU40" s="609"/>
      <c r="BV40" s="610">
        <v>94</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0"/>
      <c r="DB40" s="640"/>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15">
      <c r="B41" s="631" t="s">
        <v>335</v>
      </c>
      <c r="C41" s="632"/>
      <c r="D41" s="632"/>
      <c r="E41" s="632"/>
      <c r="F41" s="632"/>
      <c r="G41" s="632"/>
      <c r="H41" s="632"/>
      <c r="I41" s="632"/>
      <c r="J41" s="632"/>
      <c r="K41" s="632"/>
      <c r="L41" s="632"/>
      <c r="M41" s="632"/>
      <c r="N41" s="632"/>
      <c r="O41" s="632"/>
      <c r="P41" s="632"/>
      <c r="Q41" s="633"/>
      <c r="R41" s="682">
        <v>53755493</v>
      </c>
      <c r="S41" s="683"/>
      <c r="T41" s="683"/>
      <c r="U41" s="683"/>
      <c r="V41" s="683"/>
      <c r="W41" s="683"/>
      <c r="X41" s="683"/>
      <c r="Y41" s="687"/>
      <c r="Z41" s="688">
        <v>100</v>
      </c>
      <c r="AA41" s="688"/>
      <c r="AB41" s="688"/>
      <c r="AC41" s="688"/>
      <c r="AD41" s="689">
        <v>24014036</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1464657</v>
      </c>
      <c r="BA41" s="611"/>
      <c r="BB41" s="611"/>
      <c r="BC41" s="611"/>
      <c r="BD41" s="643"/>
      <c r="BE41" s="643"/>
      <c r="BF41" s="656"/>
      <c r="BG41" s="660"/>
      <c r="BH41" s="661"/>
      <c r="BI41" s="661"/>
      <c r="BJ41" s="661"/>
      <c r="BK41" s="661"/>
      <c r="BL41" s="202"/>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0"/>
      <c r="DB41" s="640"/>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339</v>
      </c>
      <c r="AR42" s="680"/>
      <c r="AS42" s="680"/>
      <c r="AT42" s="680"/>
      <c r="AU42" s="680"/>
      <c r="AV42" s="680"/>
      <c r="AW42" s="680"/>
      <c r="AX42" s="680"/>
      <c r="AY42" s="681"/>
      <c r="AZ42" s="682">
        <v>3087814</v>
      </c>
      <c r="BA42" s="683"/>
      <c r="BB42" s="683"/>
      <c r="BC42" s="683"/>
      <c r="BD42" s="669"/>
      <c r="BE42" s="669"/>
      <c r="BF42" s="671"/>
      <c r="BG42" s="662"/>
      <c r="BH42" s="663"/>
      <c r="BI42" s="663"/>
      <c r="BJ42" s="663"/>
      <c r="BK42" s="663"/>
      <c r="BL42" s="203"/>
      <c r="BM42" s="632" t="s">
        <v>340</v>
      </c>
      <c r="BN42" s="632"/>
      <c r="BO42" s="632"/>
      <c r="BP42" s="632"/>
      <c r="BQ42" s="632"/>
      <c r="BR42" s="632"/>
      <c r="BS42" s="632"/>
      <c r="BT42" s="632"/>
      <c r="BU42" s="633"/>
      <c r="BV42" s="682">
        <v>353</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4383948</v>
      </c>
      <c r="CS42" s="643"/>
      <c r="CT42" s="643"/>
      <c r="CU42" s="643"/>
      <c r="CV42" s="643"/>
      <c r="CW42" s="643"/>
      <c r="CX42" s="643"/>
      <c r="CY42" s="644"/>
      <c r="CZ42" s="615">
        <v>8.4</v>
      </c>
      <c r="DA42" s="640"/>
      <c r="DB42" s="640"/>
      <c r="DC42" s="645"/>
      <c r="DD42" s="619">
        <v>661401</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196" t="s">
        <v>342</v>
      </c>
      <c r="CD43" s="607" t="s">
        <v>343</v>
      </c>
      <c r="CE43" s="608"/>
      <c r="CF43" s="608"/>
      <c r="CG43" s="608"/>
      <c r="CH43" s="608"/>
      <c r="CI43" s="608"/>
      <c r="CJ43" s="608"/>
      <c r="CK43" s="608"/>
      <c r="CL43" s="608"/>
      <c r="CM43" s="608"/>
      <c r="CN43" s="608"/>
      <c r="CO43" s="608"/>
      <c r="CP43" s="608"/>
      <c r="CQ43" s="609"/>
      <c r="CR43" s="610">
        <v>114152</v>
      </c>
      <c r="CS43" s="643"/>
      <c r="CT43" s="643"/>
      <c r="CU43" s="643"/>
      <c r="CV43" s="643"/>
      <c r="CW43" s="643"/>
      <c r="CX43" s="643"/>
      <c r="CY43" s="644"/>
      <c r="CZ43" s="615">
        <v>0.2</v>
      </c>
      <c r="DA43" s="640"/>
      <c r="DB43" s="640"/>
      <c r="DC43" s="645"/>
      <c r="DD43" s="619">
        <v>114152</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4383948</v>
      </c>
      <c r="CS44" s="611"/>
      <c r="CT44" s="611"/>
      <c r="CU44" s="611"/>
      <c r="CV44" s="611"/>
      <c r="CW44" s="611"/>
      <c r="CX44" s="611"/>
      <c r="CY44" s="612"/>
      <c r="CZ44" s="615">
        <v>8.4</v>
      </c>
      <c r="DA44" s="616"/>
      <c r="DB44" s="616"/>
      <c r="DC44" s="622"/>
      <c r="DD44" s="619">
        <v>661401</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975325</v>
      </c>
      <c r="CS45" s="643"/>
      <c r="CT45" s="643"/>
      <c r="CU45" s="643"/>
      <c r="CV45" s="643"/>
      <c r="CW45" s="643"/>
      <c r="CX45" s="643"/>
      <c r="CY45" s="644"/>
      <c r="CZ45" s="615">
        <v>1.9</v>
      </c>
      <c r="DA45" s="640"/>
      <c r="DB45" s="640"/>
      <c r="DC45" s="645"/>
      <c r="DD45" s="619">
        <v>18276</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07"/>
      <c r="CD46" s="650"/>
      <c r="CE46" s="651"/>
      <c r="CF46" s="607" t="s">
        <v>348</v>
      </c>
      <c r="CG46" s="608"/>
      <c r="CH46" s="608"/>
      <c r="CI46" s="608"/>
      <c r="CJ46" s="608"/>
      <c r="CK46" s="608"/>
      <c r="CL46" s="608"/>
      <c r="CM46" s="608"/>
      <c r="CN46" s="608"/>
      <c r="CO46" s="608"/>
      <c r="CP46" s="608"/>
      <c r="CQ46" s="609"/>
      <c r="CR46" s="610">
        <v>3408623</v>
      </c>
      <c r="CS46" s="611"/>
      <c r="CT46" s="611"/>
      <c r="CU46" s="611"/>
      <c r="CV46" s="611"/>
      <c r="CW46" s="611"/>
      <c r="CX46" s="611"/>
      <c r="CY46" s="612"/>
      <c r="CZ46" s="615">
        <v>6.5</v>
      </c>
      <c r="DA46" s="616"/>
      <c r="DB46" s="616"/>
      <c r="DC46" s="622"/>
      <c r="DD46" s="619">
        <v>643125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07"/>
      <c r="CD47" s="650"/>
      <c r="CE47" s="651"/>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0"/>
      <c r="DB47" s="640"/>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07"/>
      <c r="CD48" s="652"/>
      <c r="CE48" s="653"/>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07"/>
      <c r="CD49" s="631" t="s">
        <v>351</v>
      </c>
      <c r="CE49" s="632"/>
      <c r="CF49" s="632"/>
      <c r="CG49" s="632"/>
      <c r="CH49" s="632"/>
      <c r="CI49" s="632"/>
      <c r="CJ49" s="632"/>
      <c r="CK49" s="632"/>
      <c r="CL49" s="632"/>
      <c r="CM49" s="632"/>
      <c r="CN49" s="632"/>
      <c r="CO49" s="632"/>
      <c r="CP49" s="632"/>
      <c r="CQ49" s="633"/>
      <c r="CR49" s="682">
        <v>52253013</v>
      </c>
      <c r="CS49" s="669"/>
      <c r="CT49" s="669"/>
      <c r="CU49" s="669"/>
      <c r="CV49" s="669"/>
      <c r="CW49" s="669"/>
      <c r="CX49" s="669"/>
      <c r="CY49" s="698"/>
      <c r="CZ49" s="690">
        <v>100</v>
      </c>
      <c r="DA49" s="699"/>
      <c r="DB49" s="699"/>
      <c r="DC49" s="700"/>
      <c r="DD49" s="701">
        <v>29499912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aBqSv9LCdYB4n9Yx0bS4N7NwQwD7RUOuFguouFhmDbem9Oj444yu4rA2Y0dI5wJNqezgDUVpqDSWApdrHC1pcw==" saltValue="ecnBg9O/OzKEOe40oirFB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15">
      <c r="A7" s="219">
        <v>1</v>
      </c>
      <c r="B7" s="736" t="s">
        <v>374</v>
      </c>
      <c r="C7" s="737"/>
      <c r="D7" s="737"/>
      <c r="E7" s="737"/>
      <c r="F7" s="737"/>
      <c r="G7" s="737"/>
      <c r="H7" s="737"/>
      <c r="I7" s="737"/>
      <c r="J7" s="737"/>
      <c r="K7" s="737"/>
      <c r="L7" s="737"/>
      <c r="M7" s="737"/>
      <c r="N7" s="737"/>
      <c r="O7" s="737"/>
      <c r="P7" s="738"/>
      <c r="Q7" s="739">
        <v>53024</v>
      </c>
      <c r="R7" s="740"/>
      <c r="S7" s="740"/>
      <c r="T7" s="740"/>
      <c r="U7" s="740"/>
      <c r="V7" s="740">
        <v>51527</v>
      </c>
      <c r="W7" s="740"/>
      <c r="X7" s="740"/>
      <c r="Y7" s="740"/>
      <c r="Z7" s="740"/>
      <c r="AA7" s="740">
        <v>1497</v>
      </c>
      <c r="AB7" s="740"/>
      <c r="AC7" s="740"/>
      <c r="AD7" s="740"/>
      <c r="AE7" s="741"/>
      <c r="AF7" s="742">
        <v>1365</v>
      </c>
      <c r="AG7" s="743"/>
      <c r="AH7" s="743"/>
      <c r="AI7" s="743"/>
      <c r="AJ7" s="744"/>
      <c r="AK7" s="745">
        <v>1693</v>
      </c>
      <c r="AL7" s="746"/>
      <c r="AM7" s="746"/>
      <c r="AN7" s="746"/>
      <c r="AO7" s="746"/>
      <c r="AP7" s="746">
        <v>15487</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t="s">
        <v>559</v>
      </c>
      <c r="BS7" s="733" t="s">
        <v>560</v>
      </c>
      <c r="BT7" s="734"/>
      <c r="BU7" s="734"/>
      <c r="BV7" s="734"/>
      <c r="BW7" s="734"/>
      <c r="BX7" s="734"/>
      <c r="BY7" s="734"/>
      <c r="BZ7" s="734"/>
      <c r="CA7" s="734"/>
      <c r="CB7" s="734"/>
      <c r="CC7" s="734"/>
      <c r="CD7" s="734"/>
      <c r="CE7" s="734"/>
      <c r="CF7" s="734"/>
      <c r="CG7" s="749"/>
      <c r="CH7" s="730">
        <v>0</v>
      </c>
      <c r="CI7" s="731"/>
      <c r="CJ7" s="731"/>
      <c r="CK7" s="731"/>
      <c r="CL7" s="732"/>
      <c r="CM7" s="730">
        <v>15</v>
      </c>
      <c r="CN7" s="731"/>
      <c r="CO7" s="731"/>
      <c r="CP7" s="731"/>
      <c r="CQ7" s="732"/>
      <c r="CR7" s="730">
        <v>5</v>
      </c>
      <c r="CS7" s="731"/>
      <c r="CT7" s="731"/>
      <c r="CU7" s="731"/>
      <c r="CV7" s="732"/>
      <c r="CW7" s="730" t="s">
        <v>558</v>
      </c>
      <c r="CX7" s="731"/>
      <c r="CY7" s="731"/>
      <c r="CZ7" s="731"/>
      <c r="DA7" s="732"/>
      <c r="DB7" s="730">
        <v>200</v>
      </c>
      <c r="DC7" s="731"/>
      <c r="DD7" s="731"/>
      <c r="DE7" s="731"/>
      <c r="DF7" s="732"/>
      <c r="DG7" s="730" t="s">
        <v>558</v>
      </c>
      <c r="DH7" s="731"/>
      <c r="DI7" s="731"/>
      <c r="DJ7" s="731"/>
      <c r="DK7" s="732"/>
      <c r="DL7" s="730" t="s">
        <v>558</v>
      </c>
      <c r="DM7" s="731"/>
      <c r="DN7" s="731"/>
      <c r="DO7" s="731"/>
      <c r="DP7" s="732"/>
      <c r="DQ7" s="730" t="s">
        <v>558</v>
      </c>
      <c r="DR7" s="731"/>
      <c r="DS7" s="731"/>
      <c r="DT7" s="731"/>
      <c r="DU7" s="732"/>
      <c r="DV7" s="733"/>
      <c r="DW7" s="734"/>
      <c r="DX7" s="734"/>
      <c r="DY7" s="734"/>
      <c r="DZ7" s="735"/>
      <c r="EA7" s="217"/>
    </row>
    <row r="8" spans="1:131" s="218" customFormat="1" ht="26.25" customHeight="1" x14ac:dyDescent="0.15">
      <c r="A8" s="221">
        <v>2</v>
      </c>
      <c r="B8" s="767" t="s">
        <v>375</v>
      </c>
      <c r="C8" s="768"/>
      <c r="D8" s="768"/>
      <c r="E8" s="768"/>
      <c r="F8" s="768"/>
      <c r="G8" s="768"/>
      <c r="H8" s="768"/>
      <c r="I8" s="768"/>
      <c r="J8" s="768"/>
      <c r="K8" s="768"/>
      <c r="L8" s="768"/>
      <c r="M8" s="768"/>
      <c r="N8" s="768"/>
      <c r="O8" s="768"/>
      <c r="P8" s="769"/>
      <c r="Q8" s="770">
        <v>1018</v>
      </c>
      <c r="R8" s="771"/>
      <c r="S8" s="771"/>
      <c r="T8" s="771"/>
      <c r="U8" s="771"/>
      <c r="V8" s="771">
        <v>1012</v>
      </c>
      <c r="W8" s="771"/>
      <c r="X8" s="771"/>
      <c r="Y8" s="771"/>
      <c r="Z8" s="771"/>
      <c r="AA8" s="771">
        <v>6</v>
      </c>
      <c r="AB8" s="771"/>
      <c r="AC8" s="771"/>
      <c r="AD8" s="771"/>
      <c r="AE8" s="772"/>
      <c r="AF8" s="773">
        <v>6</v>
      </c>
      <c r="AG8" s="774"/>
      <c r="AH8" s="774"/>
      <c r="AI8" s="774"/>
      <c r="AJ8" s="775"/>
      <c r="AK8" s="756">
        <v>286</v>
      </c>
      <c r="AL8" s="757"/>
      <c r="AM8" s="757"/>
      <c r="AN8" s="757"/>
      <c r="AO8" s="757"/>
      <c r="AP8" s="757">
        <v>810</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15">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15">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15">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15">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15">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15">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15">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15">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15">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15">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15">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15">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15">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
      <c r="A23" s="223" t="s">
        <v>377</v>
      </c>
      <c r="B23" s="776" t="s">
        <v>378</v>
      </c>
      <c r="C23" s="777"/>
      <c r="D23" s="777"/>
      <c r="E23" s="777"/>
      <c r="F23" s="777"/>
      <c r="G23" s="777"/>
      <c r="H23" s="777"/>
      <c r="I23" s="777"/>
      <c r="J23" s="777"/>
      <c r="K23" s="777"/>
      <c r="L23" s="777"/>
      <c r="M23" s="777"/>
      <c r="N23" s="777"/>
      <c r="O23" s="777"/>
      <c r="P23" s="778"/>
      <c r="Q23" s="779">
        <v>53755</v>
      </c>
      <c r="R23" s="780"/>
      <c r="S23" s="780"/>
      <c r="T23" s="780"/>
      <c r="U23" s="780"/>
      <c r="V23" s="780">
        <v>52253</v>
      </c>
      <c r="W23" s="780"/>
      <c r="X23" s="780"/>
      <c r="Y23" s="780"/>
      <c r="Z23" s="780"/>
      <c r="AA23" s="780">
        <v>1502</v>
      </c>
      <c r="AB23" s="780"/>
      <c r="AC23" s="780"/>
      <c r="AD23" s="780"/>
      <c r="AE23" s="781"/>
      <c r="AF23" s="782">
        <v>1370</v>
      </c>
      <c r="AG23" s="780"/>
      <c r="AH23" s="780"/>
      <c r="AI23" s="780"/>
      <c r="AJ23" s="783"/>
      <c r="AK23" s="784"/>
      <c r="AL23" s="785"/>
      <c r="AM23" s="785"/>
      <c r="AN23" s="785"/>
      <c r="AO23" s="785"/>
      <c r="AP23" s="780">
        <v>16297</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15">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5">
        <v>1</v>
      </c>
      <c r="B28" s="736" t="s">
        <v>389</v>
      </c>
      <c r="C28" s="737"/>
      <c r="D28" s="737"/>
      <c r="E28" s="737"/>
      <c r="F28" s="737"/>
      <c r="G28" s="737"/>
      <c r="H28" s="737"/>
      <c r="I28" s="737"/>
      <c r="J28" s="737"/>
      <c r="K28" s="737"/>
      <c r="L28" s="737"/>
      <c r="M28" s="737"/>
      <c r="N28" s="737"/>
      <c r="O28" s="737"/>
      <c r="P28" s="738"/>
      <c r="Q28" s="809">
        <v>11463</v>
      </c>
      <c r="R28" s="810"/>
      <c r="S28" s="810"/>
      <c r="T28" s="810"/>
      <c r="U28" s="810"/>
      <c r="V28" s="810">
        <v>11235</v>
      </c>
      <c r="W28" s="810"/>
      <c r="X28" s="810"/>
      <c r="Y28" s="810"/>
      <c r="Z28" s="810"/>
      <c r="AA28" s="810">
        <v>229</v>
      </c>
      <c r="AB28" s="810"/>
      <c r="AC28" s="810"/>
      <c r="AD28" s="810"/>
      <c r="AE28" s="811"/>
      <c r="AF28" s="812">
        <v>229</v>
      </c>
      <c r="AG28" s="810"/>
      <c r="AH28" s="810"/>
      <c r="AI28" s="810"/>
      <c r="AJ28" s="813"/>
      <c r="AK28" s="814">
        <v>1754</v>
      </c>
      <c r="AL28" s="815"/>
      <c r="AM28" s="815"/>
      <c r="AN28" s="815"/>
      <c r="AO28" s="815"/>
      <c r="AP28" s="815" t="s">
        <v>549</v>
      </c>
      <c r="AQ28" s="815"/>
      <c r="AR28" s="815"/>
      <c r="AS28" s="815"/>
      <c r="AT28" s="815"/>
      <c r="AU28" s="815" t="s">
        <v>549</v>
      </c>
      <c r="AV28" s="815"/>
      <c r="AW28" s="815"/>
      <c r="AX28" s="815"/>
      <c r="AY28" s="815"/>
      <c r="AZ28" s="816" t="s">
        <v>549</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5">
        <v>2</v>
      </c>
      <c r="B29" s="767" t="s">
        <v>390</v>
      </c>
      <c r="C29" s="768"/>
      <c r="D29" s="768"/>
      <c r="E29" s="768"/>
      <c r="F29" s="768"/>
      <c r="G29" s="768"/>
      <c r="H29" s="768"/>
      <c r="I29" s="768"/>
      <c r="J29" s="768"/>
      <c r="K29" s="768"/>
      <c r="L29" s="768"/>
      <c r="M29" s="768"/>
      <c r="N29" s="768"/>
      <c r="O29" s="768"/>
      <c r="P29" s="769"/>
      <c r="Q29" s="770">
        <v>10313</v>
      </c>
      <c r="R29" s="771"/>
      <c r="S29" s="771"/>
      <c r="T29" s="771"/>
      <c r="U29" s="771"/>
      <c r="V29" s="771">
        <v>10096</v>
      </c>
      <c r="W29" s="771"/>
      <c r="X29" s="771"/>
      <c r="Y29" s="771"/>
      <c r="Z29" s="771"/>
      <c r="AA29" s="771">
        <v>217</v>
      </c>
      <c r="AB29" s="771"/>
      <c r="AC29" s="771"/>
      <c r="AD29" s="771"/>
      <c r="AE29" s="772"/>
      <c r="AF29" s="773">
        <v>217</v>
      </c>
      <c r="AG29" s="774"/>
      <c r="AH29" s="774"/>
      <c r="AI29" s="774"/>
      <c r="AJ29" s="775"/>
      <c r="AK29" s="821">
        <v>1751</v>
      </c>
      <c r="AL29" s="817"/>
      <c r="AM29" s="817"/>
      <c r="AN29" s="817"/>
      <c r="AO29" s="817"/>
      <c r="AP29" s="817" t="s">
        <v>549</v>
      </c>
      <c r="AQ29" s="817"/>
      <c r="AR29" s="817"/>
      <c r="AS29" s="817"/>
      <c r="AT29" s="817"/>
      <c r="AU29" s="817" t="s">
        <v>549</v>
      </c>
      <c r="AV29" s="817"/>
      <c r="AW29" s="817"/>
      <c r="AX29" s="817"/>
      <c r="AY29" s="817"/>
      <c r="AZ29" s="818" t="s">
        <v>549</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5">
        <v>3</v>
      </c>
      <c r="B30" s="767" t="s">
        <v>391</v>
      </c>
      <c r="C30" s="768"/>
      <c r="D30" s="768"/>
      <c r="E30" s="768"/>
      <c r="F30" s="768"/>
      <c r="G30" s="768"/>
      <c r="H30" s="768"/>
      <c r="I30" s="768"/>
      <c r="J30" s="768"/>
      <c r="K30" s="768"/>
      <c r="L30" s="768"/>
      <c r="M30" s="768"/>
      <c r="N30" s="768"/>
      <c r="O30" s="768"/>
      <c r="P30" s="769"/>
      <c r="Q30" s="770">
        <v>3176</v>
      </c>
      <c r="R30" s="771"/>
      <c r="S30" s="771"/>
      <c r="T30" s="771"/>
      <c r="U30" s="771"/>
      <c r="V30" s="771">
        <v>3137</v>
      </c>
      <c r="W30" s="771"/>
      <c r="X30" s="771"/>
      <c r="Y30" s="771"/>
      <c r="Z30" s="771"/>
      <c r="AA30" s="771">
        <v>39</v>
      </c>
      <c r="AB30" s="771"/>
      <c r="AC30" s="771"/>
      <c r="AD30" s="771"/>
      <c r="AE30" s="772"/>
      <c r="AF30" s="773">
        <v>39</v>
      </c>
      <c r="AG30" s="774"/>
      <c r="AH30" s="774"/>
      <c r="AI30" s="774"/>
      <c r="AJ30" s="775"/>
      <c r="AK30" s="821">
        <v>1522</v>
      </c>
      <c r="AL30" s="817"/>
      <c r="AM30" s="817"/>
      <c r="AN30" s="817"/>
      <c r="AO30" s="817"/>
      <c r="AP30" s="817" t="s">
        <v>549</v>
      </c>
      <c r="AQ30" s="817"/>
      <c r="AR30" s="817"/>
      <c r="AS30" s="817"/>
      <c r="AT30" s="817"/>
      <c r="AU30" s="817" t="s">
        <v>549</v>
      </c>
      <c r="AV30" s="817"/>
      <c r="AW30" s="817"/>
      <c r="AX30" s="817"/>
      <c r="AY30" s="817"/>
      <c r="AZ30" s="818" t="s">
        <v>549</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5">
        <v>4</v>
      </c>
      <c r="B31" s="767" t="s">
        <v>392</v>
      </c>
      <c r="C31" s="768"/>
      <c r="D31" s="768"/>
      <c r="E31" s="768"/>
      <c r="F31" s="768"/>
      <c r="G31" s="768"/>
      <c r="H31" s="768"/>
      <c r="I31" s="768"/>
      <c r="J31" s="768"/>
      <c r="K31" s="768"/>
      <c r="L31" s="768"/>
      <c r="M31" s="768"/>
      <c r="N31" s="768"/>
      <c r="O31" s="768"/>
      <c r="P31" s="769"/>
      <c r="Q31" s="770">
        <v>1811</v>
      </c>
      <c r="R31" s="771"/>
      <c r="S31" s="771"/>
      <c r="T31" s="771"/>
      <c r="U31" s="771"/>
      <c r="V31" s="771">
        <v>1569</v>
      </c>
      <c r="W31" s="771"/>
      <c r="X31" s="771"/>
      <c r="Y31" s="771"/>
      <c r="Z31" s="771"/>
      <c r="AA31" s="771">
        <v>242</v>
      </c>
      <c r="AB31" s="771"/>
      <c r="AC31" s="771"/>
      <c r="AD31" s="771"/>
      <c r="AE31" s="772"/>
      <c r="AF31" s="773">
        <v>3889</v>
      </c>
      <c r="AG31" s="774"/>
      <c r="AH31" s="774"/>
      <c r="AI31" s="774"/>
      <c r="AJ31" s="775"/>
      <c r="AK31" s="821">
        <v>20</v>
      </c>
      <c r="AL31" s="817"/>
      <c r="AM31" s="817"/>
      <c r="AN31" s="817"/>
      <c r="AO31" s="817"/>
      <c r="AP31" s="817" t="s">
        <v>549</v>
      </c>
      <c r="AQ31" s="817"/>
      <c r="AR31" s="817"/>
      <c r="AS31" s="817"/>
      <c r="AT31" s="817"/>
      <c r="AU31" s="817" t="s">
        <v>549</v>
      </c>
      <c r="AV31" s="817"/>
      <c r="AW31" s="817"/>
      <c r="AX31" s="817"/>
      <c r="AY31" s="817"/>
      <c r="AZ31" s="818" t="s">
        <v>549</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5">
        <v>5</v>
      </c>
      <c r="B32" s="767" t="s">
        <v>394</v>
      </c>
      <c r="C32" s="768"/>
      <c r="D32" s="768"/>
      <c r="E32" s="768"/>
      <c r="F32" s="768"/>
      <c r="G32" s="768"/>
      <c r="H32" s="768"/>
      <c r="I32" s="768"/>
      <c r="J32" s="768"/>
      <c r="K32" s="768"/>
      <c r="L32" s="768"/>
      <c r="M32" s="768"/>
      <c r="N32" s="768"/>
      <c r="O32" s="768"/>
      <c r="P32" s="769"/>
      <c r="Q32" s="770">
        <v>2306</v>
      </c>
      <c r="R32" s="771"/>
      <c r="S32" s="771"/>
      <c r="T32" s="771"/>
      <c r="U32" s="771"/>
      <c r="V32" s="771">
        <v>2137</v>
      </c>
      <c r="W32" s="771"/>
      <c r="X32" s="771"/>
      <c r="Y32" s="771"/>
      <c r="Z32" s="771"/>
      <c r="AA32" s="771">
        <v>169</v>
      </c>
      <c r="AB32" s="771"/>
      <c r="AC32" s="771"/>
      <c r="AD32" s="771"/>
      <c r="AE32" s="772"/>
      <c r="AF32" s="773">
        <v>1688</v>
      </c>
      <c r="AG32" s="774"/>
      <c r="AH32" s="774"/>
      <c r="AI32" s="774"/>
      <c r="AJ32" s="775"/>
      <c r="AK32" s="821">
        <v>364</v>
      </c>
      <c r="AL32" s="817"/>
      <c r="AM32" s="817"/>
      <c r="AN32" s="817"/>
      <c r="AO32" s="817"/>
      <c r="AP32" s="817">
        <v>2762</v>
      </c>
      <c r="AQ32" s="817"/>
      <c r="AR32" s="817"/>
      <c r="AS32" s="817"/>
      <c r="AT32" s="817"/>
      <c r="AU32" s="817">
        <v>1732</v>
      </c>
      <c r="AV32" s="817"/>
      <c r="AW32" s="817"/>
      <c r="AX32" s="817"/>
      <c r="AY32" s="817"/>
      <c r="AZ32" s="818" t="s">
        <v>549</v>
      </c>
      <c r="BA32" s="818"/>
      <c r="BB32" s="818"/>
      <c r="BC32" s="818"/>
      <c r="BD32" s="818"/>
      <c r="BE32" s="819" t="s">
        <v>393</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15">
      <c r="A33" s="225">
        <v>6</v>
      </c>
      <c r="B33" s="767" t="s">
        <v>395</v>
      </c>
      <c r="C33" s="768"/>
      <c r="D33" s="768"/>
      <c r="E33" s="768"/>
      <c r="F33" s="768"/>
      <c r="G33" s="768"/>
      <c r="H33" s="768"/>
      <c r="I33" s="768"/>
      <c r="J33" s="768"/>
      <c r="K33" s="768"/>
      <c r="L33" s="768"/>
      <c r="M33" s="768"/>
      <c r="N33" s="768"/>
      <c r="O33" s="768"/>
      <c r="P33" s="769"/>
      <c r="Q33" s="770">
        <v>341</v>
      </c>
      <c r="R33" s="771"/>
      <c r="S33" s="771"/>
      <c r="T33" s="771"/>
      <c r="U33" s="771"/>
      <c r="V33" s="771">
        <v>296</v>
      </c>
      <c r="W33" s="771"/>
      <c r="X33" s="771"/>
      <c r="Y33" s="771"/>
      <c r="Z33" s="771"/>
      <c r="AA33" s="771">
        <v>45</v>
      </c>
      <c r="AB33" s="771"/>
      <c r="AC33" s="771"/>
      <c r="AD33" s="771"/>
      <c r="AE33" s="772"/>
      <c r="AF33" s="773">
        <v>65</v>
      </c>
      <c r="AG33" s="774"/>
      <c r="AH33" s="774"/>
      <c r="AI33" s="774"/>
      <c r="AJ33" s="775"/>
      <c r="AK33" s="821">
        <v>317</v>
      </c>
      <c r="AL33" s="817"/>
      <c r="AM33" s="817"/>
      <c r="AN33" s="817"/>
      <c r="AO33" s="817"/>
      <c r="AP33" s="817" t="s">
        <v>549</v>
      </c>
      <c r="AQ33" s="817"/>
      <c r="AR33" s="817"/>
      <c r="AS33" s="817"/>
      <c r="AT33" s="817"/>
      <c r="AU33" s="817" t="s">
        <v>549</v>
      </c>
      <c r="AV33" s="817"/>
      <c r="AW33" s="817"/>
      <c r="AX33" s="817"/>
      <c r="AY33" s="817"/>
      <c r="AZ33" s="818" t="s">
        <v>549</v>
      </c>
      <c r="BA33" s="818"/>
      <c r="BB33" s="818"/>
      <c r="BC33" s="818"/>
      <c r="BD33" s="818"/>
      <c r="BE33" s="819" t="s">
        <v>396</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15">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15">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15">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15">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15">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15">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15">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15">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15">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15">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15">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15">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15">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15">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15">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15">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15">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15">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15">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15">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15">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15">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15">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15">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15">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15">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15">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397</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3" t="s">
        <v>377</v>
      </c>
      <c r="B63" s="776" t="s">
        <v>398</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6126</v>
      </c>
      <c r="AG63" s="831"/>
      <c r="AH63" s="831"/>
      <c r="AI63" s="831"/>
      <c r="AJ63" s="832"/>
      <c r="AK63" s="833"/>
      <c r="AL63" s="828"/>
      <c r="AM63" s="828"/>
      <c r="AN63" s="828"/>
      <c r="AO63" s="828"/>
      <c r="AP63" s="831">
        <v>2762</v>
      </c>
      <c r="AQ63" s="831"/>
      <c r="AR63" s="831"/>
      <c r="AS63" s="831"/>
      <c r="AT63" s="831"/>
      <c r="AU63" s="831">
        <v>1732</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400</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401</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550</v>
      </c>
      <c r="C68" s="857"/>
      <c r="D68" s="857"/>
      <c r="E68" s="857"/>
      <c r="F68" s="857"/>
      <c r="G68" s="857"/>
      <c r="H68" s="857"/>
      <c r="I68" s="857"/>
      <c r="J68" s="857"/>
      <c r="K68" s="857"/>
      <c r="L68" s="857"/>
      <c r="M68" s="857"/>
      <c r="N68" s="857"/>
      <c r="O68" s="857"/>
      <c r="P68" s="858"/>
      <c r="Q68" s="859">
        <v>9388</v>
      </c>
      <c r="R68" s="853"/>
      <c r="S68" s="853"/>
      <c r="T68" s="853"/>
      <c r="U68" s="853"/>
      <c r="V68" s="853">
        <v>9097</v>
      </c>
      <c r="W68" s="853"/>
      <c r="X68" s="853"/>
      <c r="Y68" s="853"/>
      <c r="Z68" s="853"/>
      <c r="AA68" s="853">
        <v>291</v>
      </c>
      <c r="AB68" s="853"/>
      <c r="AC68" s="853"/>
      <c r="AD68" s="853"/>
      <c r="AE68" s="853"/>
      <c r="AF68" s="853">
        <v>291</v>
      </c>
      <c r="AG68" s="853"/>
      <c r="AH68" s="853"/>
      <c r="AI68" s="853"/>
      <c r="AJ68" s="853"/>
      <c r="AK68" s="853">
        <v>0</v>
      </c>
      <c r="AL68" s="853"/>
      <c r="AM68" s="853"/>
      <c r="AN68" s="853"/>
      <c r="AO68" s="853"/>
      <c r="AP68" s="853">
        <v>125</v>
      </c>
      <c r="AQ68" s="853"/>
      <c r="AR68" s="853"/>
      <c r="AS68" s="853"/>
      <c r="AT68" s="853"/>
      <c r="AU68" s="853">
        <v>3</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551</v>
      </c>
      <c r="C69" s="861"/>
      <c r="D69" s="861"/>
      <c r="E69" s="861"/>
      <c r="F69" s="861"/>
      <c r="G69" s="861"/>
      <c r="H69" s="861"/>
      <c r="I69" s="861"/>
      <c r="J69" s="861"/>
      <c r="K69" s="861"/>
      <c r="L69" s="861"/>
      <c r="M69" s="861"/>
      <c r="N69" s="861"/>
      <c r="O69" s="861"/>
      <c r="P69" s="862"/>
      <c r="Q69" s="863">
        <v>34078</v>
      </c>
      <c r="R69" s="817"/>
      <c r="S69" s="817"/>
      <c r="T69" s="817"/>
      <c r="U69" s="817"/>
      <c r="V69" s="817">
        <v>33928</v>
      </c>
      <c r="W69" s="817"/>
      <c r="X69" s="817"/>
      <c r="Y69" s="817"/>
      <c r="Z69" s="817"/>
      <c r="AA69" s="817">
        <v>150</v>
      </c>
      <c r="AB69" s="817"/>
      <c r="AC69" s="817"/>
      <c r="AD69" s="817"/>
      <c r="AE69" s="817"/>
      <c r="AF69" s="817">
        <v>150</v>
      </c>
      <c r="AG69" s="817"/>
      <c r="AH69" s="817"/>
      <c r="AI69" s="817"/>
      <c r="AJ69" s="817"/>
      <c r="AK69" s="817">
        <v>330</v>
      </c>
      <c r="AL69" s="817"/>
      <c r="AM69" s="817"/>
      <c r="AN69" s="817"/>
      <c r="AO69" s="817"/>
      <c r="AP69" s="817" t="s">
        <v>558</v>
      </c>
      <c r="AQ69" s="817"/>
      <c r="AR69" s="817"/>
      <c r="AS69" s="817"/>
      <c r="AT69" s="817"/>
      <c r="AU69" s="817" t="s">
        <v>558</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552</v>
      </c>
      <c r="C70" s="861"/>
      <c r="D70" s="861"/>
      <c r="E70" s="861"/>
      <c r="F70" s="861"/>
      <c r="G70" s="861"/>
      <c r="H70" s="861"/>
      <c r="I70" s="861"/>
      <c r="J70" s="861"/>
      <c r="K70" s="861"/>
      <c r="L70" s="861"/>
      <c r="M70" s="861"/>
      <c r="N70" s="861"/>
      <c r="O70" s="861"/>
      <c r="P70" s="862"/>
      <c r="Q70" s="863">
        <v>49270</v>
      </c>
      <c r="R70" s="817"/>
      <c r="S70" s="817"/>
      <c r="T70" s="817"/>
      <c r="U70" s="817"/>
      <c r="V70" s="817">
        <v>48378</v>
      </c>
      <c r="W70" s="817"/>
      <c r="X70" s="817"/>
      <c r="Y70" s="817"/>
      <c r="Z70" s="817"/>
      <c r="AA70" s="817">
        <v>892</v>
      </c>
      <c r="AB70" s="817"/>
      <c r="AC70" s="817"/>
      <c r="AD70" s="817"/>
      <c r="AE70" s="817"/>
      <c r="AF70" s="817">
        <v>835</v>
      </c>
      <c r="AG70" s="817"/>
      <c r="AH70" s="817"/>
      <c r="AI70" s="817"/>
      <c r="AJ70" s="817"/>
      <c r="AK70" s="817">
        <v>0</v>
      </c>
      <c r="AL70" s="817"/>
      <c r="AM70" s="817"/>
      <c r="AN70" s="817"/>
      <c r="AO70" s="817"/>
      <c r="AP70" s="817" t="s">
        <v>558</v>
      </c>
      <c r="AQ70" s="817"/>
      <c r="AR70" s="817"/>
      <c r="AS70" s="817"/>
      <c r="AT70" s="817"/>
      <c r="AU70" s="817" t="s">
        <v>558</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t="s">
        <v>553</v>
      </c>
      <c r="C71" s="861"/>
      <c r="D71" s="861"/>
      <c r="E71" s="861"/>
      <c r="F71" s="861"/>
      <c r="G71" s="861"/>
      <c r="H71" s="861"/>
      <c r="I71" s="861"/>
      <c r="J71" s="861"/>
      <c r="K71" s="861"/>
      <c r="L71" s="861"/>
      <c r="M71" s="861"/>
      <c r="N71" s="861"/>
      <c r="O71" s="861"/>
      <c r="P71" s="862"/>
      <c r="Q71" s="863">
        <v>1238</v>
      </c>
      <c r="R71" s="817"/>
      <c r="S71" s="817"/>
      <c r="T71" s="817"/>
      <c r="U71" s="817"/>
      <c r="V71" s="817">
        <v>1207</v>
      </c>
      <c r="W71" s="817"/>
      <c r="X71" s="817"/>
      <c r="Y71" s="817"/>
      <c r="Z71" s="817"/>
      <c r="AA71" s="817">
        <v>31</v>
      </c>
      <c r="AB71" s="817"/>
      <c r="AC71" s="817"/>
      <c r="AD71" s="817"/>
      <c r="AE71" s="817"/>
      <c r="AF71" s="817">
        <v>31</v>
      </c>
      <c r="AG71" s="817"/>
      <c r="AH71" s="817"/>
      <c r="AI71" s="817"/>
      <c r="AJ71" s="817"/>
      <c r="AK71" s="817">
        <v>76</v>
      </c>
      <c r="AL71" s="817"/>
      <c r="AM71" s="817"/>
      <c r="AN71" s="817"/>
      <c r="AO71" s="817"/>
      <c r="AP71" s="817" t="s">
        <v>558</v>
      </c>
      <c r="AQ71" s="817"/>
      <c r="AR71" s="817"/>
      <c r="AS71" s="817"/>
      <c r="AT71" s="817"/>
      <c r="AU71" s="817" t="s">
        <v>558</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t="s">
        <v>554</v>
      </c>
      <c r="C72" s="861"/>
      <c r="D72" s="861"/>
      <c r="E72" s="861"/>
      <c r="F72" s="861"/>
      <c r="G72" s="861"/>
      <c r="H72" s="861"/>
      <c r="I72" s="861"/>
      <c r="J72" s="861"/>
      <c r="K72" s="861"/>
      <c r="L72" s="861"/>
      <c r="M72" s="861"/>
      <c r="N72" s="861"/>
      <c r="O72" s="861"/>
      <c r="P72" s="862"/>
      <c r="Q72" s="863">
        <v>271</v>
      </c>
      <c r="R72" s="817"/>
      <c r="S72" s="817"/>
      <c r="T72" s="817"/>
      <c r="U72" s="817"/>
      <c r="V72" s="817">
        <v>194</v>
      </c>
      <c r="W72" s="817"/>
      <c r="X72" s="817"/>
      <c r="Y72" s="817"/>
      <c r="Z72" s="817"/>
      <c r="AA72" s="817">
        <v>76</v>
      </c>
      <c r="AB72" s="817"/>
      <c r="AC72" s="817"/>
      <c r="AD72" s="817"/>
      <c r="AE72" s="817"/>
      <c r="AF72" s="817">
        <v>76</v>
      </c>
      <c r="AG72" s="817"/>
      <c r="AH72" s="817"/>
      <c r="AI72" s="817"/>
      <c r="AJ72" s="817"/>
      <c r="AK72" s="817">
        <v>70</v>
      </c>
      <c r="AL72" s="817"/>
      <c r="AM72" s="817"/>
      <c r="AN72" s="817"/>
      <c r="AO72" s="817"/>
      <c r="AP72" s="817" t="s">
        <v>558</v>
      </c>
      <c r="AQ72" s="817"/>
      <c r="AR72" s="817"/>
      <c r="AS72" s="817"/>
      <c r="AT72" s="817"/>
      <c r="AU72" s="817" t="s">
        <v>558</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t="s">
        <v>555</v>
      </c>
      <c r="C73" s="861"/>
      <c r="D73" s="861"/>
      <c r="E73" s="861"/>
      <c r="F73" s="861"/>
      <c r="G73" s="861"/>
      <c r="H73" s="861"/>
      <c r="I73" s="861"/>
      <c r="J73" s="861"/>
      <c r="K73" s="861"/>
      <c r="L73" s="861"/>
      <c r="M73" s="861"/>
      <c r="N73" s="861"/>
      <c r="O73" s="861"/>
      <c r="P73" s="862"/>
      <c r="Q73" s="863">
        <v>279</v>
      </c>
      <c r="R73" s="817"/>
      <c r="S73" s="817"/>
      <c r="T73" s="817"/>
      <c r="U73" s="817"/>
      <c r="V73" s="817">
        <v>251</v>
      </c>
      <c r="W73" s="817"/>
      <c r="X73" s="817"/>
      <c r="Y73" s="817"/>
      <c r="Z73" s="817"/>
      <c r="AA73" s="817">
        <v>27</v>
      </c>
      <c r="AB73" s="817"/>
      <c r="AC73" s="817"/>
      <c r="AD73" s="817"/>
      <c r="AE73" s="817"/>
      <c r="AF73" s="817">
        <v>27</v>
      </c>
      <c r="AG73" s="817"/>
      <c r="AH73" s="817"/>
      <c r="AI73" s="817"/>
      <c r="AJ73" s="817"/>
      <c r="AK73" s="817">
        <v>0</v>
      </c>
      <c r="AL73" s="817"/>
      <c r="AM73" s="817"/>
      <c r="AN73" s="817"/>
      <c r="AO73" s="817"/>
      <c r="AP73" s="817" t="s">
        <v>558</v>
      </c>
      <c r="AQ73" s="817"/>
      <c r="AR73" s="817"/>
      <c r="AS73" s="817"/>
      <c r="AT73" s="817"/>
      <c r="AU73" s="817" t="s">
        <v>558</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t="s">
        <v>556</v>
      </c>
      <c r="C74" s="861"/>
      <c r="D74" s="861"/>
      <c r="E74" s="861"/>
      <c r="F74" s="861"/>
      <c r="G74" s="861"/>
      <c r="H74" s="861"/>
      <c r="I74" s="861"/>
      <c r="J74" s="861"/>
      <c r="K74" s="861"/>
      <c r="L74" s="861"/>
      <c r="M74" s="861"/>
      <c r="N74" s="861"/>
      <c r="O74" s="861"/>
      <c r="P74" s="862"/>
      <c r="Q74" s="863">
        <v>11048</v>
      </c>
      <c r="R74" s="817"/>
      <c r="S74" s="817"/>
      <c r="T74" s="817"/>
      <c r="U74" s="817"/>
      <c r="V74" s="817">
        <v>10962</v>
      </c>
      <c r="W74" s="817"/>
      <c r="X74" s="817"/>
      <c r="Y74" s="817"/>
      <c r="Z74" s="817"/>
      <c r="AA74" s="817">
        <v>86</v>
      </c>
      <c r="AB74" s="817"/>
      <c r="AC74" s="817"/>
      <c r="AD74" s="817"/>
      <c r="AE74" s="817"/>
      <c r="AF74" s="817">
        <v>86</v>
      </c>
      <c r="AG74" s="817"/>
      <c r="AH74" s="817"/>
      <c r="AI74" s="817"/>
      <c r="AJ74" s="817"/>
      <c r="AK74" s="817">
        <v>4624</v>
      </c>
      <c r="AL74" s="817"/>
      <c r="AM74" s="817"/>
      <c r="AN74" s="817"/>
      <c r="AO74" s="817"/>
      <c r="AP74" s="817" t="s">
        <v>558</v>
      </c>
      <c r="AQ74" s="817"/>
      <c r="AR74" s="817"/>
      <c r="AS74" s="817"/>
      <c r="AT74" s="817"/>
      <c r="AU74" s="817" t="s">
        <v>558</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v>8</v>
      </c>
      <c r="B75" s="860" t="s">
        <v>557</v>
      </c>
      <c r="C75" s="861"/>
      <c r="D75" s="861"/>
      <c r="E75" s="861"/>
      <c r="F75" s="861"/>
      <c r="G75" s="861"/>
      <c r="H75" s="861"/>
      <c r="I75" s="861"/>
      <c r="J75" s="861"/>
      <c r="K75" s="861"/>
      <c r="L75" s="861"/>
      <c r="M75" s="861"/>
      <c r="N75" s="861"/>
      <c r="O75" s="861"/>
      <c r="P75" s="862"/>
      <c r="Q75" s="864">
        <v>1656633</v>
      </c>
      <c r="R75" s="865"/>
      <c r="S75" s="865"/>
      <c r="T75" s="865"/>
      <c r="U75" s="821"/>
      <c r="V75" s="866">
        <v>1631442</v>
      </c>
      <c r="W75" s="865"/>
      <c r="X75" s="865"/>
      <c r="Y75" s="865"/>
      <c r="Z75" s="821"/>
      <c r="AA75" s="866">
        <v>25191</v>
      </c>
      <c r="AB75" s="865"/>
      <c r="AC75" s="865"/>
      <c r="AD75" s="865"/>
      <c r="AE75" s="821"/>
      <c r="AF75" s="866">
        <v>25191</v>
      </c>
      <c r="AG75" s="865"/>
      <c r="AH75" s="865"/>
      <c r="AI75" s="865"/>
      <c r="AJ75" s="821"/>
      <c r="AK75" s="866">
        <v>23240</v>
      </c>
      <c r="AL75" s="865"/>
      <c r="AM75" s="865"/>
      <c r="AN75" s="865"/>
      <c r="AO75" s="821"/>
      <c r="AP75" s="866" t="s">
        <v>558</v>
      </c>
      <c r="AQ75" s="865"/>
      <c r="AR75" s="865"/>
      <c r="AS75" s="865"/>
      <c r="AT75" s="821"/>
      <c r="AU75" s="866" t="s">
        <v>558</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15">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15">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15">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15">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15">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15">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15">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15">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15">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15">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377</v>
      </c>
      <c r="B88" s="776" t="s">
        <v>402</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26687</v>
      </c>
      <c r="AG88" s="831"/>
      <c r="AH88" s="831"/>
      <c r="AI88" s="831"/>
      <c r="AJ88" s="831"/>
      <c r="AK88" s="828"/>
      <c r="AL88" s="828"/>
      <c r="AM88" s="828"/>
      <c r="AN88" s="828"/>
      <c r="AO88" s="828"/>
      <c r="AP88" s="831">
        <v>125</v>
      </c>
      <c r="AQ88" s="831"/>
      <c r="AR88" s="831"/>
      <c r="AS88" s="831"/>
      <c r="AT88" s="831"/>
      <c r="AU88" s="831">
        <v>3</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403</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v>
      </c>
      <c r="CS102" s="839"/>
      <c r="CT102" s="839"/>
      <c r="CU102" s="839"/>
      <c r="CV102" s="878"/>
      <c r="CW102" s="877" t="s">
        <v>558</v>
      </c>
      <c r="CX102" s="839"/>
      <c r="CY102" s="839"/>
      <c r="CZ102" s="839"/>
      <c r="DA102" s="878"/>
      <c r="DB102" s="877">
        <v>200</v>
      </c>
      <c r="DC102" s="839"/>
      <c r="DD102" s="839"/>
      <c r="DE102" s="839"/>
      <c r="DF102" s="878"/>
      <c r="DG102" s="877" t="s">
        <v>558</v>
      </c>
      <c r="DH102" s="839"/>
      <c r="DI102" s="839"/>
      <c r="DJ102" s="839"/>
      <c r="DK102" s="878"/>
      <c r="DL102" s="877" t="s">
        <v>558</v>
      </c>
      <c r="DM102" s="839"/>
      <c r="DN102" s="839"/>
      <c r="DO102" s="839"/>
      <c r="DP102" s="878"/>
      <c r="DQ102" s="877" t="s">
        <v>558</v>
      </c>
      <c r="DR102" s="839"/>
      <c r="DS102" s="839"/>
      <c r="DT102" s="839"/>
      <c r="DU102" s="878"/>
      <c r="DV102" s="776"/>
      <c r="DW102" s="777"/>
      <c r="DX102" s="777"/>
      <c r="DY102" s="777"/>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404</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405</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408</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409</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410</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411</v>
      </c>
      <c r="AB109" s="880"/>
      <c r="AC109" s="880"/>
      <c r="AD109" s="880"/>
      <c r="AE109" s="881"/>
      <c r="AF109" s="879" t="s">
        <v>412</v>
      </c>
      <c r="AG109" s="880"/>
      <c r="AH109" s="880"/>
      <c r="AI109" s="880"/>
      <c r="AJ109" s="881"/>
      <c r="AK109" s="879" t="s">
        <v>294</v>
      </c>
      <c r="AL109" s="880"/>
      <c r="AM109" s="880"/>
      <c r="AN109" s="880"/>
      <c r="AO109" s="881"/>
      <c r="AP109" s="879" t="s">
        <v>413</v>
      </c>
      <c r="AQ109" s="880"/>
      <c r="AR109" s="880"/>
      <c r="AS109" s="880"/>
      <c r="AT109" s="882"/>
      <c r="AU109" s="899" t="s">
        <v>410</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411</v>
      </c>
      <c r="BR109" s="880"/>
      <c r="BS109" s="880"/>
      <c r="BT109" s="880"/>
      <c r="BU109" s="881"/>
      <c r="BV109" s="879" t="s">
        <v>412</v>
      </c>
      <c r="BW109" s="880"/>
      <c r="BX109" s="880"/>
      <c r="BY109" s="880"/>
      <c r="BZ109" s="881"/>
      <c r="CA109" s="879" t="s">
        <v>294</v>
      </c>
      <c r="CB109" s="880"/>
      <c r="CC109" s="880"/>
      <c r="CD109" s="880"/>
      <c r="CE109" s="881"/>
      <c r="CF109" s="900" t="s">
        <v>413</v>
      </c>
      <c r="CG109" s="900"/>
      <c r="CH109" s="900"/>
      <c r="CI109" s="900"/>
      <c r="CJ109" s="900"/>
      <c r="CK109" s="879" t="s">
        <v>414</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411</v>
      </c>
      <c r="DH109" s="880"/>
      <c r="DI109" s="880"/>
      <c r="DJ109" s="880"/>
      <c r="DK109" s="881"/>
      <c r="DL109" s="879" t="s">
        <v>412</v>
      </c>
      <c r="DM109" s="880"/>
      <c r="DN109" s="880"/>
      <c r="DO109" s="880"/>
      <c r="DP109" s="881"/>
      <c r="DQ109" s="879" t="s">
        <v>294</v>
      </c>
      <c r="DR109" s="880"/>
      <c r="DS109" s="880"/>
      <c r="DT109" s="880"/>
      <c r="DU109" s="881"/>
      <c r="DV109" s="879" t="s">
        <v>413</v>
      </c>
      <c r="DW109" s="880"/>
      <c r="DX109" s="880"/>
      <c r="DY109" s="880"/>
      <c r="DZ109" s="882"/>
    </row>
    <row r="110" spans="1:131" s="212" customFormat="1" ht="26.25" customHeight="1" x14ac:dyDescent="0.15">
      <c r="A110" s="883" t="s">
        <v>415</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1909307</v>
      </c>
      <c r="AB110" s="887"/>
      <c r="AC110" s="887"/>
      <c r="AD110" s="887"/>
      <c r="AE110" s="888"/>
      <c r="AF110" s="889">
        <v>1828763</v>
      </c>
      <c r="AG110" s="887"/>
      <c r="AH110" s="887"/>
      <c r="AI110" s="887"/>
      <c r="AJ110" s="888"/>
      <c r="AK110" s="889">
        <v>1768904</v>
      </c>
      <c r="AL110" s="887"/>
      <c r="AM110" s="887"/>
      <c r="AN110" s="887"/>
      <c r="AO110" s="888"/>
      <c r="AP110" s="890">
        <v>7.4</v>
      </c>
      <c r="AQ110" s="891"/>
      <c r="AR110" s="891"/>
      <c r="AS110" s="891"/>
      <c r="AT110" s="892"/>
      <c r="AU110" s="893" t="s">
        <v>69</v>
      </c>
      <c r="AV110" s="894"/>
      <c r="AW110" s="894"/>
      <c r="AX110" s="894"/>
      <c r="AY110" s="894"/>
      <c r="AZ110" s="916" t="s">
        <v>416</v>
      </c>
      <c r="BA110" s="884"/>
      <c r="BB110" s="884"/>
      <c r="BC110" s="884"/>
      <c r="BD110" s="884"/>
      <c r="BE110" s="884"/>
      <c r="BF110" s="884"/>
      <c r="BG110" s="884"/>
      <c r="BH110" s="884"/>
      <c r="BI110" s="884"/>
      <c r="BJ110" s="884"/>
      <c r="BK110" s="884"/>
      <c r="BL110" s="884"/>
      <c r="BM110" s="884"/>
      <c r="BN110" s="884"/>
      <c r="BO110" s="884"/>
      <c r="BP110" s="885"/>
      <c r="BQ110" s="917">
        <v>16226894</v>
      </c>
      <c r="BR110" s="918"/>
      <c r="BS110" s="918"/>
      <c r="BT110" s="918"/>
      <c r="BU110" s="918"/>
      <c r="BV110" s="918">
        <v>16468234</v>
      </c>
      <c r="BW110" s="918"/>
      <c r="BX110" s="918"/>
      <c r="BY110" s="918"/>
      <c r="BZ110" s="918"/>
      <c r="CA110" s="918">
        <v>16296797</v>
      </c>
      <c r="CB110" s="918"/>
      <c r="CC110" s="918"/>
      <c r="CD110" s="918"/>
      <c r="CE110" s="918"/>
      <c r="CF110" s="931">
        <v>68.2</v>
      </c>
      <c r="CG110" s="932"/>
      <c r="CH110" s="932"/>
      <c r="CI110" s="932"/>
      <c r="CJ110" s="932"/>
      <c r="CK110" s="933" t="s">
        <v>417</v>
      </c>
      <c r="CL110" s="934"/>
      <c r="CM110" s="916" t="s">
        <v>418</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15">
      <c r="A111" s="921" t="s">
        <v>419</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420</v>
      </c>
      <c r="BA111" s="910"/>
      <c r="BB111" s="910"/>
      <c r="BC111" s="910"/>
      <c r="BD111" s="910"/>
      <c r="BE111" s="910"/>
      <c r="BF111" s="910"/>
      <c r="BG111" s="910"/>
      <c r="BH111" s="910"/>
      <c r="BI111" s="910"/>
      <c r="BJ111" s="910"/>
      <c r="BK111" s="910"/>
      <c r="BL111" s="910"/>
      <c r="BM111" s="910"/>
      <c r="BN111" s="910"/>
      <c r="BO111" s="910"/>
      <c r="BP111" s="911"/>
      <c r="BQ111" s="912">
        <v>129211</v>
      </c>
      <c r="BR111" s="913"/>
      <c r="BS111" s="913"/>
      <c r="BT111" s="913"/>
      <c r="BU111" s="913"/>
      <c r="BV111" s="913" t="s">
        <v>122</v>
      </c>
      <c r="BW111" s="913"/>
      <c r="BX111" s="913"/>
      <c r="BY111" s="913"/>
      <c r="BZ111" s="913"/>
      <c r="CA111" s="913">
        <v>102620</v>
      </c>
      <c r="CB111" s="913"/>
      <c r="CC111" s="913"/>
      <c r="CD111" s="913"/>
      <c r="CE111" s="913"/>
      <c r="CF111" s="907">
        <v>0.4</v>
      </c>
      <c r="CG111" s="908"/>
      <c r="CH111" s="908"/>
      <c r="CI111" s="908"/>
      <c r="CJ111" s="908"/>
      <c r="CK111" s="935"/>
      <c r="CL111" s="936"/>
      <c r="CM111" s="909" t="s">
        <v>421</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15">
      <c r="A112" s="939" t="s">
        <v>422</v>
      </c>
      <c r="B112" s="940"/>
      <c r="C112" s="910" t="s">
        <v>423</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424</v>
      </c>
      <c r="BA112" s="910"/>
      <c r="BB112" s="910"/>
      <c r="BC112" s="910"/>
      <c r="BD112" s="910"/>
      <c r="BE112" s="910"/>
      <c r="BF112" s="910"/>
      <c r="BG112" s="910"/>
      <c r="BH112" s="910"/>
      <c r="BI112" s="910"/>
      <c r="BJ112" s="910"/>
      <c r="BK112" s="910"/>
      <c r="BL112" s="910"/>
      <c r="BM112" s="910"/>
      <c r="BN112" s="910"/>
      <c r="BO112" s="910"/>
      <c r="BP112" s="911"/>
      <c r="BQ112" s="912">
        <v>1914166</v>
      </c>
      <c r="BR112" s="913"/>
      <c r="BS112" s="913"/>
      <c r="BT112" s="913"/>
      <c r="BU112" s="913"/>
      <c r="BV112" s="913">
        <v>1873229</v>
      </c>
      <c r="BW112" s="913"/>
      <c r="BX112" s="913"/>
      <c r="BY112" s="913"/>
      <c r="BZ112" s="913"/>
      <c r="CA112" s="913">
        <v>1731581</v>
      </c>
      <c r="CB112" s="913"/>
      <c r="CC112" s="913"/>
      <c r="CD112" s="913"/>
      <c r="CE112" s="913"/>
      <c r="CF112" s="907">
        <v>7.2</v>
      </c>
      <c r="CG112" s="908"/>
      <c r="CH112" s="908"/>
      <c r="CI112" s="908"/>
      <c r="CJ112" s="908"/>
      <c r="CK112" s="935"/>
      <c r="CL112" s="936"/>
      <c r="CM112" s="909" t="s">
        <v>425</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15">
      <c r="A113" s="941"/>
      <c r="B113" s="942"/>
      <c r="C113" s="910" t="s">
        <v>426</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347732</v>
      </c>
      <c r="AB113" s="925"/>
      <c r="AC113" s="925"/>
      <c r="AD113" s="925"/>
      <c r="AE113" s="926"/>
      <c r="AF113" s="927">
        <v>320643</v>
      </c>
      <c r="AG113" s="925"/>
      <c r="AH113" s="925"/>
      <c r="AI113" s="925"/>
      <c r="AJ113" s="926"/>
      <c r="AK113" s="927">
        <v>289682</v>
      </c>
      <c r="AL113" s="925"/>
      <c r="AM113" s="925"/>
      <c r="AN113" s="925"/>
      <c r="AO113" s="926"/>
      <c r="AP113" s="928">
        <v>1.2</v>
      </c>
      <c r="AQ113" s="929"/>
      <c r="AR113" s="929"/>
      <c r="AS113" s="929"/>
      <c r="AT113" s="930"/>
      <c r="AU113" s="895"/>
      <c r="AV113" s="896"/>
      <c r="AW113" s="896"/>
      <c r="AX113" s="896"/>
      <c r="AY113" s="896"/>
      <c r="AZ113" s="909" t="s">
        <v>427</v>
      </c>
      <c r="BA113" s="910"/>
      <c r="BB113" s="910"/>
      <c r="BC113" s="910"/>
      <c r="BD113" s="910"/>
      <c r="BE113" s="910"/>
      <c r="BF113" s="910"/>
      <c r="BG113" s="910"/>
      <c r="BH113" s="910"/>
      <c r="BI113" s="910"/>
      <c r="BJ113" s="910"/>
      <c r="BK113" s="910"/>
      <c r="BL113" s="910"/>
      <c r="BM113" s="910"/>
      <c r="BN113" s="910"/>
      <c r="BO113" s="910"/>
      <c r="BP113" s="911"/>
      <c r="BQ113" s="912">
        <v>5121</v>
      </c>
      <c r="BR113" s="913"/>
      <c r="BS113" s="913"/>
      <c r="BT113" s="913"/>
      <c r="BU113" s="913"/>
      <c r="BV113" s="913">
        <v>4255</v>
      </c>
      <c r="BW113" s="913"/>
      <c r="BX113" s="913"/>
      <c r="BY113" s="913"/>
      <c r="BZ113" s="913"/>
      <c r="CA113" s="913">
        <v>3386</v>
      </c>
      <c r="CB113" s="913"/>
      <c r="CC113" s="913"/>
      <c r="CD113" s="913"/>
      <c r="CE113" s="913"/>
      <c r="CF113" s="907">
        <v>0</v>
      </c>
      <c r="CG113" s="908"/>
      <c r="CH113" s="908"/>
      <c r="CI113" s="908"/>
      <c r="CJ113" s="908"/>
      <c r="CK113" s="935"/>
      <c r="CL113" s="936"/>
      <c r="CM113" s="909" t="s">
        <v>428</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15">
      <c r="A114" s="941"/>
      <c r="B114" s="942"/>
      <c r="C114" s="910" t="s">
        <v>429</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823</v>
      </c>
      <c r="AB114" s="946"/>
      <c r="AC114" s="946"/>
      <c r="AD114" s="946"/>
      <c r="AE114" s="947"/>
      <c r="AF114" s="948">
        <v>899</v>
      </c>
      <c r="AG114" s="946"/>
      <c r="AH114" s="946"/>
      <c r="AI114" s="946"/>
      <c r="AJ114" s="947"/>
      <c r="AK114" s="948">
        <v>856</v>
      </c>
      <c r="AL114" s="946"/>
      <c r="AM114" s="946"/>
      <c r="AN114" s="946"/>
      <c r="AO114" s="947"/>
      <c r="AP114" s="949">
        <v>0</v>
      </c>
      <c r="AQ114" s="950"/>
      <c r="AR114" s="950"/>
      <c r="AS114" s="950"/>
      <c r="AT114" s="951"/>
      <c r="AU114" s="895"/>
      <c r="AV114" s="896"/>
      <c r="AW114" s="896"/>
      <c r="AX114" s="896"/>
      <c r="AY114" s="896"/>
      <c r="AZ114" s="909" t="s">
        <v>430</v>
      </c>
      <c r="BA114" s="910"/>
      <c r="BB114" s="910"/>
      <c r="BC114" s="910"/>
      <c r="BD114" s="910"/>
      <c r="BE114" s="910"/>
      <c r="BF114" s="910"/>
      <c r="BG114" s="910"/>
      <c r="BH114" s="910"/>
      <c r="BI114" s="910"/>
      <c r="BJ114" s="910"/>
      <c r="BK114" s="910"/>
      <c r="BL114" s="910"/>
      <c r="BM114" s="910"/>
      <c r="BN114" s="910"/>
      <c r="BO114" s="910"/>
      <c r="BP114" s="911"/>
      <c r="BQ114" s="912">
        <v>4881401</v>
      </c>
      <c r="BR114" s="913"/>
      <c r="BS114" s="913"/>
      <c r="BT114" s="913"/>
      <c r="BU114" s="913"/>
      <c r="BV114" s="913">
        <v>4926633</v>
      </c>
      <c r="BW114" s="913"/>
      <c r="BX114" s="913"/>
      <c r="BY114" s="913"/>
      <c r="BZ114" s="913"/>
      <c r="CA114" s="913">
        <v>4799677</v>
      </c>
      <c r="CB114" s="913"/>
      <c r="CC114" s="913"/>
      <c r="CD114" s="913"/>
      <c r="CE114" s="913"/>
      <c r="CF114" s="907">
        <v>20.100000000000001</v>
      </c>
      <c r="CG114" s="908"/>
      <c r="CH114" s="908"/>
      <c r="CI114" s="908"/>
      <c r="CJ114" s="908"/>
      <c r="CK114" s="935"/>
      <c r="CL114" s="936"/>
      <c r="CM114" s="909" t="s">
        <v>431</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15">
      <c r="A115" s="941"/>
      <c r="B115" s="942"/>
      <c r="C115" s="910" t="s">
        <v>432</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433</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434</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129211</v>
      </c>
      <c r="DH115" s="946"/>
      <c r="DI115" s="946"/>
      <c r="DJ115" s="946"/>
      <c r="DK115" s="947"/>
      <c r="DL115" s="948" t="s">
        <v>122</v>
      </c>
      <c r="DM115" s="946"/>
      <c r="DN115" s="946"/>
      <c r="DO115" s="946"/>
      <c r="DP115" s="947"/>
      <c r="DQ115" s="948">
        <v>102620</v>
      </c>
      <c r="DR115" s="946"/>
      <c r="DS115" s="946"/>
      <c r="DT115" s="946"/>
      <c r="DU115" s="947"/>
      <c r="DV115" s="949">
        <v>0.4</v>
      </c>
      <c r="DW115" s="950"/>
      <c r="DX115" s="950"/>
      <c r="DY115" s="950"/>
      <c r="DZ115" s="951"/>
    </row>
    <row r="116" spans="1:130" s="212" customFormat="1" ht="26.25" customHeight="1" x14ac:dyDescent="0.15">
      <c r="A116" s="943"/>
      <c r="B116" s="944"/>
      <c r="C116" s="952" t="s">
        <v>435</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436</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437</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15">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438</v>
      </c>
      <c r="Z117" s="881"/>
      <c r="AA117" s="965">
        <v>2257862</v>
      </c>
      <c r="AB117" s="966"/>
      <c r="AC117" s="966"/>
      <c r="AD117" s="966"/>
      <c r="AE117" s="967"/>
      <c r="AF117" s="968">
        <v>2150305</v>
      </c>
      <c r="AG117" s="966"/>
      <c r="AH117" s="966"/>
      <c r="AI117" s="966"/>
      <c r="AJ117" s="967"/>
      <c r="AK117" s="968">
        <v>2059442</v>
      </c>
      <c r="AL117" s="966"/>
      <c r="AM117" s="966"/>
      <c r="AN117" s="966"/>
      <c r="AO117" s="967"/>
      <c r="AP117" s="969"/>
      <c r="AQ117" s="970"/>
      <c r="AR117" s="970"/>
      <c r="AS117" s="970"/>
      <c r="AT117" s="971"/>
      <c r="AU117" s="895"/>
      <c r="AV117" s="896"/>
      <c r="AW117" s="896"/>
      <c r="AX117" s="896"/>
      <c r="AY117" s="896"/>
      <c r="AZ117" s="961" t="s">
        <v>439</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440</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15">
      <c r="A118" s="899" t="s">
        <v>414</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411</v>
      </c>
      <c r="AB118" s="880"/>
      <c r="AC118" s="880"/>
      <c r="AD118" s="880"/>
      <c r="AE118" s="881"/>
      <c r="AF118" s="879" t="s">
        <v>412</v>
      </c>
      <c r="AG118" s="880"/>
      <c r="AH118" s="880"/>
      <c r="AI118" s="880"/>
      <c r="AJ118" s="881"/>
      <c r="AK118" s="879" t="s">
        <v>294</v>
      </c>
      <c r="AL118" s="880"/>
      <c r="AM118" s="880"/>
      <c r="AN118" s="880"/>
      <c r="AO118" s="881"/>
      <c r="AP118" s="957" t="s">
        <v>413</v>
      </c>
      <c r="AQ118" s="958"/>
      <c r="AR118" s="958"/>
      <c r="AS118" s="958"/>
      <c r="AT118" s="959"/>
      <c r="AU118" s="895"/>
      <c r="AV118" s="896"/>
      <c r="AW118" s="896"/>
      <c r="AX118" s="896"/>
      <c r="AY118" s="896"/>
      <c r="AZ118" s="960" t="s">
        <v>441</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442</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15">
      <c r="A119" s="1043" t="s">
        <v>417</v>
      </c>
      <c r="B119" s="934"/>
      <c r="C119" s="916" t="s">
        <v>418</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443</v>
      </c>
      <c r="BP119" s="992"/>
      <c r="BQ119" s="986">
        <v>23156793</v>
      </c>
      <c r="BR119" s="987"/>
      <c r="BS119" s="987"/>
      <c r="BT119" s="987"/>
      <c r="BU119" s="987"/>
      <c r="BV119" s="987">
        <v>23272351</v>
      </c>
      <c r="BW119" s="987"/>
      <c r="BX119" s="987"/>
      <c r="BY119" s="987"/>
      <c r="BZ119" s="987"/>
      <c r="CA119" s="987">
        <v>22934061</v>
      </c>
      <c r="CB119" s="987"/>
      <c r="CC119" s="987"/>
      <c r="CD119" s="987"/>
      <c r="CE119" s="987"/>
      <c r="CF119" s="988"/>
      <c r="CG119" s="989"/>
      <c r="CH119" s="989"/>
      <c r="CI119" s="989"/>
      <c r="CJ119" s="990"/>
      <c r="CK119" s="937"/>
      <c r="CL119" s="938"/>
      <c r="CM119" s="960" t="s">
        <v>444</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15">
      <c r="A120" s="1044"/>
      <c r="B120" s="936"/>
      <c r="C120" s="909" t="s">
        <v>421</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445</v>
      </c>
      <c r="AV120" s="979"/>
      <c r="AW120" s="979"/>
      <c r="AX120" s="979"/>
      <c r="AY120" s="980"/>
      <c r="AZ120" s="916" t="s">
        <v>446</v>
      </c>
      <c r="BA120" s="884"/>
      <c r="BB120" s="884"/>
      <c r="BC120" s="884"/>
      <c r="BD120" s="884"/>
      <c r="BE120" s="884"/>
      <c r="BF120" s="884"/>
      <c r="BG120" s="884"/>
      <c r="BH120" s="884"/>
      <c r="BI120" s="884"/>
      <c r="BJ120" s="884"/>
      <c r="BK120" s="884"/>
      <c r="BL120" s="884"/>
      <c r="BM120" s="884"/>
      <c r="BN120" s="884"/>
      <c r="BO120" s="884"/>
      <c r="BP120" s="885"/>
      <c r="BQ120" s="917">
        <v>17046775</v>
      </c>
      <c r="BR120" s="918"/>
      <c r="BS120" s="918"/>
      <c r="BT120" s="918"/>
      <c r="BU120" s="918"/>
      <c r="BV120" s="918">
        <v>19762176</v>
      </c>
      <c r="BW120" s="918"/>
      <c r="BX120" s="918"/>
      <c r="BY120" s="918"/>
      <c r="BZ120" s="918"/>
      <c r="CA120" s="918">
        <v>19534800</v>
      </c>
      <c r="CB120" s="918"/>
      <c r="CC120" s="918"/>
      <c r="CD120" s="918"/>
      <c r="CE120" s="918"/>
      <c r="CF120" s="931">
        <v>81.8</v>
      </c>
      <c r="CG120" s="932"/>
      <c r="CH120" s="932"/>
      <c r="CI120" s="932"/>
      <c r="CJ120" s="932"/>
      <c r="CK120" s="993" t="s">
        <v>447</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1914166</v>
      </c>
      <c r="DH120" s="918"/>
      <c r="DI120" s="918"/>
      <c r="DJ120" s="918"/>
      <c r="DK120" s="918"/>
      <c r="DL120" s="918">
        <v>1873229</v>
      </c>
      <c r="DM120" s="918"/>
      <c r="DN120" s="918"/>
      <c r="DO120" s="918"/>
      <c r="DP120" s="918"/>
      <c r="DQ120" s="918">
        <v>1731581</v>
      </c>
      <c r="DR120" s="918"/>
      <c r="DS120" s="918"/>
      <c r="DT120" s="918"/>
      <c r="DU120" s="918"/>
      <c r="DV120" s="919">
        <v>7.2</v>
      </c>
      <c r="DW120" s="919"/>
      <c r="DX120" s="919"/>
      <c r="DY120" s="919"/>
      <c r="DZ120" s="920"/>
    </row>
    <row r="121" spans="1:130" s="212" customFormat="1" ht="26.25" customHeight="1" x14ac:dyDescent="0.15">
      <c r="A121" s="1044"/>
      <c r="B121" s="936"/>
      <c r="C121" s="961" t="s">
        <v>448</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449</v>
      </c>
      <c r="BA121" s="910"/>
      <c r="BB121" s="910"/>
      <c r="BC121" s="910"/>
      <c r="BD121" s="910"/>
      <c r="BE121" s="910"/>
      <c r="BF121" s="910"/>
      <c r="BG121" s="910"/>
      <c r="BH121" s="910"/>
      <c r="BI121" s="910"/>
      <c r="BJ121" s="910"/>
      <c r="BK121" s="910"/>
      <c r="BL121" s="910"/>
      <c r="BM121" s="910"/>
      <c r="BN121" s="910"/>
      <c r="BO121" s="910"/>
      <c r="BP121" s="911"/>
      <c r="BQ121" s="912">
        <v>4309066</v>
      </c>
      <c r="BR121" s="913"/>
      <c r="BS121" s="913"/>
      <c r="BT121" s="913"/>
      <c r="BU121" s="913"/>
      <c r="BV121" s="913">
        <v>3822572</v>
      </c>
      <c r="BW121" s="913"/>
      <c r="BX121" s="913"/>
      <c r="BY121" s="913"/>
      <c r="BZ121" s="913"/>
      <c r="CA121" s="913">
        <v>4113115</v>
      </c>
      <c r="CB121" s="913"/>
      <c r="CC121" s="913"/>
      <c r="CD121" s="913"/>
      <c r="CE121" s="913"/>
      <c r="CF121" s="907">
        <v>17.2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15">
      <c r="A122" s="1044"/>
      <c r="B122" s="936"/>
      <c r="C122" s="909" t="s">
        <v>431</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450</v>
      </c>
      <c r="BA122" s="952"/>
      <c r="BB122" s="952"/>
      <c r="BC122" s="952"/>
      <c r="BD122" s="952"/>
      <c r="BE122" s="952"/>
      <c r="BF122" s="952"/>
      <c r="BG122" s="952"/>
      <c r="BH122" s="952"/>
      <c r="BI122" s="952"/>
      <c r="BJ122" s="952"/>
      <c r="BK122" s="952"/>
      <c r="BL122" s="952"/>
      <c r="BM122" s="952"/>
      <c r="BN122" s="952"/>
      <c r="BO122" s="952"/>
      <c r="BP122" s="953"/>
      <c r="BQ122" s="986">
        <v>12743679</v>
      </c>
      <c r="BR122" s="987"/>
      <c r="BS122" s="987"/>
      <c r="BT122" s="987"/>
      <c r="BU122" s="987"/>
      <c r="BV122" s="987">
        <v>11450289</v>
      </c>
      <c r="BW122" s="987"/>
      <c r="BX122" s="987"/>
      <c r="BY122" s="987"/>
      <c r="BZ122" s="987"/>
      <c r="CA122" s="987">
        <v>10084266</v>
      </c>
      <c r="CB122" s="987"/>
      <c r="CC122" s="987"/>
      <c r="CD122" s="987"/>
      <c r="CE122" s="987"/>
      <c r="CF122" s="1004">
        <v>42.2</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15">
      <c r="A123" s="1044"/>
      <c r="B123" s="936"/>
      <c r="C123" s="909" t="s">
        <v>437</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451</v>
      </c>
      <c r="BP123" s="992"/>
      <c r="BQ123" s="1050">
        <v>34099520</v>
      </c>
      <c r="BR123" s="1051"/>
      <c r="BS123" s="1051"/>
      <c r="BT123" s="1051"/>
      <c r="BU123" s="1051"/>
      <c r="BV123" s="1051">
        <v>35035037</v>
      </c>
      <c r="BW123" s="1051"/>
      <c r="BX123" s="1051"/>
      <c r="BY123" s="1051"/>
      <c r="BZ123" s="1051"/>
      <c r="CA123" s="1051">
        <v>33732181</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
      <c r="A124" s="1044"/>
      <c r="B124" s="936"/>
      <c r="C124" s="909" t="s">
        <v>440</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452</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453</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15">
      <c r="A125" s="1044"/>
      <c r="B125" s="936"/>
      <c r="C125" s="909" t="s">
        <v>442</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454</v>
      </c>
      <c r="CL125" s="994"/>
      <c r="CM125" s="994"/>
      <c r="CN125" s="994"/>
      <c r="CO125" s="995"/>
      <c r="CP125" s="916" t="s">
        <v>455</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
      <c r="A126" s="1044"/>
      <c r="B126" s="936"/>
      <c r="C126" s="909" t="s">
        <v>444</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456</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15">
      <c r="A127" s="1045"/>
      <c r="B127" s="938"/>
      <c r="C127" s="960" t="s">
        <v>457</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458</v>
      </c>
      <c r="AY127" s="1019"/>
      <c r="AZ127" s="1019"/>
      <c r="BA127" s="1019"/>
      <c r="BB127" s="1019"/>
      <c r="BC127" s="1019"/>
      <c r="BD127" s="1019"/>
      <c r="BE127" s="1020"/>
      <c r="BF127" s="1021" t="s">
        <v>459</v>
      </c>
      <c r="BG127" s="1019"/>
      <c r="BH127" s="1019"/>
      <c r="BI127" s="1019"/>
      <c r="BJ127" s="1019"/>
      <c r="BK127" s="1019"/>
      <c r="BL127" s="1020"/>
      <c r="BM127" s="1021" t="s">
        <v>460</v>
      </c>
      <c r="BN127" s="1019"/>
      <c r="BO127" s="1019"/>
      <c r="BP127" s="1019"/>
      <c r="BQ127" s="1019"/>
      <c r="BR127" s="1019"/>
      <c r="BS127" s="1020"/>
      <c r="BT127" s="1021" t="s">
        <v>461</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462</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
      <c r="A128" s="1028" t="s">
        <v>463</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464</v>
      </c>
      <c r="X128" s="1030"/>
      <c r="Y128" s="1030"/>
      <c r="Z128" s="1031"/>
      <c r="AA128" s="1032">
        <v>673867</v>
      </c>
      <c r="AB128" s="1033"/>
      <c r="AC128" s="1033"/>
      <c r="AD128" s="1033"/>
      <c r="AE128" s="1034"/>
      <c r="AF128" s="1035">
        <v>614109</v>
      </c>
      <c r="AG128" s="1033"/>
      <c r="AH128" s="1033"/>
      <c r="AI128" s="1033"/>
      <c r="AJ128" s="1034"/>
      <c r="AK128" s="1035">
        <v>631586</v>
      </c>
      <c r="AL128" s="1033"/>
      <c r="AM128" s="1033"/>
      <c r="AN128" s="1033"/>
      <c r="AO128" s="1034"/>
      <c r="AP128" s="1036"/>
      <c r="AQ128" s="1037"/>
      <c r="AR128" s="1037"/>
      <c r="AS128" s="1037"/>
      <c r="AT128" s="1038"/>
      <c r="AU128" s="214"/>
      <c r="AV128" s="214"/>
      <c r="AW128" s="214"/>
      <c r="AX128" s="883" t="s">
        <v>465</v>
      </c>
      <c r="AY128" s="884"/>
      <c r="AZ128" s="884"/>
      <c r="BA128" s="884"/>
      <c r="BB128" s="884"/>
      <c r="BC128" s="884"/>
      <c r="BD128" s="884"/>
      <c r="BE128" s="885"/>
      <c r="BF128" s="1039" t="s">
        <v>122</v>
      </c>
      <c r="BG128" s="1040"/>
      <c r="BH128" s="1040"/>
      <c r="BI128" s="1040"/>
      <c r="BJ128" s="1040"/>
      <c r="BK128" s="1040"/>
      <c r="BL128" s="1041"/>
      <c r="BM128" s="1039">
        <v>12.07</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466</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15">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467</v>
      </c>
      <c r="X129" s="1058"/>
      <c r="Y129" s="1058"/>
      <c r="Z129" s="1059"/>
      <c r="AA129" s="945">
        <v>22984135</v>
      </c>
      <c r="AB129" s="946"/>
      <c r="AC129" s="946"/>
      <c r="AD129" s="946"/>
      <c r="AE129" s="947"/>
      <c r="AF129" s="948">
        <v>23409989</v>
      </c>
      <c r="AG129" s="946"/>
      <c r="AH129" s="946"/>
      <c r="AI129" s="946"/>
      <c r="AJ129" s="947"/>
      <c r="AK129" s="948">
        <v>25202086</v>
      </c>
      <c r="AL129" s="946"/>
      <c r="AM129" s="946"/>
      <c r="AN129" s="946"/>
      <c r="AO129" s="947"/>
      <c r="AP129" s="1060"/>
      <c r="AQ129" s="1061"/>
      <c r="AR129" s="1061"/>
      <c r="AS129" s="1061"/>
      <c r="AT129" s="1062"/>
      <c r="AU129" s="215"/>
      <c r="AV129" s="215"/>
      <c r="AW129" s="215"/>
      <c r="AX129" s="1052" t="s">
        <v>468</v>
      </c>
      <c r="AY129" s="910"/>
      <c r="AZ129" s="910"/>
      <c r="BA129" s="910"/>
      <c r="BB129" s="910"/>
      <c r="BC129" s="910"/>
      <c r="BD129" s="910"/>
      <c r="BE129" s="911"/>
      <c r="BF129" s="1053" t="s">
        <v>122</v>
      </c>
      <c r="BG129" s="1054"/>
      <c r="BH129" s="1054"/>
      <c r="BI129" s="1054"/>
      <c r="BJ129" s="1054"/>
      <c r="BK129" s="1054"/>
      <c r="BL129" s="1055"/>
      <c r="BM129" s="1053">
        <v>17.07</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469</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470</v>
      </c>
      <c r="X130" s="1058"/>
      <c r="Y130" s="1058"/>
      <c r="Z130" s="1059"/>
      <c r="AA130" s="945">
        <v>1513060</v>
      </c>
      <c r="AB130" s="946"/>
      <c r="AC130" s="946"/>
      <c r="AD130" s="946"/>
      <c r="AE130" s="947"/>
      <c r="AF130" s="948">
        <v>1438573</v>
      </c>
      <c r="AG130" s="946"/>
      <c r="AH130" s="946"/>
      <c r="AI130" s="946"/>
      <c r="AJ130" s="947"/>
      <c r="AK130" s="948">
        <v>1309504</v>
      </c>
      <c r="AL130" s="946"/>
      <c r="AM130" s="946"/>
      <c r="AN130" s="946"/>
      <c r="AO130" s="947"/>
      <c r="AP130" s="1060"/>
      <c r="AQ130" s="1061"/>
      <c r="AR130" s="1061"/>
      <c r="AS130" s="1061"/>
      <c r="AT130" s="1062"/>
      <c r="AU130" s="215"/>
      <c r="AV130" s="215"/>
      <c r="AW130" s="215"/>
      <c r="AX130" s="1052" t="s">
        <v>471</v>
      </c>
      <c r="AY130" s="910"/>
      <c r="AZ130" s="910"/>
      <c r="BA130" s="910"/>
      <c r="BB130" s="910"/>
      <c r="BC130" s="910"/>
      <c r="BD130" s="910"/>
      <c r="BE130" s="911"/>
      <c r="BF130" s="1088">
        <v>0.4</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472</v>
      </c>
      <c r="X131" s="1095"/>
      <c r="Y131" s="1095"/>
      <c r="Z131" s="1096"/>
      <c r="AA131" s="991">
        <v>21471075</v>
      </c>
      <c r="AB131" s="973"/>
      <c r="AC131" s="973"/>
      <c r="AD131" s="973"/>
      <c r="AE131" s="974"/>
      <c r="AF131" s="972">
        <v>21971416</v>
      </c>
      <c r="AG131" s="973"/>
      <c r="AH131" s="973"/>
      <c r="AI131" s="973"/>
      <c r="AJ131" s="974"/>
      <c r="AK131" s="972">
        <v>23892582</v>
      </c>
      <c r="AL131" s="973"/>
      <c r="AM131" s="973"/>
      <c r="AN131" s="973"/>
      <c r="AO131" s="974"/>
      <c r="AP131" s="1097"/>
      <c r="AQ131" s="1098"/>
      <c r="AR131" s="1098"/>
      <c r="AS131" s="1098"/>
      <c r="AT131" s="1099"/>
      <c r="AU131" s="215"/>
      <c r="AV131" s="215"/>
      <c r="AW131" s="215"/>
      <c r="AX131" s="1070" t="s">
        <v>473</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474</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475</v>
      </c>
      <c r="W132" s="1081"/>
      <c r="X132" s="1081"/>
      <c r="Y132" s="1081"/>
      <c r="Z132" s="1082"/>
      <c r="AA132" s="1083">
        <v>0.33037313400000001</v>
      </c>
      <c r="AB132" s="1084"/>
      <c r="AC132" s="1084"/>
      <c r="AD132" s="1084"/>
      <c r="AE132" s="1085"/>
      <c r="AF132" s="1086">
        <v>0.44431729199999997</v>
      </c>
      <c r="AG132" s="1084"/>
      <c r="AH132" s="1084"/>
      <c r="AI132" s="1084"/>
      <c r="AJ132" s="1085"/>
      <c r="AK132" s="1086">
        <v>0.49535039800000003</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476</v>
      </c>
      <c r="W133" s="1064"/>
      <c r="X133" s="1064"/>
      <c r="Y133" s="1064"/>
      <c r="Z133" s="1065"/>
      <c r="AA133" s="1066">
        <v>0.3</v>
      </c>
      <c r="AB133" s="1067"/>
      <c r="AC133" s="1067"/>
      <c r="AD133" s="1067"/>
      <c r="AE133" s="1068"/>
      <c r="AF133" s="1066">
        <v>0.2</v>
      </c>
      <c r="AG133" s="1067"/>
      <c r="AH133" s="1067"/>
      <c r="AI133" s="1067"/>
      <c r="AJ133" s="1068"/>
      <c r="AK133" s="1066">
        <v>0.4</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eLpDb/mqgqDtNwsiEm+rvvojXjt1IBODfXL6Hf03QHTs+NJlTkX3hsqNeW1WnYvRzjSuBEex0r38uT/mpfvUoQ==" saltValue="yZaP0+HIuUohZOpJMsxiy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477</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l4+gCq8Ph+5D2OnooIyJfTqLqHdLQMneubMBC5Bmb16HFWLAJxu72yk3Qkblu0okDipcQ61gefwJxoJDmlYxmg==" saltValue="KAsrIC1Ec0J4DU1fg6OZG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38wHZBcXVCuID+2C0tstAHOHMgT3RF5mRg2wbJPgNOm8LjccBfA3BLoHSi2OI0of8JH1HgmUjHra3KBCwGXoMg==" saltValue="ovJcTS9/jNhe7LrxEwsrS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479</v>
      </c>
      <c r="AL6" s="248"/>
      <c r="AM6" s="248"/>
      <c r="AN6" s="248"/>
    </row>
    <row r="7" spans="1:46" ht="13.5" customHeight="1" x14ac:dyDescent="0.15">
      <c r="A7" s="247"/>
      <c r="AK7" s="250"/>
      <c r="AL7" s="251"/>
      <c r="AM7" s="251"/>
      <c r="AN7" s="252"/>
      <c r="AO7" s="1101" t="s">
        <v>480</v>
      </c>
      <c r="AP7" s="253"/>
      <c r="AQ7" s="254" t="s">
        <v>481</v>
      </c>
      <c r="AR7" s="255"/>
    </row>
    <row r="8" spans="1:46" x14ac:dyDescent="0.15">
      <c r="A8" s="247"/>
      <c r="AK8" s="256"/>
      <c r="AL8" s="257"/>
      <c r="AM8" s="257"/>
      <c r="AN8" s="258"/>
      <c r="AO8" s="1102"/>
      <c r="AP8" s="259" t="s">
        <v>482</v>
      </c>
      <c r="AQ8" s="260" t="s">
        <v>483</v>
      </c>
      <c r="AR8" s="261" t="s">
        <v>484</v>
      </c>
    </row>
    <row r="9" spans="1:46" x14ac:dyDescent="0.15">
      <c r="A9" s="247"/>
      <c r="AK9" s="1103" t="s">
        <v>485</v>
      </c>
      <c r="AL9" s="1104"/>
      <c r="AM9" s="1104"/>
      <c r="AN9" s="1105"/>
      <c r="AO9" s="262">
        <v>6547763</v>
      </c>
      <c r="AP9" s="262">
        <v>56626</v>
      </c>
      <c r="AQ9" s="263">
        <v>68274</v>
      </c>
      <c r="AR9" s="264">
        <v>-17.100000000000001</v>
      </c>
    </row>
    <row r="10" spans="1:46" ht="13.5" customHeight="1" x14ac:dyDescent="0.15">
      <c r="A10" s="247"/>
      <c r="AK10" s="1103" t="s">
        <v>486</v>
      </c>
      <c r="AL10" s="1104"/>
      <c r="AM10" s="1104"/>
      <c r="AN10" s="1105"/>
      <c r="AO10" s="265">
        <v>24208</v>
      </c>
      <c r="AP10" s="265">
        <v>209</v>
      </c>
      <c r="AQ10" s="266">
        <v>4860</v>
      </c>
      <c r="AR10" s="267">
        <v>-95.7</v>
      </c>
    </row>
    <row r="11" spans="1:46" ht="13.5" customHeight="1" x14ac:dyDescent="0.15">
      <c r="A11" s="247"/>
      <c r="AK11" s="1103" t="s">
        <v>487</v>
      </c>
      <c r="AL11" s="1104"/>
      <c r="AM11" s="1104"/>
      <c r="AN11" s="1105"/>
      <c r="AO11" s="265">
        <v>10136</v>
      </c>
      <c r="AP11" s="265">
        <v>88</v>
      </c>
      <c r="AQ11" s="266">
        <v>567</v>
      </c>
      <c r="AR11" s="267">
        <v>-84.5</v>
      </c>
    </row>
    <row r="12" spans="1:46" ht="13.5" customHeight="1" x14ac:dyDescent="0.15">
      <c r="A12" s="247"/>
      <c r="AK12" s="1103" t="s">
        <v>488</v>
      </c>
      <c r="AL12" s="1104"/>
      <c r="AM12" s="1104"/>
      <c r="AN12" s="1105"/>
      <c r="AO12" s="265" t="s">
        <v>489</v>
      </c>
      <c r="AP12" s="265" t="s">
        <v>489</v>
      </c>
      <c r="AQ12" s="266">
        <v>16</v>
      </c>
      <c r="AR12" s="267" t="s">
        <v>489</v>
      </c>
    </row>
    <row r="13" spans="1:46" ht="13.5" customHeight="1" x14ac:dyDescent="0.15">
      <c r="A13" s="247"/>
      <c r="AK13" s="1103" t="s">
        <v>490</v>
      </c>
      <c r="AL13" s="1104"/>
      <c r="AM13" s="1104"/>
      <c r="AN13" s="1105"/>
      <c r="AO13" s="265">
        <v>476208</v>
      </c>
      <c r="AP13" s="265">
        <v>4118</v>
      </c>
      <c r="AQ13" s="266">
        <v>2777</v>
      </c>
      <c r="AR13" s="267">
        <v>48.3</v>
      </c>
    </row>
    <row r="14" spans="1:46" ht="13.5" customHeight="1" x14ac:dyDescent="0.15">
      <c r="A14" s="247"/>
      <c r="AK14" s="1103" t="s">
        <v>491</v>
      </c>
      <c r="AL14" s="1104"/>
      <c r="AM14" s="1104"/>
      <c r="AN14" s="1105"/>
      <c r="AO14" s="265">
        <v>114152</v>
      </c>
      <c r="AP14" s="265">
        <v>987</v>
      </c>
      <c r="AQ14" s="266">
        <v>1330</v>
      </c>
      <c r="AR14" s="267">
        <v>-25.8</v>
      </c>
    </row>
    <row r="15" spans="1:46" ht="13.5" customHeight="1" x14ac:dyDescent="0.15">
      <c r="A15" s="247"/>
      <c r="AK15" s="1106" t="s">
        <v>492</v>
      </c>
      <c r="AL15" s="1107"/>
      <c r="AM15" s="1107"/>
      <c r="AN15" s="1108"/>
      <c r="AO15" s="265">
        <v>-363954</v>
      </c>
      <c r="AP15" s="265">
        <v>-3148</v>
      </c>
      <c r="AQ15" s="266">
        <v>-3833</v>
      </c>
      <c r="AR15" s="267">
        <v>-17.899999999999999</v>
      </c>
    </row>
    <row r="16" spans="1:46" x14ac:dyDescent="0.15">
      <c r="A16" s="247"/>
      <c r="AK16" s="1106" t="s">
        <v>177</v>
      </c>
      <c r="AL16" s="1107"/>
      <c r="AM16" s="1107"/>
      <c r="AN16" s="1108"/>
      <c r="AO16" s="265">
        <v>6808513</v>
      </c>
      <c r="AP16" s="265">
        <v>58881</v>
      </c>
      <c r="AQ16" s="266">
        <v>73991</v>
      </c>
      <c r="AR16" s="267">
        <v>-20.399999999999999</v>
      </c>
    </row>
    <row r="17" spans="1:46" x14ac:dyDescent="0.15">
      <c r="A17" s="247"/>
    </row>
    <row r="18" spans="1:46" x14ac:dyDescent="0.15">
      <c r="A18" s="247"/>
      <c r="AQ18" s="268"/>
      <c r="AR18" s="268"/>
    </row>
    <row r="19" spans="1:46" x14ac:dyDescent="0.15">
      <c r="A19" s="247"/>
      <c r="AK19" s="243" t="s">
        <v>493</v>
      </c>
    </row>
    <row r="20" spans="1:46" x14ac:dyDescent="0.15">
      <c r="A20" s="247"/>
      <c r="AK20" s="269"/>
      <c r="AL20" s="270"/>
      <c r="AM20" s="270"/>
      <c r="AN20" s="271"/>
      <c r="AO20" s="272" t="s">
        <v>494</v>
      </c>
      <c r="AP20" s="273" t="s">
        <v>495</v>
      </c>
      <c r="AQ20" s="274" t="s">
        <v>496</v>
      </c>
      <c r="AR20" s="275"/>
    </row>
    <row r="21" spans="1:46" s="248" customFormat="1" x14ac:dyDescent="0.15">
      <c r="A21" s="276"/>
      <c r="AK21" s="1109" t="s">
        <v>497</v>
      </c>
      <c r="AL21" s="1110"/>
      <c r="AM21" s="1110"/>
      <c r="AN21" s="1111"/>
      <c r="AO21" s="277">
        <v>4.9800000000000004</v>
      </c>
      <c r="AP21" s="278">
        <v>6.28</v>
      </c>
      <c r="AQ21" s="279">
        <v>-1.3</v>
      </c>
      <c r="AS21" s="280"/>
      <c r="AT21" s="276"/>
    </row>
    <row r="22" spans="1:46" s="248" customFormat="1" x14ac:dyDescent="0.15">
      <c r="A22" s="276"/>
      <c r="AK22" s="1109" t="s">
        <v>498</v>
      </c>
      <c r="AL22" s="1110"/>
      <c r="AM22" s="1110"/>
      <c r="AN22" s="1111"/>
      <c r="AO22" s="281">
        <v>99.6</v>
      </c>
      <c r="AP22" s="282">
        <v>98.7</v>
      </c>
      <c r="AQ22" s="283">
        <v>0.9</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499</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501</v>
      </c>
      <c r="AL29" s="248"/>
      <c r="AM29" s="248"/>
      <c r="AN29" s="248"/>
      <c r="AS29" s="290"/>
    </row>
    <row r="30" spans="1:46" ht="13.5" customHeight="1" x14ac:dyDescent="0.15">
      <c r="A30" s="247"/>
      <c r="AK30" s="250"/>
      <c r="AL30" s="251"/>
      <c r="AM30" s="251"/>
      <c r="AN30" s="252"/>
      <c r="AO30" s="1101" t="s">
        <v>480</v>
      </c>
      <c r="AP30" s="253"/>
      <c r="AQ30" s="254" t="s">
        <v>481</v>
      </c>
      <c r="AR30" s="255"/>
    </row>
    <row r="31" spans="1:46" x14ac:dyDescent="0.15">
      <c r="A31" s="247"/>
      <c r="AK31" s="256"/>
      <c r="AL31" s="257"/>
      <c r="AM31" s="257"/>
      <c r="AN31" s="258"/>
      <c r="AO31" s="1102"/>
      <c r="AP31" s="259" t="s">
        <v>482</v>
      </c>
      <c r="AQ31" s="260" t="s">
        <v>483</v>
      </c>
      <c r="AR31" s="261" t="s">
        <v>484</v>
      </c>
    </row>
    <row r="32" spans="1:46" ht="27" customHeight="1" x14ac:dyDescent="0.15">
      <c r="A32" s="247"/>
      <c r="AK32" s="1117" t="s">
        <v>502</v>
      </c>
      <c r="AL32" s="1118"/>
      <c r="AM32" s="1118"/>
      <c r="AN32" s="1119"/>
      <c r="AO32" s="291">
        <v>1768904</v>
      </c>
      <c r="AP32" s="291">
        <v>15298</v>
      </c>
      <c r="AQ32" s="292">
        <v>32402</v>
      </c>
      <c r="AR32" s="293">
        <v>-52.8</v>
      </c>
    </row>
    <row r="33" spans="1:46" ht="13.5" customHeight="1" x14ac:dyDescent="0.15">
      <c r="A33" s="247"/>
      <c r="AK33" s="1117" t="s">
        <v>503</v>
      </c>
      <c r="AL33" s="1118"/>
      <c r="AM33" s="1118"/>
      <c r="AN33" s="1119"/>
      <c r="AO33" s="291" t="s">
        <v>489</v>
      </c>
      <c r="AP33" s="291" t="s">
        <v>489</v>
      </c>
      <c r="AQ33" s="292" t="s">
        <v>489</v>
      </c>
      <c r="AR33" s="293" t="s">
        <v>489</v>
      </c>
    </row>
    <row r="34" spans="1:46" ht="27" customHeight="1" x14ac:dyDescent="0.15">
      <c r="A34" s="247"/>
      <c r="AK34" s="1117" t="s">
        <v>504</v>
      </c>
      <c r="AL34" s="1118"/>
      <c r="AM34" s="1118"/>
      <c r="AN34" s="1119"/>
      <c r="AO34" s="291" t="s">
        <v>489</v>
      </c>
      <c r="AP34" s="291" t="s">
        <v>489</v>
      </c>
      <c r="AQ34" s="292">
        <v>16</v>
      </c>
      <c r="AR34" s="293" t="s">
        <v>489</v>
      </c>
    </row>
    <row r="35" spans="1:46" ht="27" customHeight="1" x14ac:dyDescent="0.15">
      <c r="A35" s="247"/>
      <c r="AK35" s="1117" t="s">
        <v>505</v>
      </c>
      <c r="AL35" s="1118"/>
      <c r="AM35" s="1118"/>
      <c r="AN35" s="1119"/>
      <c r="AO35" s="291">
        <v>289682</v>
      </c>
      <c r="AP35" s="291">
        <v>2505</v>
      </c>
      <c r="AQ35" s="292">
        <v>5520</v>
      </c>
      <c r="AR35" s="293">
        <v>-54.6</v>
      </c>
    </row>
    <row r="36" spans="1:46" ht="27" customHeight="1" x14ac:dyDescent="0.15">
      <c r="A36" s="247"/>
      <c r="AK36" s="1117" t="s">
        <v>506</v>
      </c>
      <c r="AL36" s="1118"/>
      <c r="AM36" s="1118"/>
      <c r="AN36" s="1119"/>
      <c r="AO36" s="291">
        <v>856</v>
      </c>
      <c r="AP36" s="291">
        <v>7</v>
      </c>
      <c r="AQ36" s="292">
        <v>1296</v>
      </c>
      <c r="AR36" s="293">
        <v>-99.5</v>
      </c>
    </row>
    <row r="37" spans="1:46" ht="13.5" customHeight="1" x14ac:dyDescent="0.15">
      <c r="A37" s="247"/>
      <c r="AK37" s="1117" t="s">
        <v>507</v>
      </c>
      <c r="AL37" s="1118"/>
      <c r="AM37" s="1118"/>
      <c r="AN37" s="1119"/>
      <c r="AO37" s="291" t="s">
        <v>489</v>
      </c>
      <c r="AP37" s="291" t="s">
        <v>489</v>
      </c>
      <c r="AQ37" s="292">
        <v>571</v>
      </c>
      <c r="AR37" s="293" t="s">
        <v>489</v>
      </c>
    </row>
    <row r="38" spans="1:46" ht="27" customHeight="1" x14ac:dyDescent="0.15">
      <c r="A38" s="247"/>
      <c r="AK38" s="1120" t="s">
        <v>508</v>
      </c>
      <c r="AL38" s="1121"/>
      <c r="AM38" s="1121"/>
      <c r="AN38" s="1122"/>
      <c r="AO38" s="294" t="s">
        <v>489</v>
      </c>
      <c r="AP38" s="294" t="s">
        <v>489</v>
      </c>
      <c r="AQ38" s="295">
        <v>0</v>
      </c>
      <c r="AR38" s="283" t="s">
        <v>489</v>
      </c>
      <c r="AS38" s="290"/>
    </row>
    <row r="39" spans="1:46" x14ac:dyDescent="0.15">
      <c r="A39" s="247"/>
      <c r="AK39" s="1120" t="s">
        <v>509</v>
      </c>
      <c r="AL39" s="1121"/>
      <c r="AM39" s="1121"/>
      <c r="AN39" s="1122"/>
      <c r="AO39" s="291">
        <v>-631586</v>
      </c>
      <c r="AP39" s="291">
        <v>-5462</v>
      </c>
      <c r="AQ39" s="292">
        <v>-6093</v>
      </c>
      <c r="AR39" s="293">
        <v>-10.4</v>
      </c>
      <c r="AS39" s="290"/>
    </row>
    <row r="40" spans="1:46" ht="27" customHeight="1" x14ac:dyDescent="0.15">
      <c r="A40" s="247"/>
      <c r="AK40" s="1117" t="s">
        <v>510</v>
      </c>
      <c r="AL40" s="1118"/>
      <c r="AM40" s="1118"/>
      <c r="AN40" s="1119"/>
      <c r="AO40" s="291">
        <v>-1309504</v>
      </c>
      <c r="AP40" s="291">
        <v>-11325</v>
      </c>
      <c r="AQ40" s="292">
        <v>-23816</v>
      </c>
      <c r="AR40" s="293">
        <v>-52.4</v>
      </c>
      <c r="AS40" s="290"/>
    </row>
    <row r="41" spans="1:46" x14ac:dyDescent="0.15">
      <c r="A41" s="247"/>
      <c r="AK41" s="1123" t="s">
        <v>287</v>
      </c>
      <c r="AL41" s="1124"/>
      <c r="AM41" s="1124"/>
      <c r="AN41" s="1125"/>
      <c r="AO41" s="291">
        <v>118352</v>
      </c>
      <c r="AP41" s="291">
        <v>1024</v>
      </c>
      <c r="AQ41" s="292">
        <v>9896</v>
      </c>
      <c r="AR41" s="293">
        <v>-89.7</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511</v>
      </c>
    </row>
    <row r="48" spans="1:46" x14ac:dyDescent="0.15">
      <c r="A48" s="247"/>
      <c r="AK48" s="301" t="s">
        <v>512</v>
      </c>
      <c r="AL48" s="301"/>
      <c r="AM48" s="301"/>
      <c r="AN48" s="301"/>
      <c r="AO48" s="301"/>
      <c r="AP48" s="301"/>
      <c r="AQ48" s="302"/>
      <c r="AR48" s="301"/>
    </row>
    <row r="49" spans="1:44" ht="13.5" customHeight="1" x14ac:dyDescent="0.15">
      <c r="A49" s="247"/>
      <c r="AK49" s="303"/>
      <c r="AL49" s="304"/>
      <c r="AM49" s="1112" t="s">
        <v>480</v>
      </c>
      <c r="AN49" s="1114" t="s">
        <v>513</v>
      </c>
      <c r="AO49" s="1115"/>
      <c r="AP49" s="1115"/>
      <c r="AQ49" s="1115"/>
      <c r="AR49" s="1116"/>
    </row>
    <row r="50" spans="1:44" x14ac:dyDescent="0.15">
      <c r="A50" s="247"/>
      <c r="AK50" s="305"/>
      <c r="AL50" s="306"/>
      <c r="AM50" s="1113"/>
      <c r="AN50" s="307" t="s">
        <v>514</v>
      </c>
      <c r="AO50" s="308" t="s">
        <v>515</v>
      </c>
      <c r="AP50" s="309" t="s">
        <v>516</v>
      </c>
      <c r="AQ50" s="310" t="s">
        <v>517</v>
      </c>
      <c r="AR50" s="311" t="s">
        <v>518</v>
      </c>
    </row>
    <row r="51" spans="1:44" x14ac:dyDescent="0.15">
      <c r="A51" s="247"/>
      <c r="AK51" s="303" t="s">
        <v>519</v>
      </c>
      <c r="AL51" s="304"/>
      <c r="AM51" s="312">
        <v>2303662</v>
      </c>
      <c r="AN51" s="313">
        <v>20287</v>
      </c>
      <c r="AO51" s="314">
        <v>-58.1</v>
      </c>
      <c r="AP51" s="315">
        <v>44161</v>
      </c>
      <c r="AQ51" s="316">
        <v>3.1</v>
      </c>
      <c r="AR51" s="317">
        <v>-61.2</v>
      </c>
    </row>
    <row r="52" spans="1:44" x14ac:dyDescent="0.15">
      <c r="A52" s="247"/>
      <c r="AK52" s="318"/>
      <c r="AL52" s="319" t="s">
        <v>520</v>
      </c>
      <c r="AM52" s="320">
        <v>1559508</v>
      </c>
      <c r="AN52" s="321">
        <v>13734</v>
      </c>
      <c r="AO52" s="322">
        <v>-47.5</v>
      </c>
      <c r="AP52" s="323">
        <v>23644</v>
      </c>
      <c r="AQ52" s="324">
        <v>3.1</v>
      </c>
      <c r="AR52" s="325">
        <v>-50.6</v>
      </c>
    </row>
    <row r="53" spans="1:44" x14ac:dyDescent="0.15">
      <c r="A53" s="247"/>
      <c r="AK53" s="303" t="s">
        <v>521</v>
      </c>
      <c r="AL53" s="304"/>
      <c r="AM53" s="312">
        <v>2603964</v>
      </c>
      <c r="AN53" s="313">
        <v>22876</v>
      </c>
      <c r="AO53" s="314">
        <v>12.8</v>
      </c>
      <c r="AP53" s="315">
        <v>43955</v>
      </c>
      <c r="AQ53" s="316">
        <v>-0.5</v>
      </c>
      <c r="AR53" s="317">
        <v>13.3</v>
      </c>
    </row>
    <row r="54" spans="1:44" x14ac:dyDescent="0.15">
      <c r="A54" s="247"/>
      <c r="AK54" s="318"/>
      <c r="AL54" s="319" t="s">
        <v>520</v>
      </c>
      <c r="AM54" s="320">
        <v>1663838</v>
      </c>
      <c r="AN54" s="321">
        <v>14617</v>
      </c>
      <c r="AO54" s="322">
        <v>6.4</v>
      </c>
      <c r="AP54" s="323">
        <v>21318</v>
      </c>
      <c r="AQ54" s="324">
        <v>-9.8000000000000007</v>
      </c>
      <c r="AR54" s="325">
        <v>16.2</v>
      </c>
    </row>
    <row r="55" spans="1:44" x14ac:dyDescent="0.15">
      <c r="A55" s="247"/>
      <c r="AK55" s="303" t="s">
        <v>522</v>
      </c>
      <c r="AL55" s="304"/>
      <c r="AM55" s="312">
        <v>3025535</v>
      </c>
      <c r="AN55" s="313">
        <v>26480</v>
      </c>
      <c r="AO55" s="314">
        <v>15.8</v>
      </c>
      <c r="AP55" s="315">
        <v>41921</v>
      </c>
      <c r="AQ55" s="316">
        <v>-4.5999999999999996</v>
      </c>
      <c r="AR55" s="317">
        <v>20.399999999999999</v>
      </c>
    </row>
    <row r="56" spans="1:44" x14ac:dyDescent="0.15">
      <c r="A56" s="247"/>
      <c r="AK56" s="318"/>
      <c r="AL56" s="319" t="s">
        <v>520</v>
      </c>
      <c r="AM56" s="320">
        <v>1824312</v>
      </c>
      <c r="AN56" s="321">
        <v>15966</v>
      </c>
      <c r="AO56" s="322">
        <v>9.1999999999999993</v>
      </c>
      <c r="AP56" s="323">
        <v>21655</v>
      </c>
      <c r="AQ56" s="324">
        <v>1.6</v>
      </c>
      <c r="AR56" s="325">
        <v>7.6</v>
      </c>
    </row>
    <row r="57" spans="1:44" x14ac:dyDescent="0.15">
      <c r="A57" s="247"/>
      <c r="AK57" s="303" t="s">
        <v>523</v>
      </c>
      <c r="AL57" s="304"/>
      <c r="AM57" s="312">
        <v>5638936</v>
      </c>
      <c r="AN57" s="313">
        <v>49241</v>
      </c>
      <c r="AO57" s="314">
        <v>86</v>
      </c>
      <c r="AP57" s="315">
        <v>44585</v>
      </c>
      <c r="AQ57" s="316">
        <v>6.4</v>
      </c>
      <c r="AR57" s="317">
        <v>79.599999999999994</v>
      </c>
    </row>
    <row r="58" spans="1:44" x14ac:dyDescent="0.15">
      <c r="A58" s="247"/>
      <c r="AK58" s="318"/>
      <c r="AL58" s="319" t="s">
        <v>520</v>
      </c>
      <c r="AM58" s="320">
        <v>4443176</v>
      </c>
      <c r="AN58" s="321">
        <v>38800</v>
      </c>
      <c r="AO58" s="322">
        <v>143</v>
      </c>
      <c r="AP58" s="323">
        <v>23077</v>
      </c>
      <c r="AQ58" s="324">
        <v>6.6</v>
      </c>
      <c r="AR58" s="325">
        <v>136.4</v>
      </c>
    </row>
    <row r="59" spans="1:44" x14ac:dyDescent="0.15">
      <c r="A59" s="247"/>
      <c r="AK59" s="303" t="s">
        <v>524</v>
      </c>
      <c r="AL59" s="304"/>
      <c r="AM59" s="312">
        <v>4383948</v>
      </c>
      <c r="AN59" s="313">
        <v>37913</v>
      </c>
      <c r="AO59" s="314">
        <v>-23</v>
      </c>
      <c r="AP59" s="315">
        <v>49779</v>
      </c>
      <c r="AQ59" s="316">
        <v>11.6</v>
      </c>
      <c r="AR59" s="317">
        <v>-34.6</v>
      </c>
    </row>
    <row r="60" spans="1:44" x14ac:dyDescent="0.15">
      <c r="A60" s="247"/>
      <c r="AK60" s="318"/>
      <c r="AL60" s="319" t="s">
        <v>520</v>
      </c>
      <c r="AM60" s="320">
        <v>3408623</v>
      </c>
      <c r="AN60" s="321">
        <v>29478</v>
      </c>
      <c r="AO60" s="322">
        <v>-24</v>
      </c>
      <c r="AP60" s="323">
        <v>28921</v>
      </c>
      <c r="AQ60" s="324">
        <v>25.3</v>
      </c>
      <c r="AR60" s="325">
        <v>-49.3</v>
      </c>
    </row>
    <row r="61" spans="1:44" x14ac:dyDescent="0.15">
      <c r="A61" s="247"/>
      <c r="AK61" s="303" t="s">
        <v>525</v>
      </c>
      <c r="AL61" s="326"/>
      <c r="AM61" s="312">
        <v>3591209</v>
      </c>
      <c r="AN61" s="313">
        <v>31359</v>
      </c>
      <c r="AO61" s="314">
        <v>6.7</v>
      </c>
      <c r="AP61" s="315">
        <v>44880</v>
      </c>
      <c r="AQ61" s="327">
        <v>3.2</v>
      </c>
      <c r="AR61" s="317">
        <v>3.5</v>
      </c>
    </row>
    <row r="62" spans="1:44" x14ac:dyDescent="0.15">
      <c r="A62" s="247"/>
      <c r="AK62" s="318"/>
      <c r="AL62" s="319" t="s">
        <v>520</v>
      </c>
      <c r="AM62" s="320">
        <v>2579891</v>
      </c>
      <c r="AN62" s="321">
        <v>22519</v>
      </c>
      <c r="AO62" s="322">
        <v>17.399999999999999</v>
      </c>
      <c r="AP62" s="323">
        <v>23723</v>
      </c>
      <c r="AQ62" s="324">
        <v>5.4</v>
      </c>
      <c r="AR62" s="325">
        <v>12</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w5dnIA11eBW/3Uy/rc8YPOkqZ78zCL9Q+/0Ka/mbAo8NvmZ+jOmbxcfEoBXIosx8UE/o+jF6uPpzOzXQTlgfVg==" saltValue="1ihlSKEO6Z8c0SNfipYIl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477</v>
      </c>
    </row>
    <row r="121" spans="125:125" ht="13.5" hidden="1" customHeight="1" x14ac:dyDescent="0.15">
      <c r="DU121" s="241"/>
    </row>
  </sheetData>
  <sheetProtection algorithmName="SHA-512" hashValue="oNpHpgBnGXdWDIS68c4vRN86FBxOLxIqOhC2SxFFjIDip0kUo9TrOnhzKlUXo8fQ/N0vPuiwYRnSHuSWNtYfgw==" saltValue="0fNn7ceDxGZ/CeCFTj+HF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477</v>
      </c>
    </row>
  </sheetData>
  <sheetProtection algorithmName="SHA-512" hashValue="EPBSh+YRJzfKKqIOkv+YHt4DUY7qbbNMHMZwNS+13sEM+W019dB14Qa6lcdNn1P7YZNfue4Xmsc9ByxdgxZICw==" saltValue="4xilwiQWOzxFsMb4vLaIL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26" t="s">
        <v>3</v>
      </c>
      <c r="D47" s="1126"/>
      <c r="E47" s="1127"/>
      <c r="F47" s="11">
        <v>26.61</v>
      </c>
      <c r="G47" s="12">
        <v>37.200000000000003</v>
      </c>
      <c r="H47" s="12">
        <v>34.18</v>
      </c>
      <c r="I47" s="12">
        <v>39.51</v>
      </c>
      <c r="J47" s="13">
        <v>36.51</v>
      </c>
    </row>
    <row r="48" spans="2:10" ht="57.75" customHeight="1" x14ac:dyDescent="0.15">
      <c r="B48" s="14"/>
      <c r="C48" s="1128" t="s">
        <v>4</v>
      </c>
      <c r="D48" s="1128"/>
      <c r="E48" s="1129"/>
      <c r="F48" s="15">
        <v>7.2</v>
      </c>
      <c r="G48" s="16">
        <v>14.09</v>
      </c>
      <c r="H48" s="16">
        <v>10.35</v>
      </c>
      <c r="I48" s="16">
        <v>8.0299999999999994</v>
      </c>
      <c r="J48" s="17">
        <v>5.44</v>
      </c>
    </row>
    <row r="49" spans="2:10" ht="57.75" customHeight="1" thickBot="1" x14ac:dyDescent="0.2">
      <c r="B49" s="18"/>
      <c r="C49" s="1130" t="s">
        <v>5</v>
      </c>
      <c r="D49" s="1130"/>
      <c r="E49" s="1131"/>
      <c r="F49" s="19">
        <v>4.37</v>
      </c>
      <c r="G49" s="20">
        <v>19.03</v>
      </c>
      <c r="H49" s="20" t="s">
        <v>532</v>
      </c>
      <c r="I49" s="20">
        <v>3.83</v>
      </c>
      <c r="J49" s="21" t="s">
        <v>533</v>
      </c>
    </row>
    <row r="50" spans="2:10" x14ac:dyDescent="0.15"/>
  </sheetData>
  <sheetProtection algorithmName="SHA-512" hashValue="3OVx5tXJkrmNMMwhB5u3TAL1AalYMdKgpKZunj720DTcYJAKFm4YbgLKiFYXyAQmIQ2NqAYyt9U6+Vpy2T0CdQ==" saltValue="3oAO+vnmu3X+LvcX2c903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昭島市</cp:lastModifiedBy>
  <cp:lastPrinted>2026-03-11T06:49:44Z</cp:lastPrinted>
  <dcterms:created xsi:type="dcterms:W3CDTF">2026-02-23T05:53:45Z</dcterms:created>
  <dcterms:modified xsi:type="dcterms:W3CDTF">2026-03-11T06:58:22Z</dcterms:modified>
  <cp:category/>
</cp:coreProperties>
</file>