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Profile\020004\Desktop\"/>
    </mc:Choice>
  </mc:AlternateContent>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36" i="10"/>
  <c r="CO35" i="10"/>
  <c r="BW35" i="10"/>
  <c r="BE35" i="10"/>
  <c r="AM35" i="10"/>
  <c r="C35" i="10"/>
  <c r="CO34" i="10"/>
  <c r="BW34" i="10"/>
  <c r="BE34" i="10"/>
  <c r="U34" i="10"/>
  <c r="U35" i="10" s="1"/>
  <c r="U36" i="10" s="1"/>
  <c r="U37"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<sst xmlns="http://schemas.openxmlformats.org/spreadsheetml/2006/main" count="1073" uniqueCount="559">
  <si>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</si>
  <si>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</si>
  <si>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</si>
  <si>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</si>
  <si>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</si>
  <si>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</si>
  <si>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</si>
  <si>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</si>
  <si>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</si>
  <si>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</si>
  <si>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</si>
  <si>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</si>
  <si>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</si>
  <si>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</si>
  <si>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</si>
  <si>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</si>
  <si>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</si>
  <si>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</si>
  <si>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</si>
  <si>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</si>
  <si>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</si>
  <si>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</si>
  <si>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</si>
  <si>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</si>
  <si>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</si>
  <si>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</si>
  <si>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</si>
  <si>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</si>
  <si>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</si>
  <si>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</si>
  <si>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</si>
  <si>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</si>
  <si>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</si>
  <si>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</si>
  <si>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</si>
  <si>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</si>
  <si>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</si>
  <si>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</si>
  <si>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</si>
  <si>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</si>
  <si>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</si>
  <si>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</si>
  <si>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</si>
  <si>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</si>
  <si>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</si>
  <si>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</si>
  <si>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</si>
  <si>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</si>
  <si>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</si>
  <si>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</si>
  <si>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</si>
  <si>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</si>
  <si>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</si>
  <si>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</si>
  <si>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</si>
  <si>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</si>
  <si>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</si>
  <si>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</si>
  <si>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</si>
  <si>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</si>
  <si>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</si>
  <si>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</si>
  <si>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</si>
  <si>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</si>
  <si>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</si>
  <si>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</si>
  <si>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</si>
  <si>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</si>
  <si>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</si>
  <si>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</si>
  <si>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</si>
  <si>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</si>
  <si>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</si>
  <si>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</si>
  <si>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</si>
  <si>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</si>
  <si>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</si>
  <si>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</si>
  <si>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</si>
  <si>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</si>
  <si>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</si>
  <si>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</si>
  <si>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</si>
  <si>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</si>
  <si>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</si>
  <si>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</si>
  <si>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</si>
  <si>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</si>
  <si>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</si>
  <si>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</si>
  <si>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</si>
  <si>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</si>
  <si>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</si>
  <si>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</si>
  <si>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三鷹市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</si>
  <si>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</si>
  <si>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</si>
  <si>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</si>
  <si>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</si>
  <si>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</si>
  <si>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</si>
  <si>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</si>
  <si>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</si>
  <si>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</si>
  <si>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</si>
  <si>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</si>
  <si>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</si>
  <si>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</si>
  <si>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</si>
  <si>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</si>
  <si>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</si>
  <si>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</si>
  <si>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</si>
  <si>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</si>
  <si>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</si>
  <si>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</si>
  <si>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</si>
  <si>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</si>
  <si>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</si>
  <si>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</si>
  <si>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</si>
  <si>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</si>
  <si>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</si>
  <si>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</si>
  <si>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</si>
  <si>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</si>
  <si>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</si>
  <si>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</si>
  <si>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</si>
  <si>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</si>
  <si>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</si>
  <si>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</si>
  <si>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</si>
  <si>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</si>
  <si>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</si>
  <si>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</si>
  <si>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</si>
  <si>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</si>
  <si>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</si>
  <si>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</si>
  <si>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</si>
  <si>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</si>
  <si>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</si>
  <si>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</si>
  <si>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</si>
  <si>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</si>
  <si>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</si>
  <si>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</si>
  <si>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</si>
  <si>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</si>
  <si>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</si>
  <si>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</si>
  <si>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</si>
  <si>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</si>
  <si>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</si>
  <si>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</si>
  <si>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</si>
  <si>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</si>
  <si>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</si>
  <si>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</si>
  <si>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</si>
  <si>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</si>
  <si>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</si>
  <si>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</si>
  <si>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</si>
  <si>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</si>
  <si>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</si>
  <si>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</si>
  <si>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</si>
  <si>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</si>
  <si>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</si>
  <si>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</si>
  <si>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</si>
  <si>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</si>
  <si>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</si>
  <si>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</si>
  <si>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</si>
  <si>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</si>
  <si>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</si>
  <si>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</si>
  <si>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</si>
  <si>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</si>
  <si>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</si>
  <si>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</si>
  <si>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</si>
  <si>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</si>
  <si>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</si>
  <si>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</si>
  <si>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</si>
  <si>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</si>
  <si>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</si>
  <si>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</si>
  <si>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</si>
  <si>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</si>
  <si>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</si>
  <si>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</si>
  <si>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</si>
  <si>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</si>
  <si>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</si>
  <si>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</si>
  <si>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</si>
  <si>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</si>
  <si>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</si>
  <si>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東京都三鷹市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</si>
  <si>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</si>
  <si>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</si>
  <si>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</si>
  <si>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</si>
  <si>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</si>
  <si>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</si>
  <si>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</si>
  <si>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</si>
  <si>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</si>
  <si>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</si>
  <si>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</si>
  <si>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</si>
  <si>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</si>
  <si>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</si>
  <si>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</si>
  <si>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</si>
  <si>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</si>
  <si>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</si>
  <si>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</si>
  <si>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</si>
  <si>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</si>
  <si>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</si>
  <si>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</si>
  <si>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</si>
  <si>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</si>
  <si>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</si>
  <si>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</si>
  <si>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</si>
  <si>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</si>
  <si>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</si>
  <si>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</si>
  <si>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</si>
  <si>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</si>
  <si>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</si>
  <si>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</si>
  <si>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</si>
  <si>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</si>
  <si>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</si>
  <si>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</si>
  <si>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</si>
  <si>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</si>
  <si>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</si>
  <si>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</si>
  <si>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</si>
  <si>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</si>
  <si>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</si>
  <si>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</si>
  <si>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</si>
  <si>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</si>
  <si>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</si>
  <si>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</si>
  <si>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</si>
  <si>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</si>
  <si>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</si>
  <si>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</si>
  <si>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</si>
  <si>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</si>
  <si>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</si>
  <si>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</si>
  <si>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</si>
  <si>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</si>
  <si>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</si>
  <si>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</si>
  <si>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</si>
  <si>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</si>
  <si>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</si>
  <si>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</si>
  <si>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</si>
  <si>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</si>
  <si>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</si>
  <si>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</si>
  <si>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</si>
  <si>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</si>
  <si>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</si>
  <si>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</si>
  <si>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</si>
  <si>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</si>
  <si>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</si>
  <si>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</si>
  <si>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</si>
  <si>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</si>
  <si>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</si>
  <si>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</si>
  <si>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</si>
  <si>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</si>
  <si>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</si>
  <si>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</si>
  <si>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</si>
  <si>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</si>
  <si>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</si>
  <si>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</si>
  <si>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</si>
  <si>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</si>
  <si>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</si>
  <si>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</si>
  <si>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</si>
  <si>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</si>
  <si>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</si>
  <si>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</si>
  <si>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</si>
  <si>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</si>
  <si>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</si>
  <si>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</si>
  <si>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</si>
  <si>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</si>
  <si>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</si>
  <si>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</si>
  <si>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</si>
  <si>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</si>
  <si>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</si>
  <si>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</si>
  <si>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</si>
  <si>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</si>
  <si>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</si>
  <si>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</si>
  <si>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</si>
  <si>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</si>
  <si>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</si>
  <si>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</si>
  <si>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</si>
  <si>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</si>
  <si>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</si>
  <si>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</si>
  <si>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</si>
  <si>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</si>
  <si>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</si>
  <si>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</si>
  <si>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</si>
  <si>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</si>
  <si>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</si>
  <si>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</si>
  <si>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</si>
  <si>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</si>
  <si>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</si>
  <si>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</si>
  <si>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</si>
  <si>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</si>
  <si>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</si>
  <si>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</si>
  <si>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</si>
  <si>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</si>
  <si>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</si>
  <si>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</si>
  <si>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</si>
  <si>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</si>
  <si>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</si>
  <si>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</si>
  <si>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</si>
  <si>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</si>
  <si>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</si>
  <si>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東京都三鷹市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</si>
  <si>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</si>
  <si>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</si>
  <si>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</si>
  <si>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</si>
  <si>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</si>
  <si>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</si>
  <si>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</si>
  <si>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</si>
  <si>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</si>
  <si>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</si>
  <si>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</si>
  <si>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</si>
  <si>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</si>
  <si>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</si>
  <si>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</si>
  <si>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</si>
  <si>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</si>
  <si>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</si>
  <si>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</si>
  <si>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</si>
  <si>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</si>
  <si>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</si>
  <si>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</si>
  <si>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</si>
  <si>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</si>
  <si>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</si>
  <si>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</si>
  <si>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</si>
  <si>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</si>
  <si>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</si>
  <si>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</si>
  <si>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</si>
  <si>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</si>
  <si>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</si>
  <si>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介護サービス事業特別会計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</si>
  <si>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</si>
  <si>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</si>
  <si>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</si>
  <si>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</si>
  <si>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</si>
  <si>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</si>
  <si>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</si>
  <si>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</si>
  <si>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</si>
  <si>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</si>
  <si>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</si>
  <si>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</si>
  <si>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</si>
  <si>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</si>
  <si>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</si>
  <si>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</si>
  <si>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</si>
  <si>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</si>
  <si>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</si>
  <si>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</si>
  <si>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</si>
  <si>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</si>
  <si>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</si>
  <si>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</si>
  <si>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</si>
  <si>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</si>
  <si>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</si>
  <si>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</si>
  <si>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</si>
  <si>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</si>
  <si>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</si>
  <si>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</si>
  <si>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</si>
  <si>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</si>
  <si>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</si>
  <si>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</si>
  <si>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</si>
  <si>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</si>
  <si>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</si>
  <si>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</si>
  <si>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</si>
  <si>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</si>
  <si>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</si>
  <si>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</si>
  <si>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</si>
  <si>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</si>
  <si>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</si>
  <si>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</si>
  <si>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</si>
  <si>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</si>
  <si>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</si>
  <si>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</si>
  <si>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</si>
  <si>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</si>
  <si>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</si>
  <si>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</si>
  <si>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</si>
  <si>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</si>
  <si>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</si>
  <si>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</si>
  <si>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</si>
  <si>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</si>
  <si>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</si>
  <si>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</si>
  <si>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</si>
  <si>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</si>
  <si>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</si>
  <si>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</si>
  <si>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</si>
  <si>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</si>
  <si>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</si>
  <si>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</si>
  <si>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</si>
  <si>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</si>
  <si>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</si>
  <si>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</si>
  <si>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</si>
  <si>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</si>
  <si>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</si>
  <si>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</si>
  <si>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</si>
  <si>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</si>
  <si>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</si>
  <si>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</si>
  <si>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</si>
  <si>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</si>
  <si>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</si>
  <si>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</si>
  <si>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</si>
  <si>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</si>
  <si>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</si>
  <si>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</si>
  <si>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</si>
  <si>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</si>
  <si>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</si>
  <si>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</si>
  <si>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</si>
  <si>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</si>
  <si>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</si>
  <si>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</si>
  <si>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</si>
  <si>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</si>
  <si>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</si>
  <si>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</si>
  <si>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</si>
  <si>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</si>
  <si>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</si>
  <si>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</si>
  <si>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</si>
  <si>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</si>
  <si>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</si>
  <si>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</si>
  <si>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</si>
  <si>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</si>
  <si>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</si>
  <si>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</si>
  <si>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</si>
  <si>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</si>
  <si>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</si>
  <si>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</si>
  <si>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</si>
  <si>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</si>
  <si>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</si>
  <si>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</si>
  <si>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</si>
  <si>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</si>
  <si>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</si>
  <si>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</si>
  <si>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</si>
  <si>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</si>
  <si>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</si>
  <si>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</si>
  <si>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</si>
  <si>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</si>
  <si>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</si>
  <si>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</si>
  <si>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</si>
  <si>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</si>
  <si>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</si>
  <si>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</si>
  <si>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介護保険事業特別会計</t>
  </si>
  <si>
    <t>国民健康保険事業特別会計</t>
  </si>
  <si>
    <t>下水道事業会計</t>
  </si>
  <si>
    <t>後期高齢者医療特別会計</t>
  </si>
  <si>
    <t>介護サービス事業特別会計</t>
  </si>
  <si>
    <t>その他会計（赤字）</t>
  </si>
  <si>
    <t>その他会計（黒字）</t>
  </si>
  <si>
    <t>R02</t>
    <phoneticPr fontId="5"/>
  </si>
  <si>
    <t>R03</t>
    <phoneticPr fontId="5"/>
  </si>
  <si>
    <t>R04</t>
    <phoneticPr fontId="5"/>
  </si>
  <si>
    <t>R05</t>
    <phoneticPr fontId="5"/>
  </si>
  <si>
    <t>R06</t>
    <phoneticPr fontId="5"/>
  </si>
  <si>
    <t>-</t>
    <phoneticPr fontId="2"/>
  </si>
  <si>
    <t>ふじみ衛生組合</t>
    <rPh sb="3" eb="7">
      <t>エイセイクミアイ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</si>
  <si>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</si>
  <si>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11">
      <t>ジムクミアイ</t>
    </rPh>
    <rPh sb="12" eb="16">
      <t>イッパンカイケイ</t>
    </rPh>
    <phoneticPr fontId="2"/>
  </si>
  <si>
    <t>東京市町村総合事務組合（交通災害共済事業特別会計）</t>
    <rPh sb="0" eb="2">
      <t>トウキョウ</t>
    </rPh>
    <rPh sb="2" eb="5">
      <t>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</si>
  <si>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3">
      <t>トウキョウト</t>
    </rPh>
    <rPh sb="3" eb="8">
      <t>コウキコウレイシャ</t>
    </rPh>
    <rPh sb="8" eb="10">
      <t>イリョウ</t>
    </rPh>
    <rPh sb="10" eb="14">
      <t>コウイキレンゴウ</t>
    </rPh>
    <rPh sb="15" eb="19">
      <t>イッパンカイケイ</t>
    </rPh>
    <phoneticPr fontId="2"/>
  </si>
  <si>
    <t>東京都後期高齢者医療広域連合（後期高齢者医療特別会計）</t>
    <rPh sb="0" eb="3">
      <t>トウキョウト</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</si>
  <si>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一般財団法人三鷹市勤労者福祉サービスセンター</t>
    <rPh sb="0" eb="4">
      <t>イッパンザイダン</t>
    </rPh>
    <rPh sb="4" eb="6">
      <t>ホウジン</t>
    </rPh>
    <rPh sb="6" eb="9">
      <t>ミタカシ</t>
    </rPh>
    <rPh sb="9" eb="12">
      <t>キンロウシャ</t>
    </rPh>
    <rPh sb="12" eb="14">
      <t>フクシ</t>
    </rPh>
    <phoneticPr fontId="2"/>
  </si>
  <si>
    <t>公益財団法人三鷹市スポーツと文化財団</t>
    <rPh sb="0" eb="6">
      <t>コウエキザイダンホウジン</t>
    </rPh>
    <rPh sb="6" eb="9">
      <t>ミタカシ</t>
    </rPh>
    <rPh sb="14" eb="16">
      <t>ブンカ</t>
    </rPh>
    <rPh sb="16" eb="18">
      <t>ザイダン</t>
    </rPh>
    <phoneticPr fontId="2"/>
  </si>
  <si>
    <t>公益財団法人三鷹国際交流協会</t>
    <rPh sb="0" eb="6">
      <t>コウエキザイダンホウジン</t>
    </rPh>
    <rPh sb="6" eb="8">
      <t>ミタカ</t>
    </rPh>
    <rPh sb="8" eb="10">
      <t>コクサイ</t>
    </rPh>
    <rPh sb="10" eb="12">
      <t>コウリュウ</t>
    </rPh>
    <rPh sb="12" eb="14">
      <t>キョウカイ</t>
    </rPh>
    <phoneticPr fontId="2"/>
  </si>
  <si>
    <t>株式会社まちづくり三鷹</t>
    <rPh sb="0" eb="4">
      <t>カブシキカイシャ</t>
    </rPh>
    <rPh sb="9" eb="11">
      <t>ミタカ</t>
    </rPh>
    <phoneticPr fontId="2"/>
  </si>
  <si>
    <t>三鷹市土地開発公社</t>
    <rPh sb="0" eb="3">
      <t>ミタカシ</t>
    </rPh>
    <rPh sb="3" eb="7">
      <t>トチカイハツ</t>
    </rPh>
    <rPh sb="7" eb="9">
      <t>コウシャ</t>
    </rPh>
    <phoneticPr fontId="2"/>
  </si>
  <si>
    <t>まちづくり施設整備基金</t>
    <rPh sb="5" eb="7">
      <t>シセツ</t>
    </rPh>
    <rPh sb="7" eb="9">
      <t>セイビ</t>
    </rPh>
    <rPh sb="9" eb="11">
      <t>キキン</t>
    </rPh>
    <phoneticPr fontId="5"/>
  </si>
  <si>
    <t>子ども・子育て基金</t>
    <rPh sb="0" eb="1">
      <t>コ</t>
    </rPh>
    <rPh sb="4" eb="6">
      <t>コソダ</t>
    </rPh>
    <rPh sb="7" eb="9">
      <t>キキン</t>
    </rPh>
    <phoneticPr fontId="5"/>
  </si>
  <si>
    <t>健康福祉基金</t>
    <rPh sb="0" eb="4">
      <t>ケンコウフクシ</t>
    </rPh>
    <rPh sb="4" eb="6">
      <t>キキン</t>
    </rPh>
    <phoneticPr fontId="5"/>
  </si>
  <si>
    <t>庁舎等建設基金</t>
    <rPh sb="0" eb="3">
      <t>チョウシャトウ</t>
    </rPh>
    <rPh sb="3" eb="5">
      <t>ケンセツ</t>
    </rPh>
    <rPh sb="5" eb="7">
      <t>キキン</t>
    </rPh>
    <phoneticPr fontId="5"/>
  </si>
  <si>
    <t>平和基金</t>
    <rPh sb="0" eb="2">
      <t>ヘイワ</t>
    </rPh>
    <rPh sb="2" eb="4">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</si>
</sst>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42898</c:v>
                </c:pt>
                <c:pt idx="1">
                  <c:v>38566</c:v>
                </c:pt>
                <c:pt idx="2">
                  <c:v>35156</c:v>
                </c:pt>
                <c:pt idx="3">
                  <c:v>37029</c:v>
                </c:pt>
                <c:pt idx="4">
                  <c:v>44805</c:v>
                </c:pt>
              </c:numCache>
            </c:numRef>
          </c:val>
          <c:smooth val="0"/>
          <c:extLst>
            <c:ext xmlns:c16="http://schemas.microsoft.com/office/drawing/2014/chart" uri="{C3380CC4-5D6E-409C-BE32-E72D297353CC}">
              <c16:uniqueId val="{00000000-9353-46EE-AB24-E4E3CCF9ED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23167</c:v>
                </c:pt>
                <c:pt idx="1">
                  <c:v>21997</c:v>
                </c:pt>
                <c:pt idx="2">
                  <c:v>21328</c:v>
                </c:pt>
                <c:pt idx="3">
                  <c:v>22324</c:v>
                </c:pt>
                <c:pt idx="4">
                  <c:v>27491</c:v>
                </c:pt>
              </c:numCache>
            </c:numRef>
          </c:val>
          <c:smooth val="0"/>
          <c:extLst>
            <c:ext xmlns:c16="http://schemas.microsoft.com/office/drawing/2014/chart" uri="{C3380CC4-5D6E-409C-BE32-E72D297353CC}">
              <c16:uniqueId val="{00000001-9353-46EE-AB24-E4E3CCF9ED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6.89</c:v>
                </c:pt>
                <c:pt idx="1">
                  <c:v>5.55</c:v>
                </c:pt>
                <c:pt idx="2">
                  <c:v>5.22</c:v>
                </c:pt>
                <c:pt idx="3">
                  <c:v>5.17</c:v>
                </c:pt>
                <c:pt idx="4">
                  <c:v>2.54</c:v>
                </c:pt>
              </c:numCache>
            </c:numRef>
          </c:val>
          <c:extLst>
            <c:ext xmlns:c16="http://schemas.microsoft.com/office/drawing/2014/chart" uri="{C3380CC4-5D6E-409C-BE32-E72D297353CC}">
              <c16:uniqueId val="{00000000-EC17-4477-91AE-ADDB499021B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11.99</c:v>
                </c:pt>
                <c:pt idx="1">
                  <c:v>14.13</c:v>
                </c:pt>
                <c:pt idx="2">
                  <c:v>14.63</c:v>
                </c:pt>
                <c:pt idx="3">
                  <c:v>15.24</c:v>
                </c:pt>
                <c:pt idx="4">
                  <c:v>17.28</c:v>
                </c:pt>
              </c:numCache>
            </c:numRef>
          </c:val>
          <c:extLst>
            <c:ext xmlns:c16="http://schemas.microsoft.com/office/drawing/2014/chart" uri="{C3380CC4-5D6E-409C-BE32-E72D297353CC}">
              <c16:uniqueId val="{00000001-EC17-4477-91AE-ADDB499021B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5.39</c:v>
                </c:pt>
                <c:pt idx="1">
                  <c:v>1.9</c:v>
                </c:pt>
                <c:pt idx="2">
                  <c:v>1.43</c:v>
                </c:pt>
                <c:pt idx="3">
                  <c:v>2.4</c:v>
                </c:pt>
                <c:pt idx="4">
                  <c:v>0.09</c:v>
                </c:pt>
              </c:numCache>
            </c:numRef>
          </c:val>
          <c:smooth val="0"/>
          <c:extLst>
            <c:ext xmlns:c16="http://schemas.microsoft.com/office/drawing/2014/chart" uri="{C3380CC4-5D6E-409C-BE32-E72D297353CC}">
              <c16:uniqueId val="{00000002-EC17-4477-91AE-ADDB499021B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53E-4D78-B1F5-6ACFC721EC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53E-4D78-B1F5-6ACFC721ECF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53E-4D78-B1F5-6ACFC721ECF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53E-4D78-B1F5-6ACFC721ECF8}"/>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853E-4D78-B1F5-6ACFC721ECF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5-853E-4D78-B1F5-6ACFC721ECF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c:v>
                </c:pt>
                <c:pt idx="2">
                  <c:v>#N/A</c:v>
                </c:pt>
                <c:pt idx="3">
                  <c:v>0.22</c:v>
                </c:pt>
                <c:pt idx="4">
                  <c:v>#N/A</c:v>
                </c:pt>
                <c:pt idx="5">
                  <c:v>0.26</c:v>
                </c:pt>
                <c:pt idx="6">
                  <c:v>#N/A</c:v>
                </c:pt>
                <c:pt idx="7">
                  <c:v>0.28999999999999998</c:v>
                </c:pt>
                <c:pt idx="8">
                  <c:v>#N/A</c:v>
                </c:pt>
                <c:pt idx="9">
                  <c:v>0.31</c:v>
                </c:pt>
              </c:numCache>
            </c:numRef>
          </c:val>
          <c:extLst>
            <c:ext xmlns:c16="http://schemas.microsoft.com/office/drawing/2014/chart" uri="{C3380CC4-5D6E-409C-BE32-E72D297353CC}">
              <c16:uniqueId val="{00000006-853E-4D78-B1F5-6ACFC721ECF8}"/>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0.41</c:v>
                </c:pt>
                <c:pt idx="2">
                  <c:v>#N/A</c:v>
                </c:pt>
                <c:pt idx="3">
                  <c:v>0.34</c:v>
                </c:pt>
                <c:pt idx="4">
                  <c:v>#N/A</c:v>
                </c:pt>
                <c:pt idx="5">
                  <c:v>0.28000000000000003</c:v>
                </c:pt>
                <c:pt idx="6">
                  <c:v>#N/A</c:v>
                </c:pt>
                <c:pt idx="7">
                  <c:v>0.33</c:v>
                </c:pt>
                <c:pt idx="8">
                  <c:v>#N/A</c:v>
                </c:pt>
                <c:pt idx="9">
                  <c:v>0.47</c:v>
                </c:pt>
              </c:numCache>
            </c:numRef>
          </c:val>
          <c:extLst>
            <c:ext xmlns:c16="http://schemas.microsoft.com/office/drawing/2014/chart" uri="{C3380CC4-5D6E-409C-BE32-E72D297353CC}">
              <c16:uniqueId val="{00000007-853E-4D78-B1F5-6ACFC721ECF8}"/>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0.38</c:v>
                </c:pt>
                <c:pt idx="2">
                  <c:v>#N/A</c:v>
                </c:pt>
                <c:pt idx="3">
                  <c:v>0.62</c:v>
                </c:pt>
                <c:pt idx="4">
                  <c:v>#N/A</c:v>
                </c:pt>
                <c:pt idx="5">
                  <c:v>0.66</c:v>
                </c:pt>
                <c:pt idx="6">
                  <c:v>#N/A</c:v>
                </c:pt>
                <c:pt idx="7">
                  <c:v>0.4</c:v>
                </c:pt>
                <c:pt idx="8">
                  <c:v>#N/A</c:v>
                </c:pt>
                <c:pt idx="9">
                  <c:v>0.67</c:v>
                </c:pt>
              </c:numCache>
            </c:numRef>
          </c:val>
          <c:extLst>
            <c:ext xmlns:c16="http://schemas.microsoft.com/office/drawing/2014/chart" uri="{C3380CC4-5D6E-409C-BE32-E72D297353CC}">
              <c16:uniqueId val="{00000008-853E-4D78-B1F5-6ACFC721ECF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6.88</c:v>
                </c:pt>
                <c:pt idx="2">
                  <c:v>#N/A</c:v>
                </c:pt>
                <c:pt idx="3">
                  <c:v>5.54</c:v>
                </c:pt>
                <c:pt idx="4">
                  <c:v>#N/A</c:v>
                </c:pt>
                <c:pt idx="5">
                  <c:v>5.21</c:v>
                </c:pt>
                <c:pt idx="6">
                  <c:v>#N/A</c:v>
                </c:pt>
                <c:pt idx="7">
                  <c:v>5.17</c:v>
                </c:pt>
                <c:pt idx="8">
                  <c:v>#N/A</c:v>
                </c:pt>
                <c:pt idx="9">
                  <c:v>2.5299999999999998</c:v>
                </c:pt>
              </c:numCache>
            </c:numRef>
          </c:val>
          <c:extLst>
            <c:ext xmlns:c16="http://schemas.microsoft.com/office/drawing/2014/chart" uri="{C3380CC4-5D6E-409C-BE32-E72D297353CC}">
              <c16:uniqueId val="{00000009-853E-4D78-B1F5-6ACFC721EC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4328</c:v>
                </c:pt>
                <c:pt idx="5">
                  <c:v>4342</c:v>
                </c:pt>
                <c:pt idx="8">
                  <c:v>3847</c:v>
                </c:pt>
                <c:pt idx="11">
                  <c:v>3955</c:v>
                </c:pt>
                <c:pt idx="14">
                  <c:v>3232</c:v>
                </c:pt>
              </c:numCache>
            </c:numRef>
          </c:val>
          <c:extLst>
            <c:ext xmlns:c16="http://schemas.microsoft.com/office/drawing/2014/chart" uri="{C3380CC4-5D6E-409C-BE32-E72D297353CC}">
              <c16:uniqueId val="{00000000-AED2-47C0-B80D-6ACF3EB6D63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ED2-47C0-B80D-6ACF3EB6D63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279</c:v>
                </c:pt>
                <c:pt idx="3">
                  <c:v>122</c:v>
                </c:pt>
                <c:pt idx="6">
                  <c:v>232</c:v>
                </c:pt>
                <c:pt idx="9">
                  <c:v>98</c:v>
                </c:pt>
                <c:pt idx="12">
                  <c:v>248</c:v>
                </c:pt>
              </c:numCache>
            </c:numRef>
          </c:val>
          <c:extLst>
            <c:ext xmlns:c16="http://schemas.microsoft.com/office/drawing/2014/chart" uri="{C3380CC4-5D6E-409C-BE32-E72D297353CC}">
              <c16:uniqueId val="{00000002-AED2-47C0-B80D-6ACF3EB6D63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154</c:v>
                </c:pt>
                <c:pt idx="3">
                  <c:v>133</c:v>
                </c:pt>
                <c:pt idx="6">
                  <c:v>132</c:v>
                </c:pt>
                <c:pt idx="9">
                  <c:v>131</c:v>
                </c:pt>
                <c:pt idx="12">
                  <c:v>127</c:v>
                </c:pt>
              </c:numCache>
            </c:numRef>
          </c:val>
          <c:extLst>
            <c:ext xmlns:c16="http://schemas.microsoft.com/office/drawing/2014/chart" uri="{C3380CC4-5D6E-409C-BE32-E72D297353CC}">
              <c16:uniqueId val="{00000003-AED2-47C0-B80D-6ACF3EB6D63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564</c:v>
                </c:pt>
                <c:pt idx="3">
                  <c:v>560</c:v>
                </c:pt>
                <c:pt idx="6">
                  <c:v>395</c:v>
                </c:pt>
                <c:pt idx="9">
                  <c:v>383</c:v>
                </c:pt>
                <c:pt idx="12">
                  <c:v>385</c:v>
                </c:pt>
              </c:numCache>
            </c:numRef>
          </c:val>
          <c:extLst>
            <c:ext xmlns:c16="http://schemas.microsoft.com/office/drawing/2014/chart" uri="{C3380CC4-5D6E-409C-BE32-E72D297353CC}">
              <c16:uniqueId val="{00000004-AED2-47C0-B80D-6ACF3EB6D63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ED2-47C0-B80D-6ACF3EB6D63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ED2-47C0-B80D-6ACF3EB6D63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3722</c:v>
                </c:pt>
                <c:pt idx="3">
                  <c:v>3708</c:v>
                </c:pt>
                <c:pt idx="6">
                  <c:v>3728</c:v>
                </c:pt>
                <c:pt idx="9">
                  <c:v>3577</c:v>
                </c:pt>
                <c:pt idx="12">
                  <c:v>3372</c:v>
                </c:pt>
              </c:numCache>
            </c:numRef>
          </c:val>
          <c:extLst>
            <c:ext xmlns:c16="http://schemas.microsoft.com/office/drawing/2014/chart" uri="{C3380CC4-5D6E-409C-BE32-E72D297353CC}">
              <c16:uniqueId val="{00000007-AED2-47C0-B80D-6ACF3EB6D63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391</c:v>
                </c:pt>
                <c:pt idx="2">
                  <c:v>#N/A</c:v>
                </c:pt>
                <c:pt idx="3">
                  <c:v>#N/A</c:v>
                </c:pt>
                <c:pt idx="4">
                  <c:v>181</c:v>
                </c:pt>
                <c:pt idx="5">
                  <c:v>#N/A</c:v>
                </c:pt>
                <c:pt idx="6">
                  <c:v>#N/A</c:v>
                </c:pt>
                <c:pt idx="7">
                  <c:v>640</c:v>
                </c:pt>
                <c:pt idx="8">
                  <c:v>#N/A</c:v>
                </c:pt>
                <c:pt idx="9">
                  <c:v>#N/A</c:v>
                </c:pt>
                <c:pt idx="10">
                  <c:v>234</c:v>
                </c:pt>
                <c:pt idx="11">
                  <c:v>#N/A</c:v>
                </c:pt>
                <c:pt idx="12">
                  <c:v>#N/A</c:v>
                </c:pt>
                <c:pt idx="13">
                  <c:v>900</c:v>
                </c:pt>
                <c:pt idx="14">
                  <c:v>#N/A</c:v>
                </c:pt>
              </c:numCache>
            </c:numRef>
          </c:val>
          <c:smooth val="0"/>
          <c:extLst>
            <c:ext xmlns:c16="http://schemas.microsoft.com/office/drawing/2014/chart" uri="{C3380CC4-5D6E-409C-BE32-E72D297353CC}">
              <c16:uniqueId val="{00000008-AED2-47C0-B80D-6ACF3EB6D63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14359</c:v>
                </c:pt>
                <c:pt idx="5">
                  <c:v>12681</c:v>
                </c:pt>
                <c:pt idx="8">
                  <c:v>11181</c:v>
                </c:pt>
                <c:pt idx="11">
                  <c:v>9843</c:v>
                </c:pt>
                <c:pt idx="14">
                  <c:v>8579</c:v>
                </c:pt>
              </c:numCache>
            </c:numRef>
          </c:val>
          <c:extLst>
            <c:ext xmlns:c16="http://schemas.microsoft.com/office/drawing/2014/chart" uri="{C3380CC4-5D6E-409C-BE32-E72D297353CC}">
              <c16:uniqueId val="{00000000-1EB0-4782-8116-AB1E20B6AB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20291</c:v>
                </c:pt>
                <c:pt idx="5">
                  <c:v>17632</c:v>
                </c:pt>
                <c:pt idx="8">
                  <c:v>16494</c:v>
                </c:pt>
                <c:pt idx="11">
                  <c:v>13845</c:v>
                </c:pt>
                <c:pt idx="14">
                  <c:v>12988</c:v>
                </c:pt>
              </c:numCache>
            </c:numRef>
          </c:val>
          <c:extLst>
            <c:ext xmlns:c16="http://schemas.microsoft.com/office/drawing/2014/chart" uri="{C3380CC4-5D6E-409C-BE32-E72D297353CC}">
              <c16:uniqueId val="{00000001-1EB0-4782-8116-AB1E20B6AB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15897</c:v>
                </c:pt>
                <c:pt idx="5">
                  <c:v>18153</c:v>
                </c:pt>
                <c:pt idx="8">
                  <c:v>20150</c:v>
                </c:pt>
                <c:pt idx="11">
                  <c:v>21407</c:v>
                </c:pt>
                <c:pt idx="14">
                  <c:v>24005</c:v>
                </c:pt>
              </c:numCache>
            </c:numRef>
          </c:val>
          <c:extLst>
            <c:ext xmlns:c16="http://schemas.microsoft.com/office/drawing/2014/chart" uri="{C3380CC4-5D6E-409C-BE32-E72D297353CC}">
              <c16:uniqueId val="{00000002-1EB0-4782-8116-AB1E20B6AB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EB0-4782-8116-AB1E20B6AB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EB0-4782-8116-AB1E20B6AB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c:v>
                </c:pt>
                <c:pt idx="3">
                  <c:v>2</c:v>
                </c:pt>
                <c:pt idx="6">
                  <c:v>0</c:v>
                </c:pt>
                <c:pt idx="9">
                  <c:v>0</c:v>
                </c:pt>
                <c:pt idx="12">
                  <c:v>0</c:v>
                </c:pt>
              </c:numCache>
            </c:numRef>
          </c:val>
          <c:extLst>
            <c:ext xmlns:c16="http://schemas.microsoft.com/office/drawing/2014/chart" uri="{C3380CC4-5D6E-409C-BE32-E72D297353CC}">
              <c16:uniqueId val="{00000005-1EB0-4782-8116-AB1E20B6AB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9053</c:v>
                </c:pt>
                <c:pt idx="3">
                  <c:v>8968</c:v>
                </c:pt>
                <c:pt idx="6">
                  <c:v>8745</c:v>
                </c:pt>
                <c:pt idx="9">
                  <c:v>9166</c:v>
                </c:pt>
                <c:pt idx="12">
                  <c:v>8768</c:v>
                </c:pt>
              </c:numCache>
            </c:numRef>
          </c:val>
          <c:extLst>
            <c:ext xmlns:c16="http://schemas.microsoft.com/office/drawing/2014/chart" uri="{C3380CC4-5D6E-409C-BE32-E72D297353CC}">
              <c16:uniqueId val="{00000006-1EB0-4782-8116-AB1E20B6AB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790</c:v>
                </c:pt>
                <c:pt idx="3">
                  <c:v>665</c:v>
                </c:pt>
                <c:pt idx="6">
                  <c:v>535</c:v>
                </c:pt>
                <c:pt idx="9">
                  <c:v>403</c:v>
                </c:pt>
                <c:pt idx="12">
                  <c:v>522</c:v>
                </c:pt>
              </c:numCache>
            </c:numRef>
          </c:val>
          <c:extLst>
            <c:ext xmlns:c16="http://schemas.microsoft.com/office/drawing/2014/chart" uri="{C3380CC4-5D6E-409C-BE32-E72D297353CC}">
              <c16:uniqueId val="{00000007-1EB0-4782-8116-AB1E20B6AB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6336</c:v>
                </c:pt>
                <c:pt idx="3">
                  <c:v>6357</c:v>
                </c:pt>
                <c:pt idx="6">
                  <c:v>5879</c:v>
                </c:pt>
                <c:pt idx="9">
                  <c:v>5093</c:v>
                </c:pt>
                <c:pt idx="12">
                  <c:v>4656</c:v>
                </c:pt>
              </c:numCache>
            </c:numRef>
          </c:val>
          <c:extLst>
            <c:ext xmlns:c16="http://schemas.microsoft.com/office/drawing/2014/chart" uri="{C3380CC4-5D6E-409C-BE32-E72D297353CC}">
              <c16:uniqueId val="{00000008-1EB0-4782-8116-AB1E20B6AB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1550</c:v>
                </c:pt>
                <c:pt idx="3">
                  <c:v>1397</c:v>
                </c:pt>
                <c:pt idx="6">
                  <c:v>1077</c:v>
                </c:pt>
                <c:pt idx="9">
                  <c:v>1930</c:v>
                </c:pt>
                <c:pt idx="12">
                  <c:v>897</c:v>
                </c:pt>
              </c:numCache>
            </c:numRef>
          </c:val>
          <c:extLst>
            <c:ext xmlns:c16="http://schemas.microsoft.com/office/drawing/2014/chart" uri="{C3380CC4-5D6E-409C-BE32-E72D297353CC}">
              <c16:uniqueId val="{00000009-1EB0-4782-8116-AB1E20B6AB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34366</c:v>
                </c:pt>
                <c:pt idx="3">
                  <c:v>31051</c:v>
                </c:pt>
                <c:pt idx="6">
                  <c:v>28133</c:v>
                </c:pt>
                <c:pt idx="9">
                  <c:v>25256</c:v>
                </c:pt>
                <c:pt idx="12">
                  <c:v>23045</c:v>
                </c:pt>
              </c:numCache>
            </c:numRef>
          </c:val>
          <c:extLst>
            <c:ext xmlns:c16="http://schemas.microsoft.com/office/drawing/2014/chart" uri="{C3380CC4-5D6E-409C-BE32-E72D297353CC}">
              <c16:uniqueId val="{0000000A-1EB0-4782-8116-AB1E20B6AB9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1553</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EB0-4782-8116-AB1E20B6AB9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6159</c:v>
                </c:pt>
                <c:pt idx="1">
                  <c:v>6679</c:v>
                </c:pt>
                <c:pt idx="2">
                  <c:v>7836</c:v>
                </c:pt>
              </c:numCache>
            </c:numRef>
          </c:val>
          <c:extLst>
            <c:ext xmlns:c16="http://schemas.microsoft.com/office/drawing/2014/chart" uri="{C3380CC4-5D6E-409C-BE32-E72D297353CC}">
              <c16:uniqueId val="{00000000-122C-4DC9-8843-D9E9C9C8C99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122C-4DC9-8843-D9E9C9C8C99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13124</c:v>
                </c:pt>
                <c:pt idx="1">
                  <c:v>13812</c:v>
                </c:pt>
                <c:pt idx="2">
                  <c:v>15193</c:v>
                </c:pt>
              </c:numCache>
            </c:numRef>
          </c:val>
          <c:extLst>
            <c:ext xmlns:c16="http://schemas.microsoft.com/office/drawing/2014/chart" uri="{C3380CC4-5D6E-409C-BE32-E72D297353CC}">
              <c16:uniqueId val="{00000002-122C-4DC9-8843-D9E9C9C8C99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債発行額の抑制や繰上償還などを実施し、元利償還金等は減少傾向にある。令和６年度は、令和５年度に実施した三鷹中央防災公園・元気創造プラザ整備事業債の一部繰上償還により元利償還金が減となった。また、地方債へ充当した特定財源が減となったことなどから、分子算定において差し引く算入公債費等が減となり、実質公債費比率の分子は、前年度を上回った。今後もバランスに配慮した市債の発行を図るなど「第５次三鷹市基本計画」で目標としている「５％を超えないこと」の達成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市債発行額の抑制や繰上償還の実施など、後年度負担の抑制に努めている。令和６年度は、地方債現在高が減となったことなどにより分子となる将来負担額が充当可能財源等を下回ったため、将来負担比率の分子はマイナス値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者・障がい者福祉や健康施策の財源として「健康福祉基金」を１億円、子ども・子育て支援の財源として「子ども・子育て基金」を１億円とりくずしたほか、「財政調整基金」から１億円、「環境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百万円、「平和基金」から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百万円、をとりくずしたが、当初予算を上回る財源や寄付金を財源として一定の積み立てを行ったことなどから、積立額がとりくずし額を上回ったため、基金全体としては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今後の厳しい財政運営を見据えて、とりくずしを極力抑制するとともに計画的な積立を行うなど残高の確保に努めていく。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・まちづくり施設整備基金：都市再生に向けた公共施設・道路・橋りょうの整備、自然環境の保全などの推進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・子ども・子育て基金：子どもたちが夢や希望を持ち、心身ともに健やかに成長することができるまちを目指し、子ども・子育て支援及び学校教育の充実並びにこれらを支える人材の確保と育成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・健康福祉基金：市民が地域において健康で安心して生活できる高福祉のまちを目指し、高齢者、障がい者及び子どもに係る福祉施策並びにすべての市民の健康施策及び健康福祉施設の整備の推進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・まちづくり施設整備基金：とりくずしを行わず、令和６年度に生じた財源等を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・子ども・子育て基金：子ども・子育て支援の財源として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百万円とりくずしたものの、令和６年度に生じた財源等を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・健康福祉基金：高齢者・障がい者福祉や健康施策の財源として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百万円とりくずしたものの、令和６年度に生じた財源等を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・健康福祉基金及び子ども・子育て基金：今後の財政需要を勘案し、各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億円を基金残高の目標とする。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・まちづくり施設整備基金：今後の財政需要を勘案し、計画的な積立を行う。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令和６年度は、収支の不足額を補填するため一定のとりくずしを行ったものの、市税の増収等により積み立てを行った積立額がとりくずし額を上回ったため、前年度比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第５次三鷹市基本計画期間内（令和９年度まで）においては、残高目標を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190,497
185,686
16.42
84,962,544
83,795,751
1,149,646
45,349,059
23,045,211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市の歳入構造が市税中心であり、安定した収入に支えられていることから、昭和</a:t>
          </a:r>
          <a:r>
            <a:rPr kumimoji="1" lang="en-US" altLang="ja-JP" sz="1100">
              <a:latin typeface="ＭＳ Ｐゴシック" panose="020B0600070205080204" pitchFamily="50" charset="-128"/>
              <a:ea typeface="ＭＳ Ｐゴシック" panose="020B0600070205080204" pitchFamily="50" charset="-128"/>
            </a:rPr>
            <a:t>52</a:t>
          </a:r>
          <a:r>
            <a:rPr kumimoji="1" lang="ja-JP" altLang="en-US" sz="1100">
              <a:latin typeface="ＭＳ Ｐゴシック" panose="020B0600070205080204" pitchFamily="50" charset="-128"/>
              <a:ea typeface="ＭＳ Ｐゴシック" panose="020B0600070205080204" pitchFamily="50" charset="-128"/>
            </a:rPr>
            <a:t>年度以降「１」以上で推移している。平成</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年度以降は、リーマンショック後の市税収入を反映して基準財政収入額が伸び悩む一方で、基準財政需要額から控除されている臨時財政対策債発行可能額が平成</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年度にかけて段階的に減少したことなどにより、下降傾向となっていたが、平成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年度の</a:t>
          </a:r>
          <a:r>
            <a:rPr kumimoji="1" lang="en-US" altLang="ja-JP" sz="1100">
              <a:latin typeface="ＭＳ Ｐゴシック" panose="020B0600070205080204" pitchFamily="50" charset="-128"/>
              <a:ea typeface="ＭＳ Ｐゴシック" panose="020B0600070205080204" pitchFamily="50" charset="-128"/>
            </a:rPr>
            <a:t>1.04</a:t>
          </a:r>
          <a:r>
            <a:rPr kumimoji="1" lang="ja-JP" altLang="en-US" sz="1100">
              <a:latin typeface="ＭＳ Ｐゴシック" panose="020B0600070205080204" pitchFamily="50" charset="-128"/>
              <a:ea typeface="ＭＳ Ｐゴシック" panose="020B0600070205080204" pitchFamily="50" charset="-128"/>
            </a:rPr>
            <a:t>から徐々に上昇し、横ばいとなっている。令和６年度の単年度指数は基準財政収入額の増が、基準財政需要額の増を上回ったことにより増となった。今後は事業改善や委託化・民営化の推進などにより経常経費の削減を図るとともに、更なる収納率の向上に向けて取り組むなど歳入確保を図り、引き続き安定的な財政構造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107950</xdr:rowOff>
    </xdr:from>
    <xdr:to>
      <xdr:col>23</xdr:col>
      <xdr:colOff>133350</xdr:colOff>
      <xdr:row>38</xdr:row>
      <xdr:rowOff>161572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623050"/>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161572</xdr:rowOff>
    </xdr:from>
    <xdr:to>
      <xdr:col>19</xdr:col>
      <xdr:colOff>133350</xdr:colOff>
      <xdr:row>39</xdr:row>
      <xdr:rowOff>3528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6766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39</xdr:row>
      <xdr:rowOff>3528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632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121355</xdr:rowOff>
    </xdr:from>
    <xdr:to>
      <xdr:col>11</xdr:col>
      <xdr:colOff>31750</xdr:colOff>
      <xdr:row>38</xdr:row>
      <xdr:rowOff>148167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364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57150</xdr:rowOff>
    </xdr:from>
    <xdr:to>
      <xdr:col>23</xdr:col>
      <xdr:colOff>184150</xdr:colOff>
      <xdr:row>38</xdr:row>
      <xdr:rowOff>158750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73677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110772</xdr:rowOff>
    </xdr:from>
    <xdr:to>
      <xdr:col>19</xdr:col>
      <xdr:colOff>184150</xdr:colOff>
      <xdr:row>39</xdr:row>
      <xdr:rowOff>40922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51099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94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124178</xdr:rowOff>
    </xdr:from>
    <xdr:to>
      <xdr:col>15</xdr:col>
      <xdr:colOff>133350</xdr:colOff>
      <xdr:row>39</xdr:row>
      <xdr:rowOff>54328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3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64505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0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70555</xdr:rowOff>
    </xdr:from>
    <xdr:to>
      <xdr:col>7</xdr:col>
      <xdr:colOff>31750</xdr:colOff>
      <xdr:row>39</xdr:row>
      <xdr:rowOff>705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10882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5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６年度は、定年の段階的引き上げに伴う退職手当の増などにより人件費が増となったことに加え、市立小・中学校の給食費無償化に伴い、学校給食用食材購入費に充当される給食費収入が減となったことにより物件費が増となったことなどから経常経費充当一般財源が増となった。一方、市税収入の伸びや国の定額減税の実施に伴う地方特例交付金の増により経常一般財源も増となったが、分子となる経常経費充当一般財源の増が経常一般財源の増を上回ったことから、</a:t>
          </a:r>
          <a:r>
            <a:rPr kumimoji="1" lang="en-US" altLang="ja-JP" sz="1100">
              <a:latin typeface="ＭＳ Ｐゴシック" panose="020B0600070205080204" pitchFamily="50" charset="-128"/>
              <a:ea typeface="ＭＳ Ｐゴシック" panose="020B0600070205080204" pitchFamily="50" charset="-128"/>
            </a:rPr>
            <a:t>90.2</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ポイント増）となった。</a:t>
          </a:r>
        </a:p>
        <a:p>
          <a:r>
            <a:rPr kumimoji="1" lang="ja-JP" altLang="en-US" sz="1100">
              <a:latin typeface="ＭＳ Ｐゴシック" panose="020B0600070205080204" pitchFamily="50" charset="-128"/>
              <a:ea typeface="ＭＳ Ｐゴシック" panose="020B0600070205080204" pitchFamily="50" charset="-128"/>
            </a:rPr>
            <a:t>　今後も「第５次三鷹市基本計画」で定めている「</a:t>
          </a:r>
          <a:r>
            <a:rPr kumimoji="1" lang="en-US" altLang="ja-JP" sz="1100">
              <a:latin typeface="ＭＳ Ｐゴシック" panose="020B0600070205080204" pitchFamily="50" charset="-128"/>
              <a:ea typeface="ＭＳ Ｐゴシック" panose="020B0600070205080204" pitchFamily="50" charset="-128"/>
            </a:rPr>
            <a:t>90</a:t>
          </a:r>
          <a:r>
            <a:rPr kumimoji="1" lang="ja-JP" altLang="en-US" sz="1100">
              <a:latin typeface="ＭＳ Ｐゴシック" panose="020B0600070205080204" pitchFamily="50" charset="-128"/>
              <a:ea typeface="ＭＳ Ｐゴシック" panose="020B0600070205080204" pitchFamily="50" charset="-128"/>
            </a:rPr>
            <a:t>％台前半に抑制」に努める。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34544</xdr:rowOff>
    </xdr:from>
    <xdr:to>
      <xdr:col>23</xdr:col>
      <xdr:colOff>133350</xdr:colOff>
      <xdr:row>64</xdr:row>
      <xdr:rowOff>73152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00734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34544</xdr:rowOff>
    </xdr:from>
    <xdr:to>
      <xdr:col>19</xdr:col>
      <xdr:colOff>133350</xdr:colOff>
      <xdr:row>64</xdr:row>
      <xdr:rowOff>39370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00734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64</xdr:row>
      <xdr:rowOff>135890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1217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34544</xdr:rowOff>
    </xdr:from>
    <xdr:to>
      <xdr:col>11</xdr:col>
      <xdr:colOff>31750</xdr:colOff>
      <xdr:row>64</xdr:row>
      <xdr:rowOff>135890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07344"/>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143002</xdr:rowOff>
    </xdr:from>
    <xdr:to>
      <xdr:col>7</xdr:col>
      <xdr:colOff>31750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38879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155194</xdr:rowOff>
    </xdr:from>
    <xdr:to>
      <xdr:col>19</xdr:col>
      <xdr:colOff>184150</xdr:colOff>
      <xdr:row>64</xdr:row>
      <xdr:rowOff>85344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95521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2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100347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件費は、退職者数の増などにより退職手当が増になったことに加え、新規事業の実施や事業の拡充などに必要な職員を増員し、体制の強化を図ったことなどから前年度比で増となった。物件費等は、みたかデジタル商品券の発行に係る経費の増や労務単価の上昇等の反映によるごみの収集業務委託料の増などにより、前年度比で増となった。引き続き、職員給与の適正化や経常経費の削減を通して、人件費・物件費等の抑制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21340</xdr:rowOff>
    </xdr:from>
    <xdr:to>
      <xdr:col>23</xdr:col>
      <xdr:colOff>133350</xdr:colOff>
      <xdr:row>84</xdr:row>
      <xdr:rowOff>147594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23140"/>
          <a:ext cx="838200" cy="12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79124</xdr:rowOff>
    </xdr:from>
    <xdr:to>
      <xdr:col>19</xdr:col>
      <xdr:colOff>133350</xdr:colOff>
      <xdr:row>84</xdr:row>
      <xdr:rowOff>21340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09474"/>
          <a:ext cx="889000" cy="11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79124</xdr:rowOff>
    </xdr:from>
    <xdr:to>
      <xdr:col>15</xdr:col>
      <xdr:colOff>82550</xdr:colOff>
      <xdr:row>83</xdr:row>
      <xdr:rowOff>97075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309474"/>
          <a:ext cx="889000" cy="1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126747</xdr:rowOff>
    </xdr:from>
    <xdr:to>
      <xdr:col>11</xdr:col>
      <xdr:colOff>31750</xdr:colOff>
      <xdr:row>83</xdr:row>
      <xdr:rowOff>97075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85647"/>
          <a:ext cx="889000" cy="14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121292</xdr:rowOff>
    </xdr:from>
    <xdr:to>
      <xdr:col>7</xdr:col>
      <xdr:colOff>31750</xdr:colOff>
      <xdr:row>84</xdr:row>
      <xdr:rowOff>51442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3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36219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43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96794</xdr:rowOff>
    </xdr:from>
    <xdr:to>
      <xdr:col>23</xdr:col>
      <xdr:colOff>184150</xdr:colOff>
      <xdr:row>85</xdr:row>
      <xdr:rowOff>26944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9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68871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7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141990</xdr:rowOff>
    </xdr:from>
    <xdr:to>
      <xdr:col>19</xdr:col>
      <xdr:colOff>184150</xdr:colOff>
      <xdr:row>84</xdr:row>
      <xdr:rowOff>72140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7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56917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5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28324</xdr:rowOff>
    </xdr:from>
    <xdr:to>
      <xdr:col>15</xdr:col>
      <xdr:colOff>133350</xdr:colOff>
      <xdr:row>83</xdr:row>
      <xdr:rowOff>129924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5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140101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27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46275</xdr:rowOff>
    </xdr:from>
    <xdr:to>
      <xdr:col>11</xdr:col>
      <xdr:colOff>82550</xdr:colOff>
      <xdr:row>83</xdr:row>
      <xdr:rowOff>147875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132652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6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75947</xdr:rowOff>
    </xdr:from>
    <xdr:to>
      <xdr:col>7</xdr:col>
      <xdr:colOff>31750</xdr:colOff>
      <xdr:row>83</xdr:row>
      <xdr:rowOff>6097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3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16274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903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令和６年度のラスパイレス指数は、「</a:t>
          </a:r>
          <a:r>
            <a:rPr kumimoji="1" lang="en-US" altLang="ja-JP" sz="1100">
              <a:latin typeface="ＭＳ Ｐゴシック" panose="020B0600070205080204" pitchFamily="50" charset="-128"/>
              <a:ea typeface="ＭＳ Ｐゴシック" panose="020B0600070205080204" pitchFamily="50" charset="-128"/>
            </a:rPr>
            <a:t>99.2</a:t>
          </a:r>
          <a:r>
            <a:rPr kumimoji="1" lang="ja-JP" altLang="en-US" sz="1100">
              <a:latin typeface="ＭＳ Ｐゴシック" panose="020B0600070205080204" pitchFamily="50" charset="-128"/>
              <a:ea typeface="ＭＳ Ｐゴシック" panose="020B0600070205080204" pitchFamily="50" charset="-128"/>
            </a:rPr>
            <a:t>」である。職務の困難度や責任の度合いに応じた給与制度を平成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年度から導入して以降、ラスパイレス指数は</a:t>
          </a:r>
          <a:r>
            <a:rPr kumimoji="1" lang="en-US" altLang="ja-JP" sz="1100">
              <a:latin typeface="ＭＳ Ｐゴシック" panose="020B0600070205080204" pitchFamily="50" charset="-128"/>
              <a:ea typeface="ＭＳ Ｐゴシック" panose="020B0600070205080204" pitchFamily="50" charset="-128"/>
            </a:rPr>
            <a:t>7.3</a:t>
          </a:r>
          <a:r>
            <a:rPr kumimoji="1" lang="ja-JP" altLang="en-US" sz="1100">
              <a:latin typeface="ＭＳ Ｐゴシック" panose="020B0600070205080204" pitchFamily="50" charset="-128"/>
              <a:ea typeface="ＭＳ Ｐゴシック" panose="020B0600070205080204" pitchFamily="50" charset="-128"/>
            </a:rPr>
            <a:t>ポイント低下している。制度の導入以降も、国における給与構造改革等への対応も含めて給与の適正化に継続的に取り組んできた。今後も、地方分権時代にふさわしい給与制度の確立に向けて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122766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444134"/>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122766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4843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84</xdr:row>
      <xdr:rowOff>142875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48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142875</xdr:rowOff>
    </xdr:from>
    <xdr:to>
      <xdr:col>68</xdr:col>
      <xdr:colOff>152400</xdr:colOff>
      <xdr:row>85</xdr:row>
      <xdr:rowOff>71966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44675"/>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8061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23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71966</xdr:rowOff>
    </xdr:from>
    <xdr:to>
      <xdr:col>77</xdr:col>
      <xdr:colOff>95250</xdr:colOff>
      <xdr:row>85</xdr:row>
      <xdr:rowOff>2116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92075</xdr:rowOff>
    </xdr:from>
    <xdr:to>
      <xdr:col>68</xdr:col>
      <xdr:colOff>203200</xdr:colOff>
      <xdr:row>85</xdr:row>
      <xdr:rowOff>22225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32402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三鷹市では、三鷹市行財政改革アクションプラン等に基づき、職員定数の見直しに取り組んできたことから、平成７年度にピーク（</a:t>
          </a:r>
          <a:r>
            <a:rPr kumimoji="1" lang="en-US" altLang="ja-JP" sz="1100">
              <a:latin typeface="ＭＳ Ｐゴシック" panose="020B0600070205080204" pitchFamily="50" charset="-128"/>
              <a:ea typeface="ＭＳ Ｐゴシック" panose="020B0600070205080204" pitchFamily="50" charset="-128"/>
            </a:rPr>
            <a:t>1,334</a:t>
          </a:r>
          <a:r>
            <a:rPr kumimoji="1" lang="ja-JP" altLang="en-US" sz="1100">
              <a:latin typeface="ＭＳ Ｐゴシック" panose="020B0600070205080204" pitchFamily="50" charset="-128"/>
              <a:ea typeface="ＭＳ Ｐゴシック" panose="020B0600070205080204" pitchFamily="50" charset="-128"/>
            </a:rPr>
            <a:t>人）を迎えた職員数は、平成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年度には</a:t>
          </a:r>
          <a:r>
            <a:rPr kumimoji="1" lang="en-US" altLang="ja-JP" sz="1100">
              <a:latin typeface="ＭＳ Ｐゴシック" panose="020B0600070205080204" pitchFamily="50" charset="-128"/>
              <a:ea typeface="ＭＳ Ｐゴシック" panose="020B0600070205080204" pitchFamily="50" charset="-128"/>
            </a:rPr>
            <a:t>986</a:t>
          </a:r>
          <a:r>
            <a:rPr kumimoji="1" lang="ja-JP" altLang="en-US" sz="1100">
              <a:latin typeface="ＭＳ Ｐゴシック" panose="020B0600070205080204" pitchFamily="50" charset="-128"/>
              <a:ea typeface="ＭＳ Ｐゴシック" panose="020B0600070205080204" pitchFamily="50" charset="-128"/>
            </a:rPr>
            <a:t>人となり、人口が約３万人増加する一方で</a:t>
          </a:r>
          <a:r>
            <a:rPr kumimoji="1" lang="en-US" altLang="ja-JP" sz="1100">
              <a:latin typeface="ＭＳ Ｐゴシック" panose="020B0600070205080204" pitchFamily="50" charset="-128"/>
              <a:ea typeface="ＭＳ Ｐゴシック" panose="020B0600070205080204" pitchFamily="50" charset="-128"/>
            </a:rPr>
            <a:t>300</a:t>
          </a:r>
          <a:r>
            <a:rPr kumimoji="1" lang="ja-JP" altLang="en-US" sz="1100">
              <a:latin typeface="ＭＳ Ｐゴシック" panose="020B0600070205080204" pitchFamily="50" charset="-128"/>
              <a:ea typeface="ＭＳ Ｐゴシック" panose="020B0600070205080204" pitchFamily="50" charset="-128"/>
            </a:rPr>
            <a:t>人を超える職員数の削減を実現してきた。しかし近年は、人口構成の変化や価値観の多様化による市民ニーズの変化、感染症や自然災害等への対応、職員の働き方改革の推進などにより職員数は増加に転じており、令和７年４月現在の職員数は</a:t>
          </a:r>
          <a:r>
            <a:rPr kumimoji="1" lang="en-US" altLang="ja-JP" sz="1100">
              <a:latin typeface="ＭＳ Ｐゴシック" panose="020B0600070205080204" pitchFamily="50" charset="-128"/>
              <a:ea typeface="ＭＳ Ｐゴシック" panose="020B0600070205080204" pitchFamily="50" charset="-128"/>
            </a:rPr>
            <a:t>1,073</a:t>
          </a:r>
          <a:r>
            <a:rPr kumimoji="1" lang="ja-JP" altLang="en-US" sz="1100">
              <a:latin typeface="ＭＳ Ｐゴシック" panose="020B0600070205080204" pitchFamily="50" charset="-128"/>
              <a:ea typeface="ＭＳ Ｐゴシック" panose="020B0600070205080204" pitchFamily="50" charset="-128"/>
            </a:rPr>
            <a:t>人となっている。令和６年３月に策定した「職員定数適正管理に向けた対応方針」に基づき、今後も職員数の適正化を図っていく。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118428</xdr:rowOff>
    </xdr:from>
    <xdr:to>
      <xdr:col>81</xdr:col>
      <xdr:colOff>44450</xdr:colOff>
      <xdr:row>59</xdr:row>
      <xdr:rowOff>136525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233978"/>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91281</xdr:rowOff>
    </xdr:from>
    <xdr:to>
      <xdr:col>77</xdr:col>
      <xdr:colOff>44450</xdr:colOff>
      <xdr:row>59</xdr:row>
      <xdr:rowOff>118428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06831"/>
          <a:ext cx="889000" cy="2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33972</xdr:rowOff>
    </xdr:from>
    <xdr:to>
      <xdr:col>72</xdr:col>
      <xdr:colOff>203200</xdr:colOff>
      <xdr:row>59</xdr:row>
      <xdr:rowOff>91281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49522"/>
          <a:ext cx="889000" cy="5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33972</xdr:rowOff>
    </xdr:from>
    <xdr:to>
      <xdr:col>68</xdr:col>
      <xdr:colOff>152400</xdr:colOff>
      <xdr:row>59</xdr:row>
      <xdr:rowOff>40005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4952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5238</xdr:rowOff>
    </xdr:from>
    <xdr:to>
      <xdr:col>64</xdr:col>
      <xdr:colOff>152400</xdr:colOff>
      <xdr:row>61</xdr:row>
      <xdr:rowOff>106838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91615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85725</xdr:rowOff>
    </xdr:from>
    <xdr:to>
      <xdr:col>81</xdr:col>
      <xdr:colOff>95250</xdr:colOff>
      <xdr:row>60</xdr:row>
      <xdr:rowOff>15875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102252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4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67628</xdr:rowOff>
    </xdr:from>
    <xdr:to>
      <xdr:col>77</xdr:col>
      <xdr:colOff>95250</xdr:colOff>
      <xdr:row>59</xdr:row>
      <xdr:rowOff>169228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7955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52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40481</xdr:rowOff>
    </xdr:from>
    <xdr:to>
      <xdr:col>73</xdr:col>
      <xdr:colOff>44450</xdr:colOff>
      <xdr:row>59</xdr:row>
      <xdr:rowOff>142081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5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152258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24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154622</xdr:rowOff>
    </xdr:from>
    <xdr:to>
      <xdr:col>68</xdr:col>
      <xdr:colOff>203200</xdr:colOff>
      <xdr:row>59</xdr:row>
      <xdr:rowOff>84772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09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94949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6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160655</xdr:rowOff>
    </xdr:from>
    <xdr:to>
      <xdr:col>64</xdr:col>
      <xdr:colOff>152400</xdr:colOff>
      <xdr:row>59</xdr:row>
      <xdr:rowOff>90805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100982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7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市債発行額の抑制や繰上償還の実施などにより、後年度負担の抑制に努めていることから、類似団体平均を下回っている。令和６年度は、標準税収入額等の増を反映して標準財政規模が増となったものの、三鷹市土地開発公社からの買戻しに係る経費等が増となったことから単年度数値が増となり、３か年平均の数値も、前年度と比べて</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の増となった。今後もバランスに配慮した市債の発行を図るとともに、財源に余剰が生じた際には公債費の繰上償還なども行い、「第５次三鷹市基本計画」で目標としている「５％を超えないこと」の達成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44752</xdr:rowOff>
    </xdr:from>
    <xdr:to>
      <xdr:col>81</xdr:col>
      <xdr:colOff>44450</xdr:colOff>
      <xdr:row>38</xdr:row>
      <xdr:rowOff>102205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559852"/>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44752</xdr:rowOff>
    </xdr:from>
    <xdr:to>
      <xdr:col>77</xdr:col>
      <xdr:colOff>44450</xdr:colOff>
      <xdr:row>38</xdr:row>
      <xdr:rowOff>67733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5598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44752</xdr:rowOff>
    </xdr:from>
    <xdr:to>
      <xdr:col>72</xdr:col>
      <xdr:colOff>203200</xdr:colOff>
      <xdr:row>38</xdr:row>
      <xdr:rowOff>67733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598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44752</xdr:rowOff>
    </xdr:from>
    <xdr:to>
      <xdr:col>68</xdr:col>
      <xdr:colOff>152400</xdr:colOff>
      <xdr:row>38</xdr:row>
      <xdr:rowOff>67733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5598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30238</xdr:rowOff>
    </xdr:from>
    <xdr:to>
      <xdr:col>64</xdr:col>
      <xdr:colOff>152400</xdr:colOff>
      <xdr:row>40</xdr:row>
      <xdr:rowOff>131838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116615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51405</xdr:rowOff>
    </xdr:from>
    <xdr:to>
      <xdr:col>81</xdr:col>
      <xdr:colOff>95250</xdr:colOff>
      <xdr:row>38</xdr:row>
      <xdr:rowOff>153005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56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67932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11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165402</xdr:rowOff>
    </xdr:from>
    <xdr:to>
      <xdr:col>77</xdr:col>
      <xdr:colOff>95250</xdr:colOff>
      <xdr:row>38</xdr:row>
      <xdr:rowOff>95552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105729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7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165402</xdr:rowOff>
    </xdr:from>
    <xdr:to>
      <xdr:col>68</xdr:col>
      <xdr:colOff>203200</xdr:colOff>
      <xdr:row>38</xdr:row>
      <xdr:rowOff>95552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105729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7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地方債の現在高が減になったことや基金残高の増などにより、将来負担額が充当可能基金等を下回ったため、算定上の比率はマイナス値となった。今後も財源に余剰が生じた際には、地方債現在高の縮小に向けて公債費の繰上償還に取り組むとともに、基金残高の確保を図るなど健全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115479</xdr:rowOff>
    </xdr:from>
    <xdr:to>
      <xdr:col>64</xdr:col>
      <xdr:colOff>152400</xdr:colOff>
      <xdr:row>15</xdr:row>
      <xdr:rowOff>45629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1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30406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60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102507</xdr:rowOff>
    </xdr:from>
    <xdr:to>
      <xdr:col>64</xdr:col>
      <xdr:colOff>152400</xdr:colOff>
      <xdr:row>14</xdr:row>
      <xdr:rowOff>32657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3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42834</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10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190,497
185,686
16.42
84,962,544
83,795,751
1,149,646
45,349,059
23,045,211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件費は、退職者数の増などにより退職手当が増になったことに加え、新規事業の実施や事業の拡充などに必要な職員を増員し、体制の強化を図ったことなどから前年度比で増となった。一方、分母となる経常一般財源等は、市税や地方特例交付金の増などにより前年度と比較し増となったものの、分子の増が分母の増を上回ったため、前年度比</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ポイントの増となった。今後も、職員定数と給与水準の両面の見直しを検討・実施し、人件費の適正化に努める。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116114</xdr:rowOff>
    </xdr:from>
    <xdr:to>
      <xdr:col>24</xdr:col>
      <xdr:colOff>25400</xdr:colOff>
      <xdr:row>35</xdr:row>
      <xdr:rowOff>75293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59454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116114</xdr:rowOff>
    </xdr:from>
    <xdr:to>
      <xdr:col>19</xdr:col>
      <xdr:colOff>187325</xdr:colOff>
      <xdr:row>35</xdr:row>
      <xdr:rowOff>9978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5945414"/>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9978</xdr:rowOff>
    </xdr:from>
    <xdr:to>
      <xdr:col>15</xdr:col>
      <xdr:colOff>98425</xdr:colOff>
      <xdr:row>35</xdr:row>
      <xdr:rowOff>42636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0107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159657</xdr:rowOff>
    </xdr:from>
    <xdr:to>
      <xdr:col>11</xdr:col>
      <xdr:colOff>9525</xdr:colOff>
      <xdr:row>35</xdr:row>
      <xdr:rowOff>42636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889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35378</xdr:rowOff>
    </xdr:from>
    <xdr:to>
      <xdr:col>6</xdr:col>
      <xdr:colOff>171450</xdr:colOff>
      <xdr:row>35</xdr:row>
      <xdr:rowOff>136978</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3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121755</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24493</xdr:rowOff>
    </xdr:from>
    <xdr:to>
      <xdr:col>24</xdr:col>
      <xdr:colOff>76200</xdr:colOff>
      <xdr:row>35</xdr:row>
      <xdr:rowOff>126093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2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41020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65314</xdr:rowOff>
    </xdr:from>
    <xdr:to>
      <xdr:col>20</xdr:col>
      <xdr:colOff>38100</xdr:colOff>
      <xdr:row>34</xdr:row>
      <xdr:rowOff>166914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8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5641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663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130628</xdr:rowOff>
    </xdr:from>
    <xdr:to>
      <xdr:col>15</xdr:col>
      <xdr:colOff>149225</xdr:colOff>
      <xdr:row>35</xdr:row>
      <xdr:rowOff>60778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70955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163286</xdr:rowOff>
    </xdr:from>
    <xdr:to>
      <xdr:col>11</xdr:col>
      <xdr:colOff>60325</xdr:colOff>
      <xdr:row>35</xdr:row>
      <xdr:rowOff>93436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9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103613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6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108857</xdr:rowOff>
    </xdr:from>
    <xdr:to>
      <xdr:col>6</xdr:col>
      <xdr:colOff>171450</xdr:colOff>
      <xdr:row>35</xdr:row>
      <xdr:rowOff>39007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3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49184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0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指定管理者制度の導入や学校給食調理業務などの事業の民営化・委託化を推進していることから、人件費に係る経常収支比率が低い一方で、物件費に係る経常収支比率が高くなっている。令和６年度は、労務単価の上昇等の反映によるごみの収集業務委託料の増などにより、前年度と比較して</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ポイントの増となった。今後も、「三鷹市都市経営アクションプラン</a:t>
          </a:r>
          <a:r>
            <a:rPr kumimoji="1" lang="en-US" altLang="ja-JP" sz="1200">
              <a:latin typeface="ＭＳ Ｐゴシック" panose="020B0600070205080204" pitchFamily="50" charset="-128"/>
              <a:ea typeface="ＭＳ Ｐゴシック" panose="020B0600070205080204" pitchFamily="50" charset="-128"/>
            </a:rPr>
            <a:t>2027</a:t>
          </a:r>
          <a:r>
            <a:rPr kumimoji="1" lang="ja-JP" altLang="en-US" sz="1200">
              <a:latin typeface="ＭＳ Ｐゴシック" panose="020B0600070205080204" pitchFamily="50" charset="-128"/>
              <a:ea typeface="ＭＳ Ｐゴシック" panose="020B0600070205080204" pitchFamily="50" charset="-128"/>
            </a:rPr>
            <a:t>」に基づき、民営化・委託化の一層の推進を図るとともに、経常経費の削減に取り組む。</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161290</xdr:rowOff>
    </xdr:from>
    <xdr:to>
      <xdr:col>82</xdr:col>
      <xdr:colOff>107950</xdr:colOff>
      <xdr:row>18</xdr:row>
      <xdr:rowOff>73660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759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107950</xdr:rowOff>
    </xdr:from>
    <xdr:to>
      <xdr:col>78</xdr:col>
      <xdr:colOff>69850</xdr:colOff>
      <xdr:row>17</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022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107950</xdr:rowOff>
    </xdr:from>
    <xdr:to>
      <xdr:col>73</xdr:col>
      <xdr:colOff>180975</xdr:colOff>
      <xdr:row>17</xdr:row>
      <xdr:rowOff>123190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022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123190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54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22860</xdr:rowOff>
    </xdr:from>
    <xdr:to>
      <xdr:col>82</xdr:col>
      <xdr:colOff>158750</xdr:colOff>
      <xdr:row>18</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166387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110490</xdr:rowOff>
    </xdr:from>
    <xdr:to>
      <xdr:col>78</xdr:col>
      <xdr:colOff>120650</xdr:colOff>
      <xdr:row>18</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25417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57150</xdr:rowOff>
    </xdr:from>
    <xdr:to>
      <xdr:col>74</xdr:col>
      <xdr:colOff>31750</xdr:colOff>
      <xdr:row>17</xdr:row>
      <xdr:rowOff>158750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143527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72390</xdr:rowOff>
    </xdr:from>
    <xdr:to>
      <xdr:col>69</xdr:col>
      <xdr:colOff>142875</xdr:colOff>
      <xdr:row>18</xdr:row>
      <xdr:rowOff>2540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158767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定価格の改定等による私立保育園の運営費の増や障がい福祉サービス利用者の伸びを反映した自立支援給付費の増などにより、扶助費に係る経常収支比率は上昇傾向にある。令和６年度は、児童手当の拡充に伴う事業費の増などにより前年度と比較して扶助費は増となったものの、市税や地方特例交付金の増などを反映し、扶助費に係る経常収支比率は前年度比</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45357</xdr:rowOff>
    </xdr:from>
    <xdr:to>
      <xdr:col>24</xdr:col>
      <xdr:colOff>25400</xdr:colOff>
      <xdr:row>58</xdr:row>
      <xdr:rowOff>110672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9894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29028</xdr:rowOff>
    </xdr:from>
    <xdr:to>
      <xdr:col>19</xdr:col>
      <xdr:colOff>187325</xdr:colOff>
      <xdr:row>58</xdr:row>
      <xdr:rowOff>110672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9731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29028</xdr:rowOff>
    </xdr:from>
    <xdr:to>
      <xdr:col>15</xdr:col>
      <xdr:colOff>98425</xdr:colOff>
      <xdr:row>58</xdr:row>
      <xdr:rowOff>78015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9731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167822</xdr:rowOff>
    </xdr:from>
    <xdr:to>
      <xdr:col>11</xdr:col>
      <xdr:colOff>9525</xdr:colOff>
      <xdr:row>58</xdr:row>
      <xdr:rowOff>78015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9404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166007</xdr:rowOff>
    </xdr:from>
    <xdr:to>
      <xdr:col>24</xdr:col>
      <xdr:colOff>76200</xdr:colOff>
      <xdr:row>58</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138084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59872</xdr:rowOff>
    </xdr:from>
    <xdr:to>
      <xdr:col>20</xdr:col>
      <xdr:colOff>38100</xdr:colOff>
      <xdr:row>58</xdr:row>
      <xdr:rowOff>161472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146249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09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149678</xdr:rowOff>
    </xdr:from>
    <xdr:to>
      <xdr:col>15</xdr:col>
      <xdr:colOff>149225</xdr:colOff>
      <xdr:row>58</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64605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27215</xdr:rowOff>
    </xdr:from>
    <xdr:to>
      <xdr:col>11</xdr:col>
      <xdr:colOff>60325</xdr:colOff>
      <xdr:row>58</xdr:row>
      <xdr:rowOff>128815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97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113592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その他における経常収支比率の大部分は特別会計への繰出金となっている。長寿化の進展などによる介護保険や後期高齢者医療特別会計への繰出金は増加傾向にある。令和６年度は、後期高齢者医療特別会計における保険料負担金の伸び等を反映した増などその他における決算額は前年度と比較して増となったが、分母となる経常一般財源等である市税や地方特例交付金の増などが分子の増を上回る増となったため、前年度と比較して</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15422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7663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4535</xdr:rowOff>
    </xdr:from>
    <xdr:to>
      <xdr:col>78</xdr:col>
      <xdr:colOff>69850</xdr:colOff>
      <xdr:row>57</xdr:row>
      <xdr:rowOff>15422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777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57</xdr:row>
      <xdr:rowOff>15422</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777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15422</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777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138793</xdr:rowOff>
    </xdr:from>
    <xdr:to>
      <xdr:col>65</xdr:col>
      <xdr:colOff>53975</xdr:colOff>
      <xdr:row>58</xdr:row>
      <xdr:rowOff>68943</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91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53720</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76399</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50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125185</xdr:rowOff>
    </xdr:from>
    <xdr:to>
      <xdr:col>74</xdr:col>
      <xdr:colOff>31750</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136072</xdr:rowOff>
    </xdr:from>
    <xdr:to>
      <xdr:col>69</xdr:col>
      <xdr:colOff>142875</xdr:colOff>
      <xdr:row>57</xdr:row>
      <xdr:rowOff>66222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76399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全国や東京都平均と比べて補助費等に係る経常収支比率が高いのは、コミュニティ・センターにおける施設運営等を住民協議会が行うなど、市民・ＮＰＯ法人・事業者等との協働を推進しているためである。令和６年度は、前年度と同程度となったものの、引き続き、各種補助制度の見直しに取り組むことにより、一層の適正化に努め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137885</xdr:rowOff>
    </xdr:from>
    <xdr:to>
      <xdr:col>82</xdr:col>
      <xdr:colOff>107950</xdr:colOff>
      <xdr:row>38</xdr:row>
      <xdr:rowOff>137885</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66529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137885</xdr:rowOff>
    </xdr:from>
    <xdr:to>
      <xdr:col>78</xdr:col>
      <xdr:colOff>69850</xdr:colOff>
      <xdr:row>38</xdr:row>
      <xdr:rowOff>170543</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4782800" y="6652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170543</xdr:rowOff>
    </xdr:from>
    <xdr:to>
      <xdr:col>73</xdr:col>
      <xdr:colOff>180975</xdr:colOff>
      <xdr:row>39</xdr:row>
      <xdr:rowOff>86178</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6685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86178</xdr:rowOff>
    </xdr:from>
    <xdr:to>
      <xdr:col>69</xdr:col>
      <xdr:colOff>92075</xdr:colOff>
      <xdr:row>39</xdr:row>
      <xdr:rowOff>86178</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a:off x="13004800" y="677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108857</xdr:rowOff>
    </xdr:from>
    <xdr:to>
      <xdr:col>65</xdr:col>
      <xdr:colOff>53975</xdr:colOff>
      <xdr:row>39</xdr:row>
      <xdr:rowOff>39007</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49184</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87085</xdr:rowOff>
    </xdr:from>
    <xdr:to>
      <xdr:col>82</xdr:col>
      <xdr:colOff>158750</xdr:colOff>
      <xdr:row>39</xdr:row>
      <xdr:rowOff>17235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59162</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57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87085</xdr:rowOff>
    </xdr:from>
    <xdr:to>
      <xdr:col>78</xdr:col>
      <xdr:colOff>120650</xdr:colOff>
      <xdr:row>39</xdr:row>
      <xdr:rowOff>17235</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2012</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688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119743</xdr:rowOff>
    </xdr:from>
    <xdr:to>
      <xdr:col>74</xdr:col>
      <xdr:colOff>31750</xdr:colOff>
      <xdr:row>39</xdr:row>
      <xdr:rowOff>49893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6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34670</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72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35378</xdr:rowOff>
    </xdr:from>
    <xdr:to>
      <xdr:col>69</xdr:col>
      <xdr:colOff>142875</xdr:colOff>
      <xdr:row>39</xdr:row>
      <xdr:rowOff>136978</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121755</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35378</xdr:rowOff>
    </xdr:from>
    <xdr:to>
      <xdr:col>65</xdr:col>
      <xdr:colOff>53975</xdr:colOff>
      <xdr:row>39</xdr:row>
      <xdr:rowOff>136978</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121755</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これまで市債発行額の抑制や繰上償還などに取り組んできたことから、公債費に係る経常収支比率は、類似団体内平均値を下回っている。令和６年度は、三鷹中央防災公園・元気創造プラザ整備事業債の一部償還終了により元金償還が減となったことや、市債利子が減となったことなどから、前年度比</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ポイントの減となった。今後も「都市再生」に向けた取り組みなどに一定の市債の活用を図ることとしているが、計画的かつ適正な活用により、引き続き、後年度負担の軽減に努める。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88900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0505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88900</xdr:rowOff>
    </xdr:from>
    <xdr:to>
      <xdr:col>19</xdr:col>
      <xdr:colOff>187325</xdr:colOff>
      <xdr:row>76</xdr:row>
      <xdr:rowOff>127000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11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76</xdr:row>
      <xdr:rowOff>149861</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1572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76</xdr:row>
      <xdr:rowOff>157480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180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129539</xdr:rowOff>
    </xdr:from>
    <xdr:to>
      <xdr:col>6</xdr:col>
      <xdr:colOff>171450</xdr:colOff>
      <xdr:row>79</xdr:row>
      <xdr:rowOff>59689</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44466</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99061</xdr:rowOff>
    </xdr:from>
    <xdr:to>
      <xdr:col>11</xdr:col>
      <xdr:colOff>60325</xdr:colOff>
      <xdr:row>77</xdr:row>
      <xdr:rowOff>29211</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39387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47007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令和６年度に策定した「三鷹市都市経営アクションプラン</a:t>
          </a:r>
          <a:r>
            <a:rPr kumimoji="1" lang="en-US" altLang="ja-JP" sz="1100">
              <a:latin typeface="ＭＳ Ｐゴシック" panose="020B0600070205080204" pitchFamily="50" charset="-128"/>
              <a:ea typeface="ＭＳ Ｐゴシック" panose="020B0600070205080204" pitchFamily="50" charset="-128"/>
            </a:rPr>
            <a:t>2027</a:t>
          </a:r>
          <a:r>
            <a:rPr kumimoji="1" lang="ja-JP" altLang="en-US" sz="1100">
              <a:latin typeface="ＭＳ Ｐゴシック" panose="020B0600070205080204" pitchFamily="50" charset="-128"/>
              <a:ea typeface="ＭＳ Ｐゴシック" panose="020B0600070205080204" pitchFamily="50" charset="-128"/>
            </a:rPr>
            <a:t>」に基づき、持続可能な自治体経営に向けた行財政改革の推進の取組により経常的な業務の見直しを行っている。令和６年度は、市税収入の伸びや国の定額減税の実施に伴う地方特例交付金の増などにより経常一般財源等が増となったものの、定年の段階的引き上げに伴う退職手当の増などによる人件費の増で経常経費充当一般財源等が増となったことから、前年度と比べて</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ポイント増加した。今後も経常的な業務の見直しや民間委託化など、徹底した行財政改革を推進し、各費目の経費削減に努める。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149861</xdr:rowOff>
    </xdr:from>
    <xdr:to>
      <xdr:col>82</xdr:col>
      <xdr:colOff>107950</xdr:colOff>
      <xdr:row>78</xdr:row>
      <xdr:rowOff>75564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351511"/>
          <a:ext cx="838200" cy="9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127000</xdr:rowOff>
    </xdr:from>
    <xdr:to>
      <xdr:col>78</xdr:col>
      <xdr:colOff>69850</xdr:colOff>
      <xdr:row>77</xdr:row>
      <xdr:rowOff>149861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3286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127000</xdr:rowOff>
    </xdr:from>
    <xdr:to>
      <xdr:col>73</xdr:col>
      <xdr:colOff>180975</xdr:colOff>
      <xdr:row>78</xdr:row>
      <xdr:rowOff>52705</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32865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98425</xdr:rowOff>
    </xdr:from>
    <xdr:to>
      <xdr:col>69</xdr:col>
      <xdr:colOff>92075</xdr:colOff>
      <xdr:row>78</xdr:row>
      <xdr:rowOff>52705</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330007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133350</xdr:rowOff>
    </xdr:from>
    <xdr:to>
      <xdr:col>65</xdr:col>
      <xdr:colOff>53975</xdr:colOff>
      <xdr:row>77</xdr:row>
      <xdr:rowOff>63500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73677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24764</xdr:rowOff>
    </xdr:from>
    <xdr:to>
      <xdr:col>82</xdr:col>
      <xdr:colOff>158750</xdr:colOff>
      <xdr:row>78</xdr:row>
      <xdr:rowOff>126364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39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168291</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36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99061</xdr:rowOff>
    </xdr:from>
    <xdr:to>
      <xdr:col>78</xdr:col>
      <xdr:colOff>120650</xdr:colOff>
      <xdr:row>78</xdr:row>
      <xdr:rowOff>29211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13988</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76200</xdr:rowOff>
    </xdr:from>
    <xdr:to>
      <xdr:col>74</xdr:col>
      <xdr:colOff>31750</xdr:colOff>
      <xdr:row>78</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162577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1905</xdr:rowOff>
    </xdr:from>
    <xdr:to>
      <xdr:col>69</xdr:col>
      <xdr:colOff>142875</xdr:colOff>
      <xdr:row>78</xdr:row>
      <xdr:rowOff>103505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88282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46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47625</xdr:rowOff>
    </xdr:from>
    <xdr:to>
      <xdr:col>65</xdr:col>
      <xdr:colOff>53975</xdr:colOff>
      <xdr:row>77</xdr:row>
      <xdr:rowOff>149225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134002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154127</xdr:rowOff>
    </xdr:from>
    <xdr:to>
      <xdr:col>29</xdr:col>
      <xdr:colOff>127000</xdr:colOff>
      <xdr:row>18</xdr:row>
      <xdr:rowOff>127152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16402"/>
          <a:ext cx="647700" cy="144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127152</xdr:rowOff>
    </xdr:from>
    <xdr:to>
      <xdr:col>26</xdr:col>
      <xdr:colOff>50800</xdr:colOff>
      <xdr:row>19</xdr:row>
      <xdr:rowOff>22263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60877"/>
          <a:ext cx="698500" cy="66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22263</xdr:rowOff>
    </xdr:from>
    <xdr:to>
      <xdr:col>22</xdr:col>
      <xdr:colOff>114300</xdr:colOff>
      <xdr:row>19</xdr:row>
      <xdr:rowOff>85699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27438"/>
          <a:ext cx="698500" cy="63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85699</xdr:rowOff>
    </xdr:from>
    <xdr:to>
      <xdr:col>18</xdr:col>
      <xdr:colOff>177800</xdr:colOff>
      <xdr:row>19</xdr:row>
      <xdr:rowOff>91719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90874"/>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44386</xdr:rowOff>
    </xdr:from>
    <xdr:to>
      <xdr:col>15</xdr:col>
      <xdr:colOff>101600</xdr:colOff>
      <xdr:row>17</xdr:row>
      <xdr:rowOff>145986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156163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103327</xdr:rowOff>
    </xdr:from>
    <xdr:to>
      <xdr:col>29</xdr:col>
      <xdr:colOff>177800</xdr:colOff>
      <xdr:row>18</xdr:row>
      <xdr:rowOff>33477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65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75404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37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76352</xdr:rowOff>
    </xdr:from>
    <xdr:to>
      <xdr:col>26</xdr:col>
      <xdr:colOff>101600</xdr:colOff>
      <xdr:row>19</xdr:row>
      <xdr:rowOff>6502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10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162729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96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142913</xdr:rowOff>
    </xdr:from>
    <xdr:to>
      <xdr:col>22</xdr:col>
      <xdr:colOff>165100</xdr:colOff>
      <xdr:row>19</xdr:row>
      <xdr:rowOff>73063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76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57840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6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34899</xdr:rowOff>
    </xdr:from>
    <xdr:to>
      <xdr:col>19</xdr:col>
      <xdr:colOff>38100</xdr:colOff>
      <xdr:row>19</xdr:row>
      <xdr:rowOff>136499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40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121276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26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40919</xdr:rowOff>
    </xdr:from>
    <xdr:to>
      <xdr:col>15</xdr:col>
      <xdr:colOff>101600</xdr:colOff>
      <xdr:row>19</xdr:row>
      <xdr:rowOff>142519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46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127296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32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42113</xdr:rowOff>
    </xdr:from>
    <xdr:to>
      <xdr:col>29</xdr:col>
      <xdr:colOff>127000</xdr:colOff>
      <xdr:row>37</xdr:row>
      <xdr:rowOff>3708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95363"/>
          <a:ext cx="647700" cy="133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93815</xdr:rowOff>
    </xdr:from>
    <xdr:to>
      <xdr:col>26</xdr:col>
      <xdr:colOff>50800</xdr:colOff>
      <xdr:row>37</xdr:row>
      <xdr:rowOff>3708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47065"/>
          <a:ext cx="698500" cy="81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93815</xdr:rowOff>
    </xdr:from>
    <xdr:to>
      <xdr:col>22</xdr:col>
      <xdr:colOff>114300</xdr:colOff>
      <xdr:row>37</xdr:row>
      <xdr:rowOff>14643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47065"/>
          <a:ext cx="698500" cy="92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144107</xdr:rowOff>
    </xdr:from>
    <xdr:to>
      <xdr:col>18</xdr:col>
      <xdr:colOff>177800</xdr:colOff>
      <xdr:row>37</xdr:row>
      <xdr:rowOff>14643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97357"/>
          <a:ext cx="6985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200863</xdr:rowOff>
    </xdr:from>
    <xdr:to>
      <xdr:col>15</xdr:col>
      <xdr:colOff>101600</xdr:colOff>
      <xdr:row>35</xdr:row>
      <xdr:rowOff>302463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312640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334213</xdr:rowOff>
    </xdr:from>
    <xdr:to>
      <xdr:col>29</xdr:col>
      <xdr:colOff>177800</xdr:colOff>
      <xdr:row>36</xdr:row>
      <xdr:rowOff>92913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44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306290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16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124358</xdr:rowOff>
    </xdr:from>
    <xdr:to>
      <xdr:col>26</xdr:col>
      <xdr:colOff>101600</xdr:colOff>
      <xdr:row>37</xdr:row>
      <xdr:rowOff>54508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77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39285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63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43015</xdr:rowOff>
    </xdr:from>
    <xdr:to>
      <xdr:col>22</xdr:col>
      <xdr:colOff>165100</xdr:colOff>
      <xdr:row>36</xdr:row>
      <xdr:rowOff>144615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962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129392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8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135293</xdr:rowOff>
    </xdr:from>
    <xdr:to>
      <xdr:col>19</xdr:col>
      <xdr:colOff>38100</xdr:colOff>
      <xdr:row>37</xdr:row>
      <xdr:rowOff>65443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8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50220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7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93307</xdr:rowOff>
    </xdr:from>
    <xdr:to>
      <xdr:col>15</xdr:col>
      <xdr:colOff>101600</xdr:colOff>
      <xdr:row>37</xdr:row>
      <xdr:rowOff>23457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8234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3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190,497
185,686
16.42
84,962,544
83,795,751
1,149,646
45,349,059
23,045,211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58852</xdr:rowOff>
    </xdr:from>
    <xdr:to>
      <xdr:col>24</xdr:col>
      <xdr:colOff>63500</xdr:colOff>
      <xdr:row>37</xdr:row>
      <xdr:rowOff>131966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31052"/>
          <a:ext cx="838200" cy="24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131966</xdr:rowOff>
    </xdr:from>
    <xdr:to>
      <xdr:col>19</xdr:col>
      <xdr:colOff>177800</xdr:colOff>
      <xdr:row>37</xdr:row>
      <xdr:rowOff>134594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75616"/>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134594</xdr:rowOff>
    </xdr:from>
    <xdr:to>
      <xdr:col>15</xdr:col>
      <xdr:colOff>50800</xdr:colOff>
      <xdr:row>38</xdr:row>
      <xdr:rowOff>14922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78244"/>
          <a:ext cx="889000" cy="5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14922</xdr:rowOff>
    </xdr:from>
    <xdr:to>
      <xdr:col>10</xdr:col>
      <xdr:colOff>114300</xdr:colOff>
      <xdr:row>38</xdr:row>
      <xdr:rowOff>88912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30022"/>
          <a:ext cx="889000" cy="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148488</xdr:rowOff>
    </xdr:from>
    <xdr:to>
      <xdr:col>6</xdr:col>
      <xdr:colOff>38100</xdr:colOff>
      <xdr:row>37</xdr:row>
      <xdr:rowOff>78638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2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95165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8052</xdr:rowOff>
    </xdr:from>
    <xdr:to>
      <xdr:col>24</xdr:col>
      <xdr:colOff>114300</xdr:colOff>
      <xdr:row>36</xdr:row>
      <xdr:rowOff>109652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8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157929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81166</xdr:rowOff>
    </xdr:from>
    <xdr:to>
      <xdr:col>20</xdr:col>
      <xdr:colOff>38100</xdr:colOff>
      <xdr:row>38</xdr:row>
      <xdr:rowOff>11316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2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2443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83794</xdr:rowOff>
    </xdr:from>
    <xdr:to>
      <xdr:col>15</xdr:col>
      <xdr:colOff>101600</xdr:colOff>
      <xdr:row>38</xdr:row>
      <xdr:rowOff>13945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274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5072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2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135572</xdr:rowOff>
    </xdr:from>
    <xdr:to>
      <xdr:col>10</xdr:col>
      <xdr:colOff>165100</xdr:colOff>
      <xdr:row>38</xdr:row>
      <xdr:rowOff>65722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7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56849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7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38112</xdr:rowOff>
    </xdr:from>
    <xdr:to>
      <xdr:col>6</xdr:col>
      <xdr:colOff>38100</xdr:colOff>
      <xdr:row>38</xdr:row>
      <xdr:rowOff>139712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5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130839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4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50742</xdr:rowOff>
    </xdr:from>
    <xdr:to>
      <xdr:col>24</xdr:col>
      <xdr:colOff>63500</xdr:colOff>
      <xdr:row>55</xdr:row>
      <xdr:rowOff>147015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80492"/>
          <a:ext cx="838200" cy="9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147015</xdr:rowOff>
    </xdr:from>
    <xdr:to>
      <xdr:col>19</xdr:col>
      <xdr:colOff>177800</xdr:colOff>
      <xdr:row>56</xdr:row>
      <xdr:rowOff>82321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76765"/>
          <a:ext cx="889000" cy="10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34005</xdr:rowOff>
    </xdr:from>
    <xdr:to>
      <xdr:col>15</xdr:col>
      <xdr:colOff>50800</xdr:colOff>
      <xdr:row>56</xdr:row>
      <xdr:rowOff>82321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635205"/>
          <a:ext cx="889000" cy="4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34005</xdr:rowOff>
    </xdr:from>
    <xdr:to>
      <xdr:col>10</xdr:col>
      <xdr:colOff>114300</xdr:colOff>
      <xdr:row>57</xdr:row>
      <xdr:rowOff>23685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35205"/>
          <a:ext cx="889000" cy="16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32060</xdr:rowOff>
    </xdr:from>
    <xdr:to>
      <xdr:col>6</xdr:col>
      <xdr:colOff>38100</xdr:colOff>
      <xdr:row>56</xdr:row>
      <xdr:rowOff>133660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3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150187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0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171392</xdr:rowOff>
    </xdr:from>
    <xdr:to>
      <xdr:col>24</xdr:col>
      <xdr:colOff>114300</xdr:colOff>
      <xdr:row>55</xdr:row>
      <xdr:rowOff>101542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2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22819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96215</xdr:rowOff>
    </xdr:from>
    <xdr:to>
      <xdr:col>20</xdr:col>
      <xdr:colOff>38100</xdr:colOff>
      <xdr:row>56</xdr:row>
      <xdr:rowOff>26365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42892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0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31521</xdr:rowOff>
    </xdr:from>
    <xdr:to>
      <xdr:col>15</xdr:col>
      <xdr:colOff>101600</xdr:colOff>
      <xdr:row>56</xdr:row>
      <xdr:rowOff>133121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3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149648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154655</xdr:rowOff>
    </xdr:from>
    <xdr:to>
      <xdr:col>10</xdr:col>
      <xdr:colOff>165100</xdr:colOff>
      <xdr:row>56</xdr:row>
      <xdr:rowOff>84805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101332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144335</xdr:rowOff>
    </xdr:from>
    <xdr:to>
      <xdr:col>6</xdr:col>
      <xdr:colOff>38100</xdr:colOff>
      <xdr:row>57</xdr:row>
      <xdr:rowOff>74485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4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65612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3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58547</xdr:rowOff>
    </xdr:from>
    <xdr:to>
      <xdr:col>24</xdr:col>
      <xdr:colOff>63500</xdr:colOff>
      <xdr:row>78</xdr:row>
      <xdr:rowOff>61824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31647"/>
          <a:ext cx="8382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61824</xdr:rowOff>
    </xdr:from>
    <xdr:to>
      <xdr:col>19</xdr:col>
      <xdr:colOff>177800</xdr:colOff>
      <xdr:row>78</xdr:row>
      <xdr:rowOff>77826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3492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75616</xdr:rowOff>
    </xdr:from>
    <xdr:to>
      <xdr:col>15</xdr:col>
      <xdr:colOff>50800</xdr:colOff>
      <xdr:row>78</xdr:row>
      <xdr:rowOff>77826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448716"/>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75616</xdr:rowOff>
    </xdr:from>
    <xdr:to>
      <xdr:col>10</xdr:col>
      <xdr:colOff>114300</xdr:colOff>
      <xdr:row>78</xdr:row>
      <xdr:rowOff>83007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48716"/>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106121</xdr:rowOff>
    </xdr:from>
    <xdr:to>
      <xdr:col>6</xdr:col>
      <xdr:colOff>38100</xdr:colOff>
      <xdr:row>77</xdr:row>
      <xdr:rowOff>36271</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52798</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91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7747</xdr:rowOff>
    </xdr:from>
    <xdr:to>
      <xdr:col>24</xdr:col>
      <xdr:colOff>114300</xdr:colOff>
      <xdr:row>78</xdr:row>
      <xdr:rowOff>109347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8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157624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5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11024</xdr:rowOff>
    </xdr:from>
    <xdr:to>
      <xdr:col>20</xdr:col>
      <xdr:colOff>38100</xdr:colOff>
      <xdr:row>78</xdr:row>
      <xdr:rowOff>112624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103751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7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27026</xdr:rowOff>
    </xdr:from>
    <xdr:to>
      <xdr:col>15</xdr:col>
      <xdr:colOff>101600</xdr:colOff>
      <xdr:row>78</xdr:row>
      <xdr:rowOff>128626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0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119753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9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24816</xdr:rowOff>
    </xdr:from>
    <xdr:to>
      <xdr:col>10</xdr:col>
      <xdr:colOff>165100</xdr:colOff>
      <xdr:row>78</xdr:row>
      <xdr:rowOff>126416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117543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9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32207</xdr:rowOff>
    </xdr:from>
    <xdr:to>
      <xdr:col>6</xdr:col>
      <xdr:colOff>38100</xdr:colOff>
      <xdr:row>78</xdr:row>
      <xdr:rowOff>133807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124934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76721</xdr:rowOff>
    </xdr:from>
    <xdr:to>
      <xdr:col>24</xdr:col>
      <xdr:colOff>63500</xdr:colOff>
      <xdr:row>95</xdr:row>
      <xdr:rowOff>168542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64471"/>
          <a:ext cx="838200" cy="9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168542</xdr:rowOff>
    </xdr:from>
    <xdr:to>
      <xdr:col>19</xdr:col>
      <xdr:colOff>177800</xdr:colOff>
      <xdr:row>96</xdr:row>
      <xdr:rowOff>76657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56292"/>
          <a:ext cx="889000" cy="7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104012</xdr:rowOff>
    </xdr:from>
    <xdr:to>
      <xdr:col>15</xdr:col>
      <xdr:colOff>50800</xdr:colOff>
      <xdr:row>96</xdr:row>
      <xdr:rowOff>76657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391762"/>
          <a:ext cx="889000" cy="14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104012</xdr:rowOff>
    </xdr:from>
    <xdr:to>
      <xdr:col>10</xdr:col>
      <xdr:colOff>114300</xdr:colOff>
      <xdr:row>97</xdr:row>
      <xdr:rowOff>14897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91762"/>
          <a:ext cx="889000" cy="2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21386</xdr:rowOff>
    </xdr:from>
    <xdr:to>
      <xdr:col>6</xdr:col>
      <xdr:colOff>38100</xdr:colOff>
      <xdr:row>96</xdr:row>
      <xdr:rowOff>122986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139513</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25921</xdr:rowOff>
    </xdr:from>
    <xdr:to>
      <xdr:col>24</xdr:col>
      <xdr:colOff>114300</xdr:colOff>
      <xdr:row>95</xdr:row>
      <xdr:rowOff>127521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1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48798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65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117742</xdr:rowOff>
    </xdr:from>
    <xdr:to>
      <xdr:col>20</xdr:col>
      <xdr:colOff>38100</xdr:colOff>
      <xdr:row>96</xdr:row>
      <xdr:rowOff>47892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0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64419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80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25857</xdr:rowOff>
    </xdr:from>
    <xdr:to>
      <xdr:col>15</xdr:col>
      <xdr:colOff>101600</xdr:colOff>
      <xdr:row>96</xdr:row>
      <xdr:rowOff>127457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8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143984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6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53212</xdr:rowOff>
    </xdr:from>
    <xdr:to>
      <xdr:col>10</xdr:col>
      <xdr:colOff>165100</xdr:colOff>
      <xdr:row>95</xdr:row>
      <xdr:rowOff>154812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4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171339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16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135547</xdr:rowOff>
    </xdr:from>
    <xdr:to>
      <xdr:col>6</xdr:col>
      <xdr:colOff>38100</xdr:colOff>
      <xdr:row>97</xdr:row>
      <xdr:rowOff>65697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9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56824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687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65383</xdr:rowOff>
    </xdr:from>
    <xdr:to>
      <xdr:col>55</xdr:col>
      <xdr:colOff>0</xdr:colOff>
      <xdr:row>36</xdr:row>
      <xdr:rowOff>85837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237583"/>
          <a:ext cx="838200" cy="20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17268</xdr:rowOff>
    </xdr:from>
    <xdr:to>
      <xdr:col>50</xdr:col>
      <xdr:colOff>114300</xdr:colOff>
      <xdr:row>36</xdr:row>
      <xdr:rowOff>85837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189468"/>
          <a:ext cx="889000" cy="6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17268</xdr:rowOff>
    </xdr:from>
    <xdr:to>
      <xdr:col>45</xdr:col>
      <xdr:colOff>177800</xdr:colOff>
      <xdr:row>36</xdr:row>
      <xdr:rowOff>83834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189468"/>
          <a:ext cx="889000" cy="6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31082</xdr:rowOff>
    </xdr:from>
    <xdr:to>
      <xdr:col>41</xdr:col>
      <xdr:colOff>50800</xdr:colOff>
      <xdr:row>36</xdr:row>
      <xdr:rowOff>83834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174582"/>
          <a:ext cx="889000" cy="108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42135</xdr:rowOff>
    </xdr:from>
    <xdr:to>
      <xdr:col>36</xdr:col>
      <xdr:colOff>165100</xdr:colOff>
      <xdr:row>29</xdr:row>
      <xdr:rowOff>143735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01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27</xdr:row>
      <xdr:rowOff>160262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478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14583</xdr:rowOff>
    </xdr:from>
    <xdr:to>
      <xdr:col>55</xdr:col>
      <xdr:colOff>50800</xdr:colOff>
      <xdr:row>36</xdr:row>
      <xdr:rowOff>116183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8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37460</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3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35037</xdr:rowOff>
    </xdr:from>
    <xdr:to>
      <xdr:col>50</xdr:col>
      <xdr:colOff>165100</xdr:colOff>
      <xdr:row>36</xdr:row>
      <xdr:rowOff>136637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0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153164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8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137918</xdr:rowOff>
    </xdr:from>
    <xdr:to>
      <xdr:col>46</xdr:col>
      <xdr:colOff>38100</xdr:colOff>
      <xdr:row>36</xdr:row>
      <xdr:rowOff>68068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3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84595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1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33034</xdr:rowOff>
    </xdr:from>
    <xdr:to>
      <xdr:col>41</xdr:col>
      <xdr:colOff>101600</xdr:colOff>
      <xdr:row>36</xdr:row>
      <xdr:rowOff>134634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0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151161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98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151732</xdr:rowOff>
    </xdr:from>
    <xdr:to>
      <xdr:col>36</xdr:col>
      <xdr:colOff>165100</xdr:colOff>
      <xdr:row>30</xdr:row>
      <xdr:rowOff>81882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1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73009</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21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142519</xdr:rowOff>
    </xdr:from>
    <xdr:to>
      <xdr:col>55</xdr:col>
      <xdr:colOff>0</xdr:colOff>
      <xdr:row>58</xdr:row>
      <xdr:rowOff>27316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915169"/>
          <a:ext cx="838200" cy="5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27316</xdr:rowOff>
    </xdr:from>
    <xdr:to>
      <xdr:col>50</xdr:col>
      <xdr:colOff>114300</xdr:colOff>
      <xdr:row>58</xdr:row>
      <xdr:rowOff>38158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971416"/>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30876</xdr:rowOff>
    </xdr:from>
    <xdr:to>
      <xdr:col>45</xdr:col>
      <xdr:colOff>177800</xdr:colOff>
      <xdr:row>58</xdr:row>
      <xdr:rowOff>38158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974976"/>
          <a:ext cx="889000" cy="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18139</xdr:rowOff>
    </xdr:from>
    <xdr:to>
      <xdr:col>41</xdr:col>
      <xdr:colOff>50800</xdr:colOff>
      <xdr:row>58</xdr:row>
      <xdr:rowOff>30876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962239"/>
          <a:ext cx="889000" cy="1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95453</xdr:rowOff>
    </xdr:from>
    <xdr:to>
      <xdr:col>36</xdr:col>
      <xdr:colOff>165100</xdr:colOff>
      <xdr:row>57</xdr:row>
      <xdr:rowOff>25603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9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42130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7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91719</xdr:rowOff>
    </xdr:from>
    <xdr:to>
      <xdr:col>55</xdr:col>
      <xdr:colOff>50800</xdr:colOff>
      <xdr:row>58</xdr:row>
      <xdr:rowOff>21869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6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70146</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4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147966</xdr:rowOff>
    </xdr:from>
    <xdr:to>
      <xdr:col>50</xdr:col>
      <xdr:colOff>165100</xdr:colOff>
      <xdr:row>58</xdr:row>
      <xdr:rowOff>78116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2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69243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1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158808</xdr:rowOff>
    </xdr:from>
    <xdr:to>
      <xdr:col>46</xdr:col>
      <xdr:colOff>38100</xdr:colOff>
      <xdr:row>58</xdr:row>
      <xdr:rowOff>88958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3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80085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02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151526</xdr:rowOff>
    </xdr:from>
    <xdr:to>
      <xdr:col>41</xdr:col>
      <xdr:colOff>101600</xdr:colOff>
      <xdr:row>58</xdr:row>
      <xdr:rowOff>81676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92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72803</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1001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138789</xdr:rowOff>
    </xdr:from>
    <xdr:to>
      <xdr:col>36</xdr:col>
      <xdr:colOff>165100</xdr:colOff>
      <xdr:row>58</xdr:row>
      <xdr:rowOff>68939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91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60066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10004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49670</xdr:rowOff>
    </xdr:from>
    <xdr:to>
      <xdr:col>55</xdr:col>
      <xdr:colOff>0</xdr:colOff>
      <xdr:row>78</xdr:row>
      <xdr:rowOff>82322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422770"/>
          <a:ext cx="838200" cy="3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49670</xdr:rowOff>
    </xdr:from>
    <xdr:to>
      <xdr:col>50</xdr:col>
      <xdr:colOff>114300</xdr:colOff>
      <xdr:row>78</xdr:row>
      <xdr:rowOff>169075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422770"/>
          <a:ext cx="889000" cy="11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94780</xdr:rowOff>
    </xdr:from>
    <xdr:to>
      <xdr:col>45</xdr:col>
      <xdr:colOff>177800</xdr:colOff>
      <xdr:row>78</xdr:row>
      <xdr:rowOff>169075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4678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82931</xdr:rowOff>
    </xdr:from>
    <xdr:to>
      <xdr:col>41</xdr:col>
      <xdr:colOff>50800</xdr:colOff>
      <xdr:row>78</xdr:row>
      <xdr:rowOff>94780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456031"/>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7556</xdr:rowOff>
    </xdr:from>
    <xdr:to>
      <xdr:col>36</xdr:col>
      <xdr:colOff>165100</xdr:colOff>
      <xdr:row>78</xdr:row>
      <xdr:rowOff>109156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125683</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37428" y="1315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31522</xdr:rowOff>
    </xdr:from>
    <xdr:to>
      <xdr:col>55</xdr:col>
      <xdr:colOff>50800</xdr:colOff>
      <xdr:row>78</xdr:row>
      <xdr:rowOff>133122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0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117899</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31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170320</xdr:rowOff>
    </xdr:from>
    <xdr:to>
      <xdr:col>50</xdr:col>
      <xdr:colOff>165100</xdr:colOff>
      <xdr:row>78</xdr:row>
      <xdr:rowOff>100470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3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91597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4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118275</xdr:rowOff>
    </xdr:from>
    <xdr:to>
      <xdr:col>46</xdr:col>
      <xdr:colOff>38100</xdr:colOff>
      <xdr:row>79</xdr:row>
      <xdr:rowOff>48425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49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39552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58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43980</xdr:rowOff>
    </xdr:from>
    <xdr:to>
      <xdr:col>41</xdr:col>
      <xdr:colOff>101600</xdr:colOff>
      <xdr:row>78</xdr:row>
      <xdr:rowOff>145580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1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136707</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0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32131</xdr:rowOff>
    </xdr:from>
    <xdr:to>
      <xdr:col>36</xdr:col>
      <xdr:colOff>165100</xdr:colOff>
      <xdr:row>78</xdr:row>
      <xdr:rowOff>133731</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0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124858</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49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17602</xdr:rowOff>
    </xdr:from>
    <xdr:to>
      <xdr:col>55</xdr:col>
      <xdr:colOff>0</xdr:colOff>
      <xdr:row>98</xdr:row>
      <xdr:rowOff>49619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819702"/>
          <a:ext cx="838200" cy="3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4635</xdr:rowOff>
    </xdr:from>
    <xdr:to>
      <xdr:col>50</xdr:col>
      <xdr:colOff>114300</xdr:colOff>
      <xdr:row>98</xdr:row>
      <xdr:rowOff>17602</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806735"/>
          <a:ext cx="8890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4635</xdr:rowOff>
    </xdr:from>
    <xdr:to>
      <xdr:col>45</xdr:col>
      <xdr:colOff>177800</xdr:colOff>
      <xdr:row>98</xdr:row>
      <xdr:rowOff>75578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806735"/>
          <a:ext cx="889000" cy="70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56108</xdr:rowOff>
    </xdr:from>
    <xdr:to>
      <xdr:col>41</xdr:col>
      <xdr:colOff>50800</xdr:colOff>
      <xdr:row>98</xdr:row>
      <xdr:rowOff>75578</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858208"/>
          <a:ext cx="889000" cy="1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8661</xdr:rowOff>
    </xdr:from>
    <xdr:to>
      <xdr:col>36</xdr:col>
      <xdr:colOff>165100</xdr:colOff>
      <xdr:row>97</xdr:row>
      <xdr:rowOff>110261</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3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126788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41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170269</xdr:rowOff>
    </xdr:from>
    <xdr:to>
      <xdr:col>55</xdr:col>
      <xdr:colOff>50800</xdr:colOff>
      <xdr:row>98</xdr:row>
      <xdr:rowOff>100419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80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85196</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71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138252</xdr:rowOff>
    </xdr:from>
    <xdr:to>
      <xdr:col>50</xdr:col>
      <xdr:colOff>165100</xdr:colOff>
      <xdr:row>98</xdr:row>
      <xdr:rowOff>68402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76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59529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6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125285</xdr:rowOff>
    </xdr:from>
    <xdr:to>
      <xdr:col>46</xdr:col>
      <xdr:colOff>38100</xdr:colOff>
      <xdr:row>98</xdr:row>
      <xdr:rowOff>55435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75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46562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84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24778</xdr:rowOff>
    </xdr:from>
    <xdr:to>
      <xdr:col>41</xdr:col>
      <xdr:colOff>101600</xdr:colOff>
      <xdr:row>98</xdr:row>
      <xdr:rowOff>126378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82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117505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91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5308</xdr:rowOff>
    </xdr:from>
    <xdr:to>
      <xdr:col>36</xdr:col>
      <xdr:colOff>165100</xdr:colOff>
      <xdr:row>98</xdr:row>
      <xdr:rowOff>106908</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80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98035</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90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68377</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412027"/>
          <a:ext cx="889000" cy="24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75641</xdr:rowOff>
    </xdr:from>
    <xdr:to>
      <xdr:col>67</xdr:col>
      <xdr:colOff>101600</xdr:colOff>
      <xdr:row>38</xdr:row>
      <xdr:rowOff>5791</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1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168368</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512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17577</xdr:rowOff>
    </xdr:from>
    <xdr:to>
      <xdr:col>67</xdr:col>
      <xdr:colOff>101600</xdr:colOff>
      <xdr:row>37</xdr:row>
      <xdr:rowOff>119177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135704</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13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153626</xdr:rowOff>
    </xdr:from>
    <xdr:to>
      <xdr:col>85</xdr:col>
      <xdr:colOff>127000</xdr:colOff>
      <xdr:row>77</xdr:row>
      <xdr:rowOff>49537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183826"/>
          <a:ext cx="838200" cy="6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153626</xdr:rowOff>
    </xdr:from>
    <xdr:to>
      <xdr:col>81</xdr:col>
      <xdr:colOff>50800</xdr:colOff>
      <xdr:row>77</xdr:row>
      <xdr:rowOff>13342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183826"/>
          <a:ext cx="8890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125146</xdr:rowOff>
    </xdr:from>
    <xdr:to>
      <xdr:col>76</xdr:col>
      <xdr:colOff>114300</xdr:colOff>
      <xdr:row>77</xdr:row>
      <xdr:rowOff>13342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155346"/>
          <a:ext cx="8890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125146</xdr:rowOff>
    </xdr:from>
    <xdr:to>
      <xdr:col>71</xdr:col>
      <xdr:colOff>177800</xdr:colOff>
      <xdr:row>77</xdr:row>
      <xdr:rowOff>14427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155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35160</xdr:rowOff>
    </xdr:from>
    <xdr:to>
      <xdr:col>67</xdr:col>
      <xdr:colOff>101600</xdr:colOff>
      <xdr:row>75</xdr:row>
      <xdr:rowOff>136760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153287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170187</xdr:rowOff>
    </xdr:from>
    <xdr:to>
      <xdr:col>85</xdr:col>
      <xdr:colOff>177800</xdr:colOff>
      <xdr:row>77</xdr:row>
      <xdr:rowOff>100337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0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148614</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17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102826</xdr:rowOff>
    </xdr:from>
    <xdr:to>
      <xdr:col>81</xdr:col>
      <xdr:colOff>101600</xdr:colOff>
      <xdr:row>77</xdr:row>
      <xdr:rowOff>32976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13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24103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2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133992</xdr:rowOff>
    </xdr:from>
    <xdr:to>
      <xdr:col>76</xdr:col>
      <xdr:colOff>165100</xdr:colOff>
      <xdr:row>77</xdr:row>
      <xdr:rowOff>64142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1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55269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25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74346</xdr:rowOff>
    </xdr:from>
    <xdr:to>
      <xdr:col>72</xdr:col>
      <xdr:colOff>38100</xdr:colOff>
      <xdr:row>77</xdr:row>
      <xdr:rowOff>4496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1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167073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19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135077</xdr:rowOff>
    </xdr:from>
    <xdr:to>
      <xdr:col>67</xdr:col>
      <xdr:colOff>101600</xdr:colOff>
      <xdr:row>77</xdr:row>
      <xdr:rowOff>65227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56354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2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117362</xdr:rowOff>
    </xdr:from>
    <xdr:to>
      <xdr:col>85</xdr:col>
      <xdr:colOff>127000</xdr:colOff>
      <xdr:row>98</xdr:row>
      <xdr:rowOff>55380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576562"/>
          <a:ext cx="838200" cy="28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107468</xdr:rowOff>
    </xdr:from>
    <xdr:to>
      <xdr:col>81</xdr:col>
      <xdr:colOff>50800</xdr:colOff>
      <xdr:row>98</xdr:row>
      <xdr:rowOff>55380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738118"/>
          <a:ext cx="889000" cy="11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88547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37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52865</xdr:rowOff>
    </xdr:from>
    <xdr:to>
      <xdr:col>76</xdr:col>
      <xdr:colOff>114300</xdr:colOff>
      <xdr:row>97</xdr:row>
      <xdr:rowOff>107468</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683515"/>
          <a:ext cx="889000" cy="5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44198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52865</xdr:rowOff>
    </xdr:from>
    <xdr:to>
      <xdr:col>71</xdr:col>
      <xdr:colOff>177800</xdr:colOff>
      <xdr:row>98</xdr:row>
      <xdr:rowOff>102634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683515"/>
          <a:ext cx="889000" cy="22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109082</xdr:rowOff>
    </xdr:from>
    <xdr:to>
      <xdr:col>67</xdr:col>
      <xdr:colOff>101600</xdr:colOff>
      <xdr:row>95</xdr:row>
      <xdr:rowOff>39232</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22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55759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00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66562</xdr:rowOff>
    </xdr:from>
    <xdr:to>
      <xdr:col>85</xdr:col>
      <xdr:colOff>177800</xdr:colOff>
      <xdr:row>96</xdr:row>
      <xdr:rowOff>168162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52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89439</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37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4580</xdr:rowOff>
    </xdr:from>
    <xdr:to>
      <xdr:col>81</xdr:col>
      <xdr:colOff>101600</xdr:colOff>
      <xdr:row>98</xdr:row>
      <xdr:rowOff>106180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80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97307</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46428" y="1689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56668</xdr:rowOff>
    </xdr:from>
    <xdr:to>
      <xdr:col>76</xdr:col>
      <xdr:colOff>165100</xdr:colOff>
      <xdr:row>97</xdr:row>
      <xdr:rowOff>158268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6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149395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7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2065</xdr:rowOff>
    </xdr:from>
    <xdr:to>
      <xdr:col>72</xdr:col>
      <xdr:colOff>38100</xdr:colOff>
      <xdr:row>97</xdr:row>
      <xdr:rowOff>103665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63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94792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72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51834</xdr:rowOff>
    </xdr:from>
    <xdr:to>
      <xdr:col>67</xdr:col>
      <xdr:colOff>101600</xdr:colOff>
      <xdr:row>98</xdr:row>
      <xdr:rowOff>153434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85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144561</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79428" y="1694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153724</xdr:rowOff>
    </xdr:from>
    <xdr:to>
      <xdr:col>98</xdr:col>
      <xdr:colOff>38100</xdr:colOff>
      <xdr:row>38</xdr:row>
      <xdr:rowOff>83874</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97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100401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7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93218</xdr:rowOff>
    </xdr:from>
    <xdr:to>
      <xdr:col>107</xdr:col>
      <xdr:colOff>50800</xdr:colOff>
      <xdr:row>59</xdr:row>
      <xdr:rowOff>98878</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208768"/>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93109</xdr:rowOff>
    </xdr:from>
    <xdr:to>
      <xdr:col>102</xdr:col>
      <xdr:colOff>114300</xdr:colOff>
      <xdr:row>59</xdr:row>
      <xdr:rowOff>93218</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08659"/>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20865</xdr:rowOff>
    </xdr:from>
    <xdr:to>
      <xdr:col>98</xdr:col>
      <xdr:colOff>38100</xdr:colOff>
      <xdr:row>52</xdr:row>
      <xdr:rowOff>122465</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89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138992</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389111" y="871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42418</xdr:rowOff>
    </xdr:from>
    <xdr:to>
      <xdr:col>102</xdr:col>
      <xdr:colOff>165100</xdr:colOff>
      <xdr:row>59</xdr:row>
      <xdr:rowOff>144018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5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135145</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88333" y="102506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42309</xdr:rowOff>
    </xdr:from>
    <xdr:to>
      <xdr:col>98</xdr:col>
      <xdr:colOff>38100</xdr:colOff>
      <xdr:row>59</xdr:row>
      <xdr:rowOff>143909</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135036</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99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151907</xdr:rowOff>
    </xdr:from>
    <xdr:to>
      <xdr:col>116</xdr:col>
      <xdr:colOff>63500</xdr:colOff>
      <xdr:row>74</xdr:row>
      <xdr:rowOff>23114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667757"/>
          <a:ext cx="838200" cy="4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166595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510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151907</xdr:rowOff>
    </xdr:from>
    <xdr:to>
      <xdr:col>111</xdr:col>
      <xdr:colOff>177800</xdr:colOff>
      <xdr:row>74</xdr:row>
      <xdr:rowOff>117891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67757"/>
          <a:ext cx="889000" cy="13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117891</xdr:rowOff>
    </xdr:from>
    <xdr:to>
      <xdr:col>107</xdr:col>
      <xdr:colOff>50800</xdr:colOff>
      <xdr:row>75</xdr:row>
      <xdr:rowOff>30566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05191"/>
          <a:ext cx="8890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30566</xdr:rowOff>
    </xdr:from>
    <xdr:to>
      <xdr:col>102</xdr:col>
      <xdr:colOff>114300</xdr:colOff>
      <xdr:row>75</xdr:row>
      <xdr:rowOff>62250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889316"/>
          <a:ext cx="889000" cy="3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21829</xdr:rowOff>
    </xdr:from>
    <xdr:to>
      <xdr:col>98</xdr:col>
      <xdr:colOff>38100</xdr:colOff>
      <xdr:row>74</xdr:row>
      <xdr:rowOff>123429</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139956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143764</xdr:rowOff>
    </xdr:from>
    <xdr:to>
      <xdr:col>116</xdr:col>
      <xdr:colOff>114300</xdr:colOff>
      <xdr:row>74</xdr:row>
      <xdr:rowOff>73914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122191</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63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101107</xdr:rowOff>
    </xdr:from>
    <xdr:to>
      <xdr:col>112</xdr:col>
      <xdr:colOff>38100</xdr:colOff>
      <xdr:row>74</xdr:row>
      <xdr:rowOff>31257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61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47784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39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67091</xdr:rowOff>
    </xdr:from>
    <xdr:to>
      <xdr:col>107</xdr:col>
      <xdr:colOff>101600</xdr:colOff>
      <xdr:row>74</xdr:row>
      <xdr:rowOff>168691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75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13768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52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151216</xdr:rowOff>
    </xdr:from>
    <xdr:to>
      <xdr:col>102</xdr:col>
      <xdr:colOff>165100</xdr:colOff>
      <xdr:row>75</xdr:row>
      <xdr:rowOff>81366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83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97893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61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11450</xdr:rowOff>
    </xdr:from>
    <xdr:to>
      <xdr:col>98</xdr:col>
      <xdr:colOff>38100</xdr:colOff>
      <xdr:row>75</xdr:row>
      <xdr:rowOff>113050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104177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96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学校給食調理業務の委託化などに伴う職員定数の見直しなどを進めてきたことから、人件費は東京都平均を下回り、物件費は増加傾向となっている。また、扶助費については、低所得者支援及び定額減税を補足する給付金をはじめとした給付金給付事業費の増などを反映して増となっている。補助費等については、クリーンプラザふじみの維持管理運営費の増などに伴うふじみ衛生組合負担金の増などにより増となっている。普通建設事業費については、牟礼の里農園（仮称）の整備に向けた用地取得などにより増となっている。さらに、都市の更新期を迎えており、今後は予防保全に係る費用の増加が見込まれている。なお、公債費については、全国・類似団体の平均を下回る状況を継続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190,497
185,686
16.42
84,962,544
83,795,751
1,149,646
45,349,059
23,045,211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21590</xdr:rowOff>
    </xdr:from>
    <xdr:to>
      <xdr:col>24</xdr:col>
      <xdr:colOff>63500</xdr:colOff>
      <xdr:row>34</xdr:row>
      <xdr:rowOff>33782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50890"/>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33782</xdr:rowOff>
    </xdr:from>
    <xdr:to>
      <xdr:col>19</xdr:col>
      <xdr:colOff>177800</xdr:colOff>
      <xdr:row>34</xdr:row>
      <xdr:rowOff>76454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63082"/>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76454</xdr:rowOff>
    </xdr:from>
    <xdr:to>
      <xdr:col>15</xdr:col>
      <xdr:colOff>50800</xdr:colOff>
      <xdr:row>34</xdr:row>
      <xdr:rowOff>116078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05754"/>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80264</xdr:rowOff>
    </xdr:from>
    <xdr:to>
      <xdr:col>10</xdr:col>
      <xdr:colOff>114300</xdr:colOff>
      <xdr:row>34</xdr:row>
      <xdr:rowOff>116078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09564"/>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93472</xdr:rowOff>
    </xdr:from>
    <xdr:to>
      <xdr:col>6</xdr:col>
      <xdr:colOff>38100</xdr:colOff>
      <xdr:row>36</xdr:row>
      <xdr:rowOff>23622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4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14749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142240</xdr:rowOff>
    </xdr:from>
    <xdr:to>
      <xdr:col>24</xdr:col>
      <xdr:colOff>114300</xdr:colOff>
      <xdr:row>34</xdr:row>
      <xdr:rowOff>72390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0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165117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5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154432</xdr:rowOff>
    </xdr:from>
    <xdr:to>
      <xdr:col>20</xdr:col>
      <xdr:colOff>38100</xdr:colOff>
      <xdr:row>34</xdr:row>
      <xdr:rowOff>84582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101109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8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25654</xdr:rowOff>
    </xdr:from>
    <xdr:to>
      <xdr:col>15</xdr:col>
      <xdr:colOff>101600</xdr:colOff>
      <xdr:row>34</xdr:row>
      <xdr:rowOff>127254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5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143781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3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65278</xdr:rowOff>
    </xdr:from>
    <xdr:to>
      <xdr:col>10</xdr:col>
      <xdr:colOff>165100</xdr:colOff>
      <xdr:row>34</xdr:row>
      <xdr:rowOff>166878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9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11955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6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29464</xdr:rowOff>
    </xdr:from>
    <xdr:to>
      <xdr:col>6</xdr:col>
      <xdr:colOff>38100</xdr:colOff>
      <xdr:row>34</xdr:row>
      <xdr:rowOff>131064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5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147591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109176</xdr:rowOff>
    </xdr:from>
    <xdr:to>
      <xdr:col>24</xdr:col>
      <xdr:colOff>62865</xdr:colOff>
      <xdr:row>59</xdr:row>
      <xdr:rowOff>155353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196026"/>
          <a:ext cx="1270" cy="1074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159180</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27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155353</xdr:rowOff>
    </xdr:from>
    <xdr:to>
      <xdr:col>24</xdr:col>
      <xdr:colOff>152400</xdr:colOff>
      <xdr:row>59</xdr:row>
      <xdr:rowOff>155353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270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55853</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97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109176</xdr:rowOff>
    </xdr:from>
    <xdr:to>
      <xdr:col>24</xdr:col>
      <xdr:colOff>152400</xdr:colOff>
      <xdr:row>53</xdr:row>
      <xdr:rowOff>109176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19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128760</xdr:rowOff>
    </xdr:from>
    <xdr:to>
      <xdr:col>24</xdr:col>
      <xdr:colOff>63500</xdr:colOff>
      <xdr:row>58</xdr:row>
      <xdr:rowOff>77891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901410"/>
          <a:ext cx="838200" cy="12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167628</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40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17751</xdr:rowOff>
    </xdr:from>
    <xdr:to>
      <xdr:col>24</xdr:col>
      <xdr:colOff>114300</xdr:colOff>
      <xdr:row>58</xdr:row>
      <xdr:rowOff>119351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63141</xdr:rowOff>
    </xdr:from>
    <xdr:to>
      <xdr:col>19</xdr:col>
      <xdr:colOff>177800</xdr:colOff>
      <xdr:row>58</xdr:row>
      <xdr:rowOff>77891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10007241"/>
          <a:ext cx="889000" cy="14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72071</xdr:rowOff>
    </xdr:from>
    <xdr:to>
      <xdr:col>20</xdr:col>
      <xdr:colOff>38100</xdr:colOff>
      <xdr:row>59</xdr:row>
      <xdr:rowOff>2221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16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164798</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10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57208</xdr:rowOff>
    </xdr:from>
    <xdr:to>
      <xdr:col>15</xdr:col>
      <xdr:colOff>50800</xdr:colOff>
      <xdr:row>58</xdr:row>
      <xdr:rowOff>63141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10001308"/>
          <a:ext cx="889000" cy="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48154</xdr:rowOff>
    </xdr:from>
    <xdr:to>
      <xdr:col>15</xdr:col>
      <xdr:colOff>101600</xdr:colOff>
      <xdr:row>58</xdr:row>
      <xdr:rowOff>149754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140881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08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61987</xdr:rowOff>
    </xdr:from>
    <xdr:to>
      <xdr:col>10</xdr:col>
      <xdr:colOff>114300</xdr:colOff>
      <xdr:row>58</xdr:row>
      <xdr:rowOff>57208</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977387"/>
          <a:ext cx="889000" cy="102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30455</xdr:rowOff>
    </xdr:from>
    <xdr:to>
      <xdr:col>10</xdr:col>
      <xdr:colOff>165100</xdr:colOff>
      <xdr:row>58</xdr:row>
      <xdr:rowOff>132055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123182</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06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61381</xdr:rowOff>
    </xdr:from>
    <xdr:to>
      <xdr:col>6</xdr:col>
      <xdr:colOff>38100</xdr:colOff>
      <xdr:row>50</xdr:row>
      <xdr:rowOff>162981</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63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8058</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40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77960</xdr:rowOff>
    </xdr:from>
    <xdr:to>
      <xdr:col>24</xdr:col>
      <xdr:colOff>114300</xdr:colOff>
      <xdr:row>58</xdr:row>
      <xdr:rowOff>8110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8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100837</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0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27091</xdr:rowOff>
    </xdr:from>
    <xdr:to>
      <xdr:col>20</xdr:col>
      <xdr:colOff>38100</xdr:colOff>
      <xdr:row>58</xdr:row>
      <xdr:rowOff>128691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7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145218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74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12341</xdr:rowOff>
    </xdr:from>
    <xdr:to>
      <xdr:col>15</xdr:col>
      <xdr:colOff>101600</xdr:colOff>
      <xdr:row>58</xdr:row>
      <xdr:rowOff>113941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5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130468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73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6408</xdr:rowOff>
    </xdr:from>
    <xdr:to>
      <xdr:col>10</xdr:col>
      <xdr:colOff>165100</xdr:colOff>
      <xdr:row>58</xdr:row>
      <xdr:rowOff>108008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5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124535</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72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11187</xdr:rowOff>
    </xdr:from>
    <xdr:to>
      <xdr:col>6</xdr:col>
      <xdr:colOff>38100</xdr:colOff>
      <xdr:row>52</xdr:row>
      <xdr:rowOff>112787</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92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103914</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901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63642</xdr:rowOff>
    </xdr:from>
    <xdr:to>
      <xdr:col>24</xdr:col>
      <xdr:colOff>63500</xdr:colOff>
      <xdr:row>75</xdr:row>
      <xdr:rowOff>27066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750942"/>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27066</xdr:rowOff>
    </xdr:from>
    <xdr:to>
      <xdr:col>19</xdr:col>
      <xdr:colOff>177800</xdr:colOff>
      <xdr:row>75</xdr:row>
      <xdr:rowOff>124656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885816"/>
          <a:ext cx="889000" cy="9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35361</xdr:rowOff>
    </xdr:from>
    <xdr:to>
      <xdr:col>15</xdr:col>
      <xdr:colOff>50800</xdr:colOff>
      <xdr:row>75</xdr:row>
      <xdr:rowOff>124656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2894111"/>
          <a:ext cx="889000" cy="8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35361</xdr:rowOff>
    </xdr:from>
    <xdr:to>
      <xdr:col>10</xdr:col>
      <xdr:colOff>114300</xdr:colOff>
      <xdr:row>76</xdr:row>
      <xdr:rowOff>153938</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894111"/>
          <a:ext cx="889000" cy="29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45346</xdr:rowOff>
    </xdr:from>
    <xdr:to>
      <xdr:col>6</xdr:col>
      <xdr:colOff>38100</xdr:colOff>
      <xdr:row>76</xdr:row>
      <xdr:rowOff>146946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07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163473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2850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12842</xdr:rowOff>
    </xdr:from>
    <xdr:to>
      <xdr:col>24</xdr:col>
      <xdr:colOff>114300</xdr:colOff>
      <xdr:row>74</xdr:row>
      <xdr:rowOff>114442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70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35719</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551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147716</xdr:rowOff>
    </xdr:from>
    <xdr:to>
      <xdr:col>20</xdr:col>
      <xdr:colOff>38100</xdr:colOff>
      <xdr:row>75</xdr:row>
      <xdr:rowOff>77866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83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94393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6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73856</xdr:rowOff>
    </xdr:from>
    <xdr:to>
      <xdr:col>15</xdr:col>
      <xdr:colOff>101600</xdr:colOff>
      <xdr:row>76</xdr:row>
      <xdr:rowOff>4006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93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20533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70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156011</xdr:rowOff>
    </xdr:from>
    <xdr:to>
      <xdr:col>10</xdr:col>
      <xdr:colOff>165100</xdr:colOff>
      <xdr:row>75</xdr:row>
      <xdr:rowOff>86161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84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102688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618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103138</xdr:rowOff>
    </xdr:from>
    <xdr:to>
      <xdr:col>6</xdr:col>
      <xdr:colOff>38100</xdr:colOff>
      <xdr:row>77</xdr:row>
      <xdr:rowOff>33288</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13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24415</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226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15570</xdr:rowOff>
    </xdr:from>
    <xdr:to>
      <xdr:col>24</xdr:col>
      <xdr:colOff>63500</xdr:colOff>
      <xdr:row>98</xdr:row>
      <xdr:rowOff>96887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6817670"/>
          <a:ext cx="838200" cy="8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144664</xdr:rowOff>
    </xdr:from>
    <xdr:to>
      <xdr:col>19</xdr:col>
      <xdr:colOff>177800</xdr:colOff>
      <xdr:row>98</xdr:row>
      <xdr:rowOff>96887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908300" y="16775314"/>
          <a:ext cx="8890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52701</xdr:rowOff>
    </xdr:from>
    <xdr:to>
      <xdr:col>15</xdr:col>
      <xdr:colOff>50800</xdr:colOff>
      <xdr:row>97</xdr:row>
      <xdr:rowOff>144664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2019300" y="16683351"/>
          <a:ext cx="889000" cy="9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52701</xdr:rowOff>
    </xdr:from>
    <xdr:to>
      <xdr:col>10</xdr:col>
      <xdr:colOff>114300</xdr:colOff>
      <xdr:row>99</xdr:row>
      <xdr:rowOff>65308</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683351"/>
          <a:ext cx="889000" cy="35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153496</xdr:rowOff>
    </xdr:from>
    <xdr:to>
      <xdr:col>6</xdr:col>
      <xdr:colOff>38100</xdr:colOff>
      <xdr:row>98</xdr:row>
      <xdr:rowOff>83646</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78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100173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5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136220</xdr:rowOff>
    </xdr:from>
    <xdr:to>
      <xdr:col>24</xdr:col>
      <xdr:colOff>114300</xdr:colOff>
      <xdr:row>98</xdr:row>
      <xdr:rowOff>66370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76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51147</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68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46087</xdr:rowOff>
    </xdr:from>
    <xdr:to>
      <xdr:col>20</xdr:col>
      <xdr:colOff>38100</xdr:colOff>
      <xdr:row>98</xdr:row>
      <xdr:rowOff>147687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84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138814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94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93864</xdr:rowOff>
    </xdr:from>
    <xdr:to>
      <xdr:col>15</xdr:col>
      <xdr:colOff>101600</xdr:colOff>
      <xdr:row>98</xdr:row>
      <xdr:rowOff>24014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72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15141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81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1901</xdr:rowOff>
    </xdr:from>
    <xdr:to>
      <xdr:col>10</xdr:col>
      <xdr:colOff>165100</xdr:colOff>
      <xdr:row>97</xdr:row>
      <xdr:rowOff>103501</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63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94628</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72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14508</xdr:rowOff>
    </xdr:from>
    <xdr:to>
      <xdr:col>6</xdr:col>
      <xdr:colOff>38100</xdr:colOff>
      <xdr:row>99</xdr:row>
      <xdr:rowOff>116108</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98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107235</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708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112268</xdr:rowOff>
    </xdr:from>
    <xdr:to>
      <xdr:col>55</xdr:col>
      <xdr:colOff>0</xdr:colOff>
      <xdr:row>37</xdr:row>
      <xdr:rowOff>122936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9639300" y="6455918"/>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42816</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215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122936</xdr:rowOff>
    </xdr:from>
    <xdr:to>
      <xdr:col>50</xdr:col>
      <xdr:colOff>114300</xdr:colOff>
      <xdr:row>37</xdr:row>
      <xdr:rowOff>133985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8750300" y="6466586"/>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143400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144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98933</xdr:rowOff>
    </xdr:from>
    <xdr:to>
      <xdr:col>45</xdr:col>
      <xdr:colOff>177800</xdr:colOff>
      <xdr:row>37</xdr:row>
      <xdr:rowOff>133985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442583"/>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144543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98933</xdr:rowOff>
    </xdr:from>
    <xdr:to>
      <xdr:col>41</xdr:col>
      <xdr:colOff>50800</xdr:colOff>
      <xdr:row>37</xdr:row>
      <xdr:rowOff>103505</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flipV="1">
          <a:off x="6972300" y="644258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138447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86614</xdr:rowOff>
    </xdr:from>
    <xdr:to>
      <xdr:col>36</xdr:col>
      <xdr:colOff>165100</xdr:colOff>
      <xdr:row>38</xdr:row>
      <xdr:rowOff>16764</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7891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61468</xdr:rowOff>
    </xdr:from>
    <xdr:to>
      <xdr:col>55</xdr:col>
      <xdr:colOff>50800</xdr:colOff>
      <xdr:row>37</xdr:row>
      <xdr:rowOff>163068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4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39895</xdr:rowOff>
    </xdr:from>
    <xdr:ext cx="378565"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38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72136</xdr:rowOff>
    </xdr:from>
    <xdr:to>
      <xdr:col>50</xdr:col>
      <xdr:colOff>165100</xdr:colOff>
      <xdr:row>38</xdr:row>
      <xdr:rowOff>2286</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41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164863</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50017" y="6508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83185</xdr:rowOff>
    </xdr:from>
    <xdr:to>
      <xdr:col>46</xdr:col>
      <xdr:colOff>38100</xdr:colOff>
      <xdr:row>38</xdr:row>
      <xdr:rowOff>13335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42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4462</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61017" y="6519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48133</xdr:rowOff>
    </xdr:from>
    <xdr:to>
      <xdr:col>41</xdr:col>
      <xdr:colOff>101600</xdr:colOff>
      <xdr:row>37</xdr:row>
      <xdr:rowOff>149733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140860</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72017" y="648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52705</xdr:rowOff>
    </xdr:from>
    <xdr:to>
      <xdr:col>36</xdr:col>
      <xdr:colOff>165100</xdr:colOff>
      <xdr:row>37</xdr:row>
      <xdr:rowOff>154305</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170832</xdr:rowOff>
    </xdr:from>
    <xdr:ext cx="378565"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83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51632</xdr:rowOff>
    </xdr:from>
    <xdr:to>
      <xdr:col>55</xdr:col>
      <xdr:colOff>0</xdr:colOff>
      <xdr:row>57</xdr:row>
      <xdr:rowOff>126670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481382"/>
          <a:ext cx="838200" cy="41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135221</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36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126670</xdr:rowOff>
    </xdr:from>
    <xdr:to>
      <xdr:col>50</xdr:col>
      <xdr:colOff>114300</xdr:colOff>
      <xdr:row>57</xdr:row>
      <xdr:rowOff>142729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899320"/>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142729</xdr:rowOff>
    </xdr:from>
    <xdr:to>
      <xdr:col>45</xdr:col>
      <xdr:colOff>177800</xdr:colOff>
      <xdr:row>57</xdr:row>
      <xdr:rowOff>145415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15379"/>
          <a:ext cx="8890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145415</xdr:rowOff>
    </xdr:from>
    <xdr:to>
      <xdr:col>41</xdr:col>
      <xdr:colOff>50800</xdr:colOff>
      <xdr:row>57</xdr:row>
      <xdr:rowOff>156273</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918065"/>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31921</xdr:rowOff>
    </xdr:from>
    <xdr:to>
      <xdr:col>36</xdr:col>
      <xdr:colOff>165100</xdr:colOff>
      <xdr:row>54</xdr:row>
      <xdr:rowOff>133521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29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150048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0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832</xdr:rowOff>
    </xdr:from>
    <xdr:to>
      <xdr:col>55</xdr:col>
      <xdr:colOff>50800</xdr:colOff>
      <xdr:row>55</xdr:row>
      <xdr:rowOff>102432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43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23709</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28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75870</xdr:rowOff>
    </xdr:from>
    <xdr:to>
      <xdr:col>50</xdr:col>
      <xdr:colOff>165100</xdr:colOff>
      <xdr:row>58</xdr:row>
      <xdr:rowOff>6020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168597</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994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91929</xdr:rowOff>
    </xdr:from>
    <xdr:to>
      <xdr:col>46</xdr:col>
      <xdr:colOff>38100</xdr:colOff>
      <xdr:row>58</xdr:row>
      <xdr:rowOff>22079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6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13206</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61017" y="9957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94615</xdr:rowOff>
    </xdr:from>
    <xdr:to>
      <xdr:col>41</xdr:col>
      <xdr:colOff>101600</xdr:colOff>
      <xdr:row>58</xdr:row>
      <xdr:rowOff>24765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6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15892</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72017" y="9959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105473</xdr:rowOff>
    </xdr:from>
    <xdr:to>
      <xdr:col>36</xdr:col>
      <xdr:colOff>165100</xdr:colOff>
      <xdr:row>58</xdr:row>
      <xdr:rowOff>35623</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87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26750</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83017" y="9970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146010</xdr:rowOff>
    </xdr:from>
    <xdr:to>
      <xdr:col>55</xdr:col>
      <xdr:colOff>0</xdr:colOff>
      <xdr:row>78</xdr:row>
      <xdr:rowOff>19639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347660"/>
          <a:ext cx="838200" cy="4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66731</xdr:rowOff>
    </xdr:from>
    <xdr:to>
      <xdr:col>50</xdr:col>
      <xdr:colOff>114300</xdr:colOff>
      <xdr:row>77</xdr:row>
      <xdr:rowOff>146010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268381"/>
          <a:ext cx="889000" cy="7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66731</xdr:rowOff>
    </xdr:from>
    <xdr:to>
      <xdr:col>45</xdr:col>
      <xdr:colOff>177800</xdr:colOff>
      <xdr:row>77</xdr:row>
      <xdr:rowOff>169830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268381"/>
          <a:ext cx="8890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133207</xdr:rowOff>
    </xdr:from>
    <xdr:to>
      <xdr:col>41</xdr:col>
      <xdr:colOff>50800</xdr:colOff>
      <xdr:row>77</xdr:row>
      <xdr:rowOff>169830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163407"/>
          <a:ext cx="889000" cy="20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145455</xdr:rowOff>
    </xdr:from>
    <xdr:to>
      <xdr:col>36</xdr:col>
      <xdr:colOff>165100</xdr:colOff>
      <xdr:row>72</xdr:row>
      <xdr:rowOff>75605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92132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140289</xdr:rowOff>
    </xdr:from>
    <xdr:to>
      <xdr:col>55</xdr:col>
      <xdr:colOff>50800</xdr:colOff>
      <xdr:row>78</xdr:row>
      <xdr:rowOff>70439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4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55216</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56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95210</xdr:rowOff>
    </xdr:from>
    <xdr:to>
      <xdr:col>50</xdr:col>
      <xdr:colOff>165100</xdr:colOff>
      <xdr:row>78</xdr:row>
      <xdr:rowOff>25360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16487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3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15931</xdr:rowOff>
    </xdr:from>
    <xdr:to>
      <xdr:col>46</xdr:col>
      <xdr:colOff>38100</xdr:colOff>
      <xdr:row>77</xdr:row>
      <xdr:rowOff>117531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108658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31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119030</xdr:rowOff>
    </xdr:from>
    <xdr:to>
      <xdr:col>41</xdr:col>
      <xdr:colOff>101600</xdr:colOff>
      <xdr:row>78</xdr:row>
      <xdr:rowOff>49180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3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40307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41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82407</xdr:rowOff>
    </xdr:from>
    <xdr:to>
      <xdr:col>36</xdr:col>
      <xdr:colOff>165100</xdr:colOff>
      <xdr:row>77</xdr:row>
      <xdr:rowOff>12557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11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3684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20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6358</xdr:rowOff>
    </xdr:from>
    <xdr:to>
      <xdr:col>55</xdr:col>
      <xdr:colOff>0</xdr:colOff>
      <xdr:row>98</xdr:row>
      <xdr:rowOff>13308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808458"/>
          <a:ext cx="838200" cy="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13308</xdr:rowOff>
    </xdr:from>
    <xdr:to>
      <xdr:col>50</xdr:col>
      <xdr:colOff>114300</xdr:colOff>
      <xdr:row>98</xdr:row>
      <xdr:rowOff>25377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815408"/>
          <a:ext cx="889000" cy="1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151564</xdr:rowOff>
    </xdr:from>
    <xdr:to>
      <xdr:col>45</xdr:col>
      <xdr:colOff>177800</xdr:colOff>
      <xdr:row>98</xdr:row>
      <xdr:rowOff>25377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782214"/>
          <a:ext cx="889000" cy="4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151564</xdr:rowOff>
    </xdr:from>
    <xdr:to>
      <xdr:col>41</xdr:col>
      <xdr:colOff>50800</xdr:colOff>
      <xdr:row>98</xdr:row>
      <xdr:rowOff>5809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82214"/>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80556</xdr:rowOff>
    </xdr:from>
    <xdr:to>
      <xdr:col>36</xdr:col>
      <xdr:colOff>165100</xdr:colOff>
      <xdr:row>96</xdr:row>
      <xdr:rowOff>10706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27233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127008</xdr:rowOff>
    </xdr:from>
    <xdr:to>
      <xdr:col>55</xdr:col>
      <xdr:colOff>50800</xdr:colOff>
      <xdr:row>98</xdr:row>
      <xdr:rowOff>57158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5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105435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3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133958</xdr:rowOff>
    </xdr:from>
    <xdr:to>
      <xdr:col>50</xdr:col>
      <xdr:colOff>165100</xdr:colOff>
      <xdr:row>98</xdr:row>
      <xdr:rowOff>64108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6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55235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5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146027</xdr:rowOff>
    </xdr:from>
    <xdr:to>
      <xdr:col>46</xdr:col>
      <xdr:colOff>38100</xdr:colOff>
      <xdr:row>98</xdr:row>
      <xdr:rowOff>76177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7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67304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6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100764</xdr:rowOff>
    </xdr:from>
    <xdr:to>
      <xdr:col>41</xdr:col>
      <xdr:colOff>101600</xdr:colOff>
      <xdr:row>98</xdr:row>
      <xdr:rowOff>30914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3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22041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2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126459</xdr:rowOff>
    </xdr:from>
    <xdr:to>
      <xdr:col>36</xdr:col>
      <xdr:colOff>165100</xdr:colOff>
      <xdr:row>98</xdr:row>
      <xdr:rowOff>56609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5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47736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4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50683</xdr:rowOff>
    </xdr:from>
    <xdr:to>
      <xdr:col>85</xdr:col>
      <xdr:colOff>127000</xdr:colOff>
      <xdr:row>38</xdr:row>
      <xdr:rowOff>61382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565783"/>
          <a:ext cx="838200" cy="1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56169</xdr:rowOff>
    </xdr:from>
    <xdr:to>
      <xdr:col>81</xdr:col>
      <xdr:colOff>50800</xdr:colOff>
      <xdr:row>38</xdr:row>
      <xdr:rowOff>61382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571269"/>
          <a:ext cx="889000" cy="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37195</xdr:rowOff>
    </xdr:from>
    <xdr:to>
      <xdr:col>76</xdr:col>
      <xdr:colOff>114300</xdr:colOff>
      <xdr:row>38</xdr:row>
      <xdr:rowOff>56169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552295"/>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37195</xdr:rowOff>
    </xdr:from>
    <xdr:to>
      <xdr:col>71</xdr:col>
      <xdr:colOff>177800</xdr:colOff>
      <xdr:row>38</xdr:row>
      <xdr:rowOff>54661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552295"/>
          <a:ext cx="889000" cy="1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58131</xdr:rowOff>
    </xdr:from>
    <xdr:to>
      <xdr:col>67</xdr:col>
      <xdr:colOff>101600</xdr:colOff>
      <xdr:row>37</xdr:row>
      <xdr:rowOff>159731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0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4808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7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171333</xdr:rowOff>
    </xdr:from>
    <xdr:to>
      <xdr:col>85</xdr:col>
      <xdr:colOff>177800</xdr:colOff>
      <xdr:row>38</xdr:row>
      <xdr:rowOff>101483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1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86260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2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10582</xdr:rowOff>
    </xdr:from>
    <xdr:to>
      <xdr:col>81</xdr:col>
      <xdr:colOff>101600</xdr:colOff>
      <xdr:row>38</xdr:row>
      <xdr:rowOff>112182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52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103309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61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5369</xdr:rowOff>
    </xdr:from>
    <xdr:to>
      <xdr:col>76</xdr:col>
      <xdr:colOff>165100</xdr:colOff>
      <xdr:row>38</xdr:row>
      <xdr:rowOff>106969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2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98096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1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157846</xdr:rowOff>
    </xdr:from>
    <xdr:to>
      <xdr:col>72</xdr:col>
      <xdr:colOff>38100</xdr:colOff>
      <xdr:row>38</xdr:row>
      <xdr:rowOff>87996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50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79122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59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3861</xdr:rowOff>
    </xdr:from>
    <xdr:to>
      <xdr:col>67</xdr:col>
      <xdr:colOff>101600</xdr:colOff>
      <xdr:row>38</xdr:row>
      <xdr:rowOff>105461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51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96588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61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102470</xdr:rowOff>
    </xdr:from>
    <xdr:to>
      <xdr:col>85</xdr:col>
      <xdr:colOff>127000</xdr:colOff>
      <xdr:row>56</xdr:row>
      <xdr:rowOff>125984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703670"/>
          <a:ext cx="838200" cy="2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125984</xdr:rowOff>
    </xdr:from>
    <xdr:to>
      <xdr:col>81</xdr:col>
      <xdr:colOff>50800</xdr:colOff>
      <xdr:row>57</xdr:row>
      <xdr:rowOff>24094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727184"/>
          <a:ext cx="889000" cy="6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26195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7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24094</xdr:rowOff>
    </xdr:from>
    <xdr:to>
      <xdr:col>76</xdr:col>
      <xdr:colOff>114300</xdr:colOff>
      <xdr:row>57</xdr:row>
      <xdr:rowOff>94013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796744"/>
          <a:ext cx="889000" cy="6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65650</xdr:rowOff>
    </xdr:from>
    <xdr:to>
      <xdr:col>71</xdr:col>
      <xdr:colOff>177800</xdr:colOff>
      <xdr:row>57</xdr:row>
      <xdr:rowOff>94013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838300"/>
          <a:ext cx="889000" cy="2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96999</xdr:rowOff>
    </xdr:from>
    <xdr:to>
      <xdr:col>67</xdr:col>
      <xdr:colOff>101600</xdr:colOff>
      <xdr:row>57</xdr:row>
      <xdr:rowOff>27149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9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43676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47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51670</xdr:rowOff>
    </xdr:from>
    <xdr:to>
      <xdr:col>85</xdr:col>
      <xdr:colOff>177800</xdr:colOff>
      <xdr:row>56</xdr:row>
      <xdr:rowOff>153270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6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30097</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63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75184</xdr:rowOff>
    </xdr:from>
    <xdr:to>
      <xdr:col>81</xdr:col>
      <xdr:colOff>101600</xdr:colOff>
      <xdr:row>57</xdr:row>
      <xdr:rowOff>5334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7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21861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45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144744</xdr:rowOff>
    </xdr:from>
    <xdr:to>
      <xdr:col>76</xdr:col>
      <xdr:colOff>165100</xdr:colOff>
      <xdr:row>57</xdr:row>
      <xdr:rowOff>74894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4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66021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83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43213</xdr:rowOff>
    </xdr:from>
    <xdr:to>
      <xdr:col>72</xdr:col>
      <xdr:colOff>38100</xdr:colOff>
      <xdr:row>57</xdr:row>
      <xdr:rowOff>144813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81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135940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90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14850</xdr:rowOff>
    </xdr:from>
    <xdr:to>
      <xdr:col>67</xdr:col>
      <xdr:colOff>101600</xdr:colOff>
      <xdr:row>57</xdr:row>
      <xdr:rowOff>116450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8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107577</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8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68377</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270027"/>
          <a:ext cx="889000" cy="24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75642</xdr:rowOff>
    </xdr:from>
    <xdr:to>
      <xdr:col>67</xdr:col>
      <xdr:colOff>101600</xdr:colOff>
      <xdr:row>78</xdr:row>
      <xdr:rowOff>5792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168369</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370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17577</xdr:rowOff>
    </xdr:from>
    <xdr:to>
      <xdr:col>67</xdr:col>
      <xdr:colOff>101600</xdr:colOff>
      <xdr:row>77</xdr:row>
      <xdr:rowOff>119177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21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135704</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299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153626</xdr:rowOff>
    </xdr:from>
    <xdr:to>
      <xdr:col>85</xdr:col>
      <xdr:colOff>127000</xdr:colOff>
      <xdr:row>97</xdr:row>
      <xdr:rowOff>49537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612826"/>
          <a:ext cx="838200" cy="6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153626</xdr:rowOff>
    </xdr:from>
    <xdr:to>
      <xdr:col>81</xdr:col>
      <xdr:colOff>50800</xdr:colOff>
      <xdr:row>97</xdr:row>
      <xdr:rowOff>13342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612826"/>
          <a:ext cx="8890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125146</xdr:rowOff>
    </xdr:from>
    <xdr:to>
      <xdr:col>76</xdr:col>
      <xdr:colOff>114300</xdr:colOff>
      <xdr:row>97</xdr:row>
      <xdr:rowOff>13342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584346"/>
          <a:ext cx="8890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125146</xdr:rowOff>
    </xdr:from>
    <xdr:to>
      <xdr:col>71</xdr:col>
      <xdr:colOff>177800</xdr:colOff>
      <xdr:row>97</xdr:row>
      <xdr:rowOff>14427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584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35161</xdr:rowOff>
    </xdr:from>
    <xdr:to>
      <xdr:col>67</xdr:col>
      <xdr:colOff>101600</xdr:colOff>
      <xdr:row>95</xdr:row>
      <xdr:rowOff>136761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153288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170187</xdr:rowOff>
    </xdr:from>
    <xdr:to>
      <xdr:col>85</xdr:col>
      <xdr:colOff>177800</xdr:colOff>
      <xdr:row>97</xdr:row>
      <xdr:rowOff>100337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62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148614</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0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102826</xdr:rowOff>
    </xdr:from>
    <xdr:to>
      <xdr:col>81</xdr:col>
      <xdr:colOff>101600</xdr:colOff>
      <xdr:row>97</xdr:row>
      <xdr:rowOff>32976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56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24103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65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133992</xdr:rowOff>
    </xdr:from>
    <xdr:to>
      <xdr:col>76</xdr:col>
      <xdr:colOff>165100</xdr:colOff>
      <xdr:row>97</xdr:row>
      <xdr:rowOff>64142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5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55269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68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74346</xdr:rowOff>
    </xdr:from>
    <xdr:to>
      <xdr:col>72</xdr:col>
      <xdr:colOff>38100</xdr:colOff>
      <xdr:row>97</xdr:row>
      <xdr:rowOff>4496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5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167073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62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135077</xdr:rowOff>
    </xdr:from>
    <xdr:to>
      <xdr:col>67</xdr:col>
      <xdr:colOff>101600</xdr:colOff>
      <xdr:row>97</xdr:row>
      <xdr:rowOff>65227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56354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6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今後のとりくずしを見据えた財政調整基金及びまちづくり施設整備基金の積み立てに伴う増などにより増となっている。民生費は、低所得者支援及び定額減税を補足する給付金の給付事業の実施などにより増となっている。農林水産業費は、牟礼の里農園（仮称）の整備に向けた用地取得により増となっている。商工費は、令和５年度に三鷹産業プラザ第１期棟を購入したことなどから減になっている。公債費は、令和５年度に三鷹中央防災公園・元気創造プラザ整備事業債の繰上償還を行ったことなどから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は低い水準で推移しており、財政の健全性を維持している。令和６年度は、標準税収入額の増に伴い、標準財政規模が増となる一方で、実質収支が減となったことにより、実質単年度収支比率が前年度と比べて</a:t>
          </a:r>
          <a:r>
            <a:rPr kumimoji="1" lang="en-US" altLang="ja-JP" sz="1400">
              <a:latin typeface="ＭＳ ゴシック" pitchFamily="49" charset="-128"/>
              <a:ea typeface="ＭＳ ゴシック" pitchFamily="49" charset="-128"/>
            </a:rPr>
            <a:t>2.31</a:t>
          </a:r>
          <a:r>
            <a:rPr kumimoji="1" lang="ja-JP" altLang="en-US" sz="1400">
              <a:latin typeface="ＭＳ ゴシック" pitchFamily="49" charset="-128"/>
              <a:ea typeface="ＭＳ ゴシック" pitchFamily="49" charset="-128"/>
            </a:rPr>
            <a:t>ポイント減少した。さらに、ふるさと納税の影響の拡大など、依然として厳しい財政運営となっている。今後も後年度の財政需要を見据えながら財政調整基金の残高確保に努めるとともに、行財政改革の推進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定開始から、すべての会計で赤字額は生じていないものの、多くの特別会計が一般会計からの繰入金で財政運営を行っているため、一般会計以外は１％未満で推移している。引き続き各会計の収支状況について的確に捕捉し、安定した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84962544</v>
      </c>
      <c r="BO4" s="436"/>
      <c r="BP4" s="436"/>
      <c r="BQ4" s="436"/>
      <c r="BR4" s="436"/>
      <c r="BS4" s="436"/>
      <c r="BT4" s="436"/>
      <c r="BU4" s="437"/>
      <c r="BV4" s="435">
        <v>80123704</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2.5</v>
      </c>
      <c r="CU4" s="576"/>
      <c r="CV4" s="576"/>
      <c r="CW4" s="576"/>
      <c r="CX4" s="576"/>
      <c r="CY4" s="576"/>
      <c r="CZ4" s="576"/>
      <c r="DA4" s="577"/>
      <c r="DB4" s="575">
        <v>5.2</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83795751</v>
      </c>
      <c r="BO5" s="407"/>
      <c r="BP5" s="407"/>
      <c r="BQ5" s="407"/>
      <c r="BR5" s="407"/>
      <c r="BS5" s="407"/>
      <c r="BT5" s="407"/>
      <c r="BU5" s="408"/>
      <c r="BV5" s="406">
        <v>77714088</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90.2</v>
      </c>
      <c r="CU5" s="404"/>
      <c r="CV5" s="404"/>
      <c r="CW5" s="404"/>
      <c r="CX5" s="404"/>
      <c r="CY5" s="404"/>
      <c r="CZ5" s="404"/>
      <c r="DA5" s="405"/>
      <c r="DB5" s="403">
        <v>89.4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1166793</v>
      </c>
      <c r="BO6" s="407"/>
      <c r="BP6" s="407"/>
      <c r="BQ6" s="407"/>
      <c r="BR6" s="407"/>
      <c r="BS6" s="407"/>
      <c r="BT6" s="407"/>
      <c r="BU6" s="408"/>
      <c r="BV6" s="406">
        <v>2409616</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90.2</v>
      </c>
      <c r="CU6" s="550"/>
      <c r="CV6" s="550"/>
      <c r="CW6" s="550"/>
      <c r="CX6" s="550"/>
      <c r="CY6" s="550"/>
      <c r="CZ6" s="550"/>
      <c r="DA6" s="551"/>
      <c r="DB6" s="549">
        <v>89.4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17147</v>
      </c>
      <c r="BO7" s="407"/>
      <c r="BP7" s="407"/>
      <c r="BQ7" s="407"/>
      <c r="BR7" s="407"/>
      <c r="BS7" s="407"/>
      <c r="BT7" s="407"/>
      <c r="BU7" s="408"/>
      <c r="BV7" s="406">
        <v>142744</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45349059</v>
      </c>
      <c r="CU7" s="407"/>
      <c r="CV7" s="407"/>
      <c r="CW7" s="407"/>
      <c r="CX7" s="407"/>
      <c r="CY7" s="407"/>
      <c r="CZ7" s="407"/>
      <c r="DA7" s="408"/>
      <c r="DB7" s="406">
        <v>43836113</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1149646</v>
      </c>
      <c r="BO8" s="407"/>
      <c r="BP8" s="407"/>
      <c r="BQ8" s="407"/>
      <c r="BR8" s="407"/>
      <c r="BS8" s="407"/>
      <c r="BT8" s="407"/>
      <c r="BU8" s="408"/>
      <c r="BV8" s="406">
        <v>2266872</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1.17</v>
      </c>
      <c r="CU8" s="510"/>
      <c r="CV8" s="510"/>
      <c r="CW8" s="510"/>
      <c r="CX8" s="510"/>
      <c r="CY8" s="510"/>
      <c r="CZ8" s="510"/>
      <c r="DA8" s="511"/>
      <c r="DB8" s="509">
        <v>1.1299999999999999</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195391</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-1117226</v>
      </c>
      <c r="BO9" s="407"/>
      <c r="BP9" s="407"/>
      <c r="BQ9" s="407"/>
      <c r="BR9" s="407"/>
      <c r="BS9" s="407"/>
      <c r="BT9" s="407"/>
      <c r="BU9" s="408"/>
      <c r="BV9" s="406">
        <v>71179</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6</v>
      </c>
      <c r="CU9" s="404"/>
      <c r="CV9" s="404"/>
      <c r="CW9" s="404"/>
      <c r="CX9" s="404"/>
      <c r="CY9" s="404"/>
      <c r="CZ9" s="404"/>
      <c r="DA9" s="405"/>
      <c r="DB9" s="403">
        <v>7.6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186936</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1256884</v>
      </c>
      <c r="BO10" s="407"/>
      <c r="BP10" s="407"/>
      <c r="BQ10" s="407"/>
      <c r="BR10" s="407"/>
      <c r="BS10" s="407"/>
      <c r="BT10" s="407"/>
      <c r="BU10" s="408"/>
      <c r="BV10" s="406">
        <v>519983</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462960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190497</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100000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185686</v>
      </c>
      <c r="S13" s="494"/>
      <c r="T13" s="494"/>
      <c r="U13" s="494"/>
      <c r="V13" s="495"/>
      <c r="W13" s="496" t="s">
        <v>131</v>
      </c>
      <c r="X13" s="392"/>
      <c r="Y13" s="392"/>
      <c r="Z13" s="392"/>
      <c r="AA13" s="392"/>
      <c r="AB13" s="393"/>
      <c r="AC13" s="359">
        <v>629</v>
      </c>
      <c r="AD13" s="360"/>
      <c r="AE13" s="360"/>
      <c r="AF13" s="360"/>
      <c r="AG13" s="361"/>
      <c r="AH13" s="359">
        <v>645</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39658</v>
      </c>
      <c r="BO13" s="407"/>
      <c r="BP13" s="407"/>
      <c r="BQ13" s="407"/>
      <c r="BR13" s="407"/>
      <c r="BS13" s="407"/>
      <c r="BT13" s="407"/>
      <c r="BU13" s="408"/>
      <c r="BV13" s="406">
        <v>1054122</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1.3</v>
      </c>
      <c r="CU13" s="404"/>
      <c r="CV13" s="404"/>
      <c r="CW13" s="404"/>
      <c r="CX13" s="404"/>
      <c r="CY13" s="404"/>
      <c r="CZ13" s="404"/>
      <c r="DA13" s="405"/>
      <c r="DB13" s="403">
        <v>0.8</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189959</v>
      </c>
      <c r="S14" s="494"/>
      <c r="T14" s="494"/>
      <c r="U14" s="494"/>
      <c r="V14" s="495"/>
      <c r="W14" s="497"/>
      <c r="X14" s="395"/>
      <c r="Y14" s="395"/>
      <c r="Z14" s="395"/>
      <c r="AA14" s="395"/>
      <c r="AB14" s="396"/>
      <c r="AC14" s="486">
        <v>0.8</v>
      </c>
      <c r="AD14" s="487"/>
      <c r="AE14" s="487"/>
      <c r="AF14" s="487"/>
      <c r="AG14" s="488"/>
      <c r="AH14" s="486">
        <v>0.9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185627</v>
      </c>
      <c r="S15" s="494"/>
      <c r="T15" s="494"/>
      <c r="U15" s="494"/>
      <c r="V15" s="495"/>
      <c r="W15" s="496" t="s">
        <v>137</v>
      </c>
      <c r="X15" s="392"/>
      <c r="Y15" s="392"/>
      <c r="Z15" s="392"/>
      <c r="AA15" s="392"/>
      <c r="AB15" s="393"/>
      <c r="AC15" s="359">
        <v>10705</v>
      </c>
      <c r="AD15" s="360"/>
      <c r="AE15" s="360"/>
      <c r="AF15" s="360"/>
      <c r="AG15" s="361"/>
      <c r="AH15" s="359">
        <v>11060</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34728519</v>
      </c>
      <c r="BO15" s="436"/>
      <c r="BP15" s="436"/>
      <c r="BQ15" s="436"/>
      <c r="BR15" s="436"/>
      <c r="BS15" s="436"/>
      <c r="BT15" s="436"/>
      <c r="BU15" s="437"/>
      <c r="BV15" s="435">
        <v>33626099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13.4</v>
      </c>
      <c r="AD16" s="487"/>
      <c r="AE16" s="487"/>
      <c r="AF16" s="487"/>
      <c r="AG16" s="488"/>
      <c r="AH16" s="486">
        <v>15.2</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29192111</v>
      </c>
      <c r="BO16" s="407"/>
      <c r="BP16" s="407"/>
      <c r="BQ16" s="407"/>
      <c r="BR16" s="407"/>
      <c r="BS16" s="407"/>
      <c r="BT16" s="407"/>
      <c r="BU16" s="408"/>
      <c r="BV16" s="406">
        <v>28729585</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68675</v>
      </c>
      <c r="AD17" s="360"/>
      <c r="AE17" s="360"/>
      <c r="AF17" s="360"/>
      <c r="AG17" s="361"/>
      <c r="AH17" s="359">
        <v>61132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45349059</v>
      </c>
      <c r="BO17" s="407"/>
      <c r="BP17" s="407"/>
      <c r="BQ17" s="407"/>
      <c r="BR17" s="407"/>
      <c r="BS17" s="407"/>
      <c r="BT17" s="407"/>
      <c r="BU17" s="408"/>
      <c r="BV17" s="406">
        <v>43836113</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16.420000000000002</v>
      </c>
      <c r="M18" s="459"/>
      <c r="N18" s="459"/>
      <c r="O18" s="459"/>
      <c r="P18" s="459"/>
      <c r="Q18" s="459"/>
      <c r="R18" s="460"/>
      <c r="S18" s="460"/>
      <c r="T18" s="460"/>
      <c r="U18" s="460"/>
      <c r="V18" s="461"/>
      <c r="W18" s="477"/>
      <c r="X18" s="478"/>
      <c r="Y18" s="478"/>
      <c r="Z18" s="478"/>
      <c r="AA18" s="478"/>
      <c r="AB18" s="502"/>
      <c r="AC18" s="376">
        <v>85.8</v>
      </c>
      <c r="AD18" s="377"/>
      <c r="AE18" s="377"/>
      <c r="AF18" s="377"/>
      <c r="AG18" s="462"/>
      <c r="AH18" s="376">
        <v>83.9</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42716851</v>
      </c>
      <c r="BO18" s="407"/>
      <c r="BP18" s="407"/>
      <c r="BQ18" s="407"/>
      <c r="BR18" s="407"/>
      <c r="BS18" s="407"/>
      <c r="BT18" s="407"/>
      <c r="BU18" s="408"/>
      <c r="BV18" s="406">
        <v>39941050</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11900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55778681</v>
      </c>
      <c r="BO19" s="407"/>
      <c r="BP19" s="407"/>
      <c r="BQ19" s="407"/>
      <c r="BR19" s="407"/>
      <c r="BS19" s="407"/>
      <c r="BT19" s="407"/>
      <c r="BU19" s="408"/>
      <c r="BV19" s="406">
        <v>53049967</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96389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23045211</v>
      </c>
      <c r="BO22" s="436"/>
      <c r="BP22" s="436"/>
      <c r="BQ22" s="436"/>
      <c r="BR22" s="436"/>
      <c r="BS22" s="436"/>
      <c r="BT22" s="436"/>
      <c r="BU22" s="437"/>
      <c r="BV22" s="435">
        <v>25256352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6382864</v>
      </c>
      <c r="BO23" s="407"/>
      <c r="BP23" s="407"/>
      <c r="BQ23" s="407"/>
      <c r="BR23" s="407"/>
      <c r="BS23" s="407"/>
      <c r="BT23" s="407"/>
      <c r="BU23" s="408"/>
      <c r="BV23" s="406">
        <v>7597090</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10300</v>
      </c>
      <c r="R24" s="360"/>
      <c r="S24" s="360"/>
      <c r="T24" s="360"/>
      <c r="U24" s="360"/>
      <c r="V24" s="361"/>
      <c r="W24" s="449"/>
      <c r="X24" s="386"/>
      <c r="Y24" s="387"/>
      <c r="Z24" s="362" t="s">
        <v>162</v>
      </c>
      <c r="AA24" s="363"/>
      <c r="AB24" s="363"/>
      <c r="AC24" s="363"/>
      <c r="AD24" s="363"/>
      <c r="AE24" s="363"/>
      <c r="AF24" s="363"/>
      <c r="AG24" s="364"/>
      <c r="AH24" s="359">
        <v>986</v>
      </c>
      <c r="AI24" s="360"/>
      <c r="AJ24" s="360"/>
      <c r="AK24" s="360"/>
      <c r="AL24" s="361"/>
      <c r="AM24" s="359">
        <v>3127592</v>
      </c>
      <c r="AN24" s="360"/>
      <c r="AO24" s="360"/>
      <c r="AP24" s="360"/>
      <c r="AQ24" s="360"/>
      <c r="AR24" s="361"/>
      <c r="AS24" s="359">
        <v>3172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20260646</v>
      </c>
      <c r="BO24" s="407"/>
      <c r="BP24" s="407"/>
      <c r="BQ24" s="407"/>
      <c r="BR24" s="407"/>
      <c r="BS24" s="407"/>
      <c r="BT24" s="407"/>
      <c r="BU24" s="408"/>
      <c r="BV24" s="406">
        <v>21839905</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3</v>
      </c>
      <c r="M25" s="360"/>
      <c r="N25" s="360"/>
      <c r="O25" s="360"/>
      <c r="P25" s="361"/>
      <c r="Q25" s="359">
        <v>8700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9258816</v>
      </c>
      <c r="BO25" s="436"/>
      <c r="BP25" s="436"/>
      <c r="BQ25" s="436"/>
      <c r="BR25" s="436"/>
      <c r="BS25" s="436"/>
      <c r="BT25" s="436"/>
      <c r="BU25" s="437"/>
      <c r="BV25" s="435">
        <v>10380079</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8100</v>
      </c>
      <c r="R26" s="360"/>
      <c r="S26" s="360"/>
      <c r="T26" s="360"/>
      <c r="U26" s="360"/>
      <c r="V26" s="361"/>
      <c r="W26" s="449"/>
      <c r="X26" s="386"/>
      <c r="Y26" s="387"/>
      <c r="Z26" s="362" t="s">
        <v>168</v>
      </c>
      <c r="AA26" s="417"/>
      <c r="AB26" s="417"/>
      <c r="AC26" s="417"/>
      <c r="AD26" s="417"/>
      <c r="AE26" s="417"/>
      <c r="AF26" s="417"/>
      <c r="AG26" s="418"/>
      <c r="AH26" s="359">
        <v>50</v>
      </c>
      <c r="AI26" s="360"/>
      <c r="AJ26" s="360"/>
      <c r="AK26" s="360"/>
      <c r="AL26" s="361"/>
      <c r="AM26" s="359">
        <v>163200</v>
      </c>
      <c r="AN26" s="360"/>
      <c r="AO26" s="360"/>
      <c r="AP26" s="360"/>
      <c r="AQ26" s="360"/>
      <c r="AR26" s="361"/>
      <c r="AS26" s="359">
        <v>3264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6400</v>
      </c>
      <c r="R27" s="360"/>
      <c r="S27" s="360"/>
      <c r="T27" s="360"/>
      <c r="U27" s="360"/>
      <c r="V27" s="361"/>
      <c r="W27" s="449"/>
      <c r="X27" s="386"/>
      <c r="Y27" s="387"/>
      <c r="Z27" s="362" t="s">
        <v>171</v>
      </c>
      <c r="AA27" s="363"/>
      <c r="AB27" s="363"/>
      <c r="AC27" s="363"/>
      <c r="AD27" s="363"/>
      <c r="AE27" s="363"/>
      <c r="AF27" s="363"/>
      <c r="AG27" s="364"/>
      <c r="AH27" s="359">
        <v>4</v>
      </c>
      <c r="AI27" s="360"/>
      <c r="AJ27" s="360"/>
      <c r="AK27" s="360"/>
      <c r="AL27" s="361"/>
      <c r="AM27" s="359">
        <v>17812</v>
      </c>
      <c r="AN27" s="360"/>
      <c r="AO27" s="360"/>
      <c r="AP27" s="360"/>
      <c r="AQ27" s="360"/>
      <c r="AR27" s="361"/>
      <c r="AS27" s="359">
        <v>4453</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5800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7835804</v>
      </c>
      <c r="BO28" s="436"/>
      <c r="BP28" s="436"/>
      <c r="BQ28" s="436"/>
      <c r="BR28" s="436"/>
      <c r="BS28" s="436"/>
      <c r="BT28" s="436"/>
      <c r="BU28" s="437"/>
      <c r="BV28" s="435">
        <v>6678920</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26</v>
      </c>
      <c r="M29" s="360"/>
      <c r="N29" s="360"/>
      <c r="O29" s="360"/>
      <c r="P29" s="361"/>
      <c r="Q29" s="359">
        <v>5500</v>
      </c>
      <c r="R29" s="360"/>
      <c r="S29" s="360"/>
      <c r="T29" s="360"/>
      <c r="U29" s="360"/>
      <c r="V29" s="361"/>
      <c r="W29" s="450"/>
      <c r="X29" s="451"/>
      <c r="Y29" s="452"/>
      <c r="Z29" s="362" t="s">
        <v>177</v>
      </c>
      <c r="AA29" s="363"/>
      <c r="AB29" s="363"/>
      <c r="AC29" s="363"/>
      <c r="AD29" s="363"/>
      <c r="AE29" s="363"/>
      <c r="AF29" s="363"/>
      <c r="AG29" s="364"/>
      <c r="AH29" s="359">
        <v>990</v>
      </c>
      <c r="AI29" s="360"/>
      <c r="AJ29" s="360"/>
      <c r="AK29" s="360"/>
      <c r="AL29" s="361"/>
      <c r="AM29" s="359">
        <v>3145404</v>
      </c>
      <c r="AN29" s="360"/>
      <c r="AO29" s="360"/>
      <c r="AP29" s="360"/>
      <c r="AQ29" s="360"/>
      <c r="AR29" s="361"/>
      <c r="AS29" s="359">
        <v>3177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15193401</v>
      </c>
      <c r="BO30" s="441"/>
      <c r="BP30" s="441"/>
      <c r="BQ30" s="441"/>
      <c r="BR30" s="441"/>
      <c r="BS30" s="441"/>
      <c r="BT30" s="441"/>
      <c r="BU30" s="442"/>
      <c r="BV30" s="440">
        <v>13811922</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IF('各会計、関係団体の財政状況及び健全化判断比率'!B32="","",'各会計、関係団体の財政状況及び健全化判断比率'!B32)</f>
        <v>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ふじみ衛生組合</v>
      </c>
      <c r="BZ34" s="355"/>
      <c r="CA34" s="355"/>
      <c r="CB34" s="355"/>
      <c r="CC34" s="355"/>
      <c r="CD34" s="355"/>
      <c r="CE34" s="355"/>
      <c r="CF34" s="355"/>
      <c r="CG34" s="355"/>
      <c r="CH34" s="355"/>
      <c r="CI34" s="355"/>
      <c r="CJ34" s="355"/>
      <c r="CK34" s="355"/>
      <c r="CL34" s="355"/>
      <c r="CM34" s="355"/>
      <c r="CN34" s="163"/>
      <c r="CO34" s="354">
        <f>IF(CQ34="","",MAX(C34:D43,U34:V43,AM34:AN43,BE34:BF43,BW34:BX43)+1)</f>
        <v>13</v>
      </c>
      <c r="CP34" s="354"/>
      <c r="CQ34" s="355" t="str">
        <f>IF('各会計、関係団体の財政状況及び健全化判断比率'!BS7="","",'各会計、関係団体の財政状況及び健全化判断比率'!BS7)</f>
        <v>一般財団法人三鷹市勤労者福祉サービスセンター</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介護サービス事業特別会計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東京たま広域資源循環組合</v>
      </c>
      <c r="BZ35" s="355"/>
      <c r="CA35" s="355"/>
      <c r="CB35" s="355"/>
      <c r="CC35" s="355"/>
      <c r="CD35" s="355"/>
      <c r="CE35" s="355"/>
      <c r="CF35" s="355"/>
      <c r="CG35" s="355"/>
      <c r="CH35" s="355"/>
      <c r="CI35" s="355"/>
      <c r="CJ35" s="355"/>
      <c r="CK35" s="355"/>
      <c r="CL35" s="355"/>
      <c r="CM35" s="355"/>
      <c r="CN35" s="163"/>
      <c r="CO35" s="354">
        <f t="shared" ref="CO35:CO43" si="3">IF(CQ35="","",CO34+1)</f>
        <v>14</v>
      </c>
      <c r="CP35" s="354"/>
      <c r="CQ35" s="355" t="str">
        <f>IF('各会計、関係団体の財政状況及び健全化判断比率'!BS8="","",'各会計、関係団体の財政状況及び健全化判断比率'!BS8)</f>
        <v>公益財団法人三鷹市スポーツと文化財団</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介護保険事業特別会計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東京市町村総合事務組合（一般会計）</v>
      </c>
      <c r="BZ36" s="355"/>
      <c r="CA36" s="355"/>
      <c r="CB36" s="355"/>
      <c r="CC36" s="355"/>
      <c r="CD36" s="355"/>
      <c r="CE36" s="355"/>
      <c r="CF36" s="355"/>
      <c r="CG36" s="355"/>
      <c r="CH36" s="355"/>
      <c r="CI36" s="355"/>
      <c r="CJ36" s="355"/>
      <c r="CK36" s="355"/>
      <c r="CL36" s="355"/>
      <c r="CM36" s="355"/>
      <c r="CN36" s="163"/>
      <c r="CO36" s="354">
        <f t="shared" si="3"/>
        <v>15</v>
      </c>
      <c r="CP36" s="354"/>
      <c r="CQ36" s="355" t="str">
        <f>IF('各会計、関係団体の財政状況及び健全化判断比率'!BS9="","",'各会計、関係団体の財政状況及び健全化判断比率'!BS9)</f>
        <v>公益財団法人三鷹国際交流協会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東京市町村総合事務組合（交通災害共済事業特別会計）</v>
      </c>
      <c r="BZ37" s="355"/>
      <c r="CA37" s="355"/>
      <c r="CB37" s="355"/>
      <c r="CC37" s="355"/>
      <c r="CD37" s="355"/>
      <c r="CE37" s="355"/>
      <c r="CF37" s="355"/>
      <c r="CG37" s="355"/>
      <c r="CH37" s="355"/>
      <c r="CI37" s="355"/>
      <c r="CJ37" s="355"/>
      <c r="CK37" s="355"/>
      <c r="CL37" s="355"/>
      <c r="CM37" s="355"/>
      <c r="CN37" s="163"/>
      <c r="CO37" s="354">
        <f t="shared" si="3"/>
        <v>16</v>
      </c>
      <c r="CP37" s="354"/>
      <c r="CQ37" s="355" t="str">
        <f>IF('各会計、関係団体の財政状況及び健全化判断比率'!BS10="","",'各会計、関係団体の財政状況及び健全化判断比率'!BS10)</f>
        <v>株式会社まちづくり三鷹</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東京都後期高齢者医療広域連合（一般会計）</v>
      </c>
      <c r="BZ38" s="355"/>
      <c r="CA38" s="355"/>
      <c r="CB38" s="355"/>
      <c r="CC38" s="355"/>
      <c r="CD38" s="355"/>
      <c r="CE38" s="355"/>
      <c r="CF38" s="355"/>
      <c r="CG38" s="355"/>
      <c r="CH38" s="355"/>
      <c r="CI38" s="355"/>
      <c r="CJ38" s="355"/>
      <c r="CK38" s="355"/>
      <c r="CL38" s="355"/>
      <c r="CM38" s="355"/>
      <c r="CN38" s="163"/>
      <c r="CO38" s="354">
        <f t="shared" si="3"/>
        <v>17</v>
      </c>
      <c r="CP38" s="354"/>
      <c r="CQ38" s="355" t="str">
        <f>IF('各会計、関係団体の財政状況及び健全化判断比率'!BS11="","",'各会計、関係団体の財政状況及び健全化判断比率'!BS11)</f>
        <v>三鷹市土地開発公社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東京都後期高齢者医療広域連合（後期高齢者医療特別会計）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vWx/R3B+Sc78paL57QMlvoBzkCFv773FY76dXtYexJ0IArARfbrKh1b80qIRur6Y0lfZK/XyGa024M5FL7zFxQ==" saltValue="FJ2w03Ez/Ky2lg/eyZDmS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529</v>
      </c>
      <c r="D34" s="1136"/>
      <c r="E34" s="1137"/>
      <c r="F34" s="32">
        <v>6.88</v>
      </c>
      <c r="G34" s="33">
        <v>5.54</v>
      </c>
      <c r="H34" s="33">
        <v>5.21</v>
      </c>
      <c r="I34" s="33">
        <v>5.17</v>
      </c>
      <c r="J34" s="34">
        <v>2.5299999999999998</v>
      </c>
      <c r="K34" s="22"/>
      <c r="L34" s="22"/>
      <c r="M34" s="22"/>
      <c r="N34" s="22"/>
      <c r="O34" s="22"/>
      <c r="P34" s="22"/>
    </row>
    <row r="35" spans="1:16" ht="39" customHeight="1" x14ac:dyDescent="0.2">
      <c r="A35" s="22"/>
      <c r="B35" s="35"/>
      <c r="C35" s="1132" t="s">
        <v>530</v>
      </c>
      <c r="D35" s="1132"/>
      <c r="E35" s="1133"/>
      <c r="F35" s="36">
        <v>0.38</v>
      </c>
      <c r="G35" s="37">
        <v>0.62</v>
      </c>
      <c r="H35" s="37">
        <v>0.66</v>
      </c>
      <c r="I35" s="37">
        <v>0.4</v>
      </c>
      <c r="J35" s="38">
        <v>0.67</v>
      </c>
      <c r="K35" s="22"/>
      <c r="L35" s="22"/>
      <c r="M35" s="22"/>
      <c r="N35" s="22"/>
      <c r="O35" s="22"/>
      <c r="P35" s="22"/>
    </row>
    <row r="36" spans="1:16" ht="39" customHeight="1" x14ac:dyDescent="0.2">
      <c r="A36" s="22"/>
      <c r="B36" s="35"/>
      <c r="C36" s="1132" t="s">
        <v>531</v>
      </c>
      <c r="D36" s="1132"/>
      <c r="E36" s="1133"/>
      <c r="F36" s="36">
        <v>0.41</v>
      </c>
      <c r="G36" s="37">
        <v>0.34</v>
      </c>
      <c r="H36" s="37">
        <v>0.28000000000000003</v>
      </c>
      <c r="I36" s="37">
        <v>0.33</v>
      </c>
      <c r="J36" s="38">
        <v>0.47</v>
      </c>
      <c r="K36" s="22"/>
      <c r="L36" s="22"/>
      <c r="M36" s="22"/>
      <c r="N36" s="22"/>
      <c r="O36" s="22"/>
      <c r="P36" s="22"/>
    </row>
    <row r="37" spans="1:16" ht="39" customHeight="1" x14ac:dyDescent="0.2">
      <c r="A37" s="22"/>
      <c r="B37" s="35"/>
      <c r="C37" s="1132" t="s">
        <v>532</v>
      </c>
      <c r="D37" s="1132"/>
      <c r="E37" s="1133"/>
      <c r="F37" s="36">
        <v>0.2</v>
      </c>
      <c r="G37" s="37">
        <v>0.22</v>
      </c>
      <c r="H37" s="37">
        <v>0.26</v>
      </c>
      <c r="I37" s="37">
        <v>0.28999999999999998</v>
      </c>
      <c r="J37" s="38">
        <v>0.31</v>
      </c>
      <c r="K37" s="22"/>
      <c r="L37" s="22"/>
      <c r="M37" s="22"/>
      <c r="N37" s="22"/>
      <c r="O37" s="22"/>
      <c r="P37" s="22"/>
    </row>
    <row r="38" spans="1:16" ht="39" customHeight="1" x14ac:dyDescent="0.2">
      <c r="A38" s="22"/>
      <c r="B38" s="35"/>
      <c r="C38" s="1132" t="s">
        <v>533</v>
      </c>
      <c r="D38" s="1132"/>
      <c r="E38" s="1133"/>
      <c r="F38" s="36">
        <v>0.01</v>
      </c>
      <c r="G38" s="37">
        <v>0.01</v>
      </c>
      <c r="H38" s="37">
        <v>0.01</v>
      </c>
      <c r="I38" s="37">
        <v>0.01</v>
      </c>
      <c r="J38" s="38">
        <v>0.01</v>
      </c>
      <c r="K38" s="22"/>
      <c r="L38" s="22"/>
      <c r="M38" s="22"/>
      <c r="N38" s="22"/>
      <c r="O38" s="22"/>
      <c r="P38" s="22"/>
    </row>
    <row r="39" spans="1:16" ht="39" customHeight="1" x14ac:dyDescent="0.2">
      <c r="A39" s="22"/>
      <c r="B39" s="35"/>
      <c r="C39" s="1132" t="s">
        <v>534</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535</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536</v>
      </c>
      <c r="D43" s="1134"/>
      <c r="E43" s="1135"/>
      <c r="F43" s="41">
        <v>0</v>
      </c>
      <c r="G43" s="42">
        <v>0</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waekGmrj4IL5LDwi3d1u5ai0Ms5eaiODXA3ANZ5BLs7fIVdrUmnhkQaz3BCrenBd9XBWqvq1ZFXlvjErmFwq8w==" saltValue="63Tt0Qpf+jxDSNYFd6xQ0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3722</v>
      </c>
      <c r="L45" s="58">
        <v>3708</v>
      </c>
      <c r="M45" s="58">
        <v>3728</v>
      </c>
      <c r="N45" s="58">
        <v>3577</v>
      </c>
      <c r="O45" s="59">
        <v>3372</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564</v>
      </c>
      <c r="L48" s="62">
        <v>560</v>
      </c>
      <c r="M48" s="62">
        <v>395</v>
      </c>
      <c r="N48" s="62">
        <v>383</v>
      </c>
      <c r="O48" s="63">
        <v>385</v>
      </c>
      <c r="P48" s="46"/>
      <c r="Q48" s="46"/>
      <c r="R48" s="46"/>
      <c r="S48" s="46"/>
      <c r="T48" s="46"/>
      <c r="U48" s="46"/>
    </row>
    <row r="49" spans="1:21" ht="30.75" customHeight="1" x14ac:dyDescent="0.2">
      <c r="A49" s="46"/>
      <c r="B49" s="1163"/>
      <c r="C49" s="1164"/>
      <c r="D49" s="60"/>
      <c r="E49" s="1140" t="s">
        <v>14</v>
      </c>
      <c r="F49" s="1140"/>
      <c r="G49" s="1140"/>
      <c r="H49" s="1140"/>
      <c r="I49" s="1140"/>
      <c r="J49" s="1141"/>
      <c r="K49" s="61">
        <v>154</v>
      </c>
      <c r="L49" s="62">
        <v>133</v>
      </c>
      <c r="M49" s="62">
        <v>132</v>
      </c>
      <c r="N49" s="62">
        <v>131</v>
      </c>
      <c r="O49" s="63">
        <v>127</v>
      </c>
      <c r="P49" s="46"/>
      <c r="Q49" s="46"/>
      <c r="R49" s="46"/>
      <c r="S49" s="46"/>
      <c r="T49" s="46"/>
      <c r="U49" s="46"/>
    </row>
    <row r="50" spans="1:21" ht="30.75" customHeight="1" x14ac:dyDescent="0.2">
      <c r="A50" s="46"/>
      <c r="B50" s="1163"/>
      <c r="C50" s="1164"/>
      <c r="D50" s="60"/>
      <c r="E50" s="1140" t="s">
        <v>15</v>
      </c>
      <c r="F50" s="1140"/>
      <c r="G50" s="1140"/>
      <c r="H50" s="1140"/>
      <c r="I50" s="1140"/>
      <c r="J50" s="1141"/>
      <c r="K50" s="61">
        <v>279</v>
      </c>
      <c r="L50" s="62">
        <v>122</v>
      </c>
      <c r="M50" s="62">
        <v>232</v>
      </c>
      <c r="N50" s="62">
        <v>98</v>
      </c>
      <c r="O50" s="63">
        <v>248</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4328</v>
      </c>
      <c r="L52" s="62">
        <v>4342</v>
      </c>
      <c r="M52" s="62">
        <v>3847</v>
      </c>
      <c r="N52" s="62">
        <v>3955</v>
      </c>
      <c r="O52" s="63">
        <v>3232</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391</v>
      </c>
      <c r="L53" s="67">
        <v>181</v>
      </c>
      <c r="M53" s="67">
        <v>640</v>
      </c>
      <c r="N53" s="67">
        <v>234</v>
      </c>
      <c r="O53" s="68">
        <v>900</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4HsLH3TVX9vdcvRPaSHDrBKftiX7cT9ucLcz8RG+ykxeEP5jqcgFwcq/ZW3e6dqVAEOr2rhPEXGRR1U5VelPYw==" saltValue="pjRZE88bocSEo696soO/E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0" zoomScaleNormal="5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30">
        <v>34366</v>
      </c>
      <c r="J41" s="331">
        <v>31051</v>
      </c>
      <c r="K41" s="331">
        <v>28133</v>
      </c>
      <c r="L41" s="331">
        <v>25256</v>
      </c>
      <c r="M41" s="332">
        <v>23045</v>
      </c>
    </row>
    <row r="42" spans="2:13" ht="27.75" customHeight="1" x14ac:dyDescent="0.2">
      <c r="B42" s="1171"/>
      <c r="C42" s="1172"/>
      <c r="D42" s="104"/>
      <c r="E42" s="1175" t="s">
        <v>32</v>
      </c>
      <c r="F42" s="1175"/>
      <c r="G42" s="1175"/>
      <c r="H42" s="1176"/>
      <c r="I42" s="333">
        <v>1550</v>
      </c>
      <c r="J42" s="334">
        <v>1397</v>
      </c>
      <c r="K42" s="334">
        <v>1077</v>
      </c>
      <c r="L42" s="334">
        <v>1930</v>
      </c>
      <c r="M42" s="335">
        <v>897</v>
      </c>
    </row>
    <row r="43" spans="2:13" ht="27.75" customHeight="1" x14ac:dyDescent="0.2">
      <c r="B43" s="1171"/>
      <c r="C43" s="1172"/>
      <c r="D43" s="104"/>
      <c r="E43" s="1175" t="s">
        <v>33</v>
      </c>
      <c r="F43" s="1175"/>
      <c r="G43" s="1175"/>
      <c r="H43" s="1176"/>
      <c r="I43" s="333">
        <v>6336</v>
      </c>
      <c r="J43" s="334">
        <v>6357</v>
      </c>
      <c r="K43" s="334">
        <v>5879</v>
      </c>
      <c r="L43" s="334">
        <v>5093</v>
      </c>
      <c r="M43" s="335">
        <v>4656</v>
      </c>
    </row>
    <row r="44" spans="2:13" ht="27.75" customHeight="1" x14ac:dyDescent="0.2">
      <c r="B44" s="1171"/>
      <c r="C44" s="1172"/>
      <c r="D44" s="104"/>
      <c r="E44" s="1175" t="s">
        <v>34</v>
      </c>
      <c r="F44" s="1175"/>
      <c r="G44" s="1175"/>
      <c r="H44" s="1176"/>
      <c r="I44" s="333">
        <v>790</v>
      </c>
      <c r="J44" s="334">
        <v>665</v>
      </c>
      <c r="K44" s="334">
        <v>535</v>
      </c>
      <c r="L44" s="334">
        <v>403</v>
      </c>
      <c r="M44" s="335">
        <v>522</v>
      </c>
    </row>
    <row r="45" spans="2:13" ht="27.75" customHeight="1" x14ac:dyDescent="0.2">
      <c r="B45" s="1171"/>
      <c r="C45" s="1172"/>
      <c r="D45" s="104"/>
      <c r="E45" s="1175" t="s">
        <v>35</v>
      </c>
      <c r="F45" s="1175"/>
      <c r="G45" s="1175"/>
      <c r="H45" s="1176"/>
      <c r="I45" s="333">
        <v>9053</v>
      </c>
      <c r="J45" s="334">
        <v>8968</v>
      </c>
      <c r="K45" s="334">
        <v>8745</v>
      </c>
      <c r="L45" s="334">
        <v>9166</v>
      </c>
      <c r="M45" s="335">
        <v>8768</v>
      </c>
    </row>
    <row r="46" spans="2:13" ht="27.75" customHeight="1" x14ac:dyDescent="0.2">
      <c r="B46" s="1171"/>
      <c r="C46" s="1172"/>
      <c r="D46" s="105"/>
      <c r="E46" s="1175" t="s">
        <v>36</v>
      </c>
      <c r="F46" s="1175"/>
      <c r="G46" s="1175"/>
      <c r="H46" s="1176"/>
      <c r="I46" s="333">
        <v>4</v>
      </c>
      <c r="J46" s="334">
        <v>2</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15897</v>
      </c>
      <c r="J50" s="334">
        <v>18153</v>
      </c>
      <c r="K50" s="334">
        <v>20150</v>
      </c>
      <c r="L50" s="334">
        <v>21407</v>
      </c>
      <c r="M50" s="335">
        <v>24005</v>
      </c>
    </row>
    <row r="51" spans="2:13" ht="27.75" customHeight="1" x14ac:dyDescent="0.2">
      <c r="B51" s="1171"/>
      <c r="C51" s="1172"/>
      <c r="D51" s="104"/>
      <c r="E51" s="1175" t="s">
        <v>42</v>
      </c>
      <c r="F51" s="1175"/>
      <c r="G51" s="1175"/>
      <c r="H51" s="1176"/>
      <c r="I51" s="333">
        <v>20291</v>
      </c>
      <c r="J51" s="334">
        <v>17632</v>
      </c>
      <c r="K51" s="334">
        <v>16494</v>
      </c>
      <c r="L51" s="334">
        <v>13845</v>
      </c>
      <c r="M51" s="335">
        <v>12988</v>
      </c>
    </row>
    <row r="52" spans="2:13" ht="27.75" customHeight="1" x14ac:dyDescent="0.2">
      <c r="B52" s="1173"/>
      <c r="C52" s="1174"/>
      <c r="D52" s="104"/>
      <c r="E52" s="1175" t="s">
        <v>43</v>
      </c>
      <c r="F52" s="1175"/>
      <c r="G52" s="1175"/>
      <c r="H52" s="1176"/>
      <c r="I52" s="333">
        <v>14359</v>
      </c>
      <c r="J52" s="334">
        <v>12681</v>
      </c>
      <c r="K52" s="334">
        <v>11181</v>
      </c>
      <c r="L52" s="334">
        <v>9843</v>
      </c>
      <c r="M52" s="335">
        <v>8579</v>
      </c>
    </row>
    <row r="53" spans="2:13" ht="27.75" customHeight="1" thickBot="1" x14ac:dyDescent="0.25">
      <c r="B53" s="1177" t="s">
        <v>19</v>
      </c>
      <c r="C53" s="1178"/>
      <c r="D53" s="108"/>
      <c r="E53" s="1179" t="s">
        <v>44</v>
      </c>
      <c r="F53" s="1179"/>
      <c r="G53" s="1179"/>
      <c r="H53" s="1180"/>
      <c r="I53" s="336">
        <v>1553</v>
      </c>
      <c r="J53" s="337">
        <v>-26</v>
      </c>
      <c r="K53" s="337">
        <v>-3457</v>
      </c>
      <c r="L53" s="337">
        <v>-3248</v>
      </c>
      <c r="M53" s="338">
        <v>-7683</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Kn19Kqqh9cR094jWej3K68EhEi7pqwSM8t+C1Evg5fSHR8EVrdl5pJa+TOxyDAL/7lCPyVnDXDZwBQ51ukjiOQ==" saltValue="//ikD8n9cN2G1d6NlHsA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0" zoomScaleNormal="5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526</v>
      </c>
      <c r="G54" s="117" t="s">
        <v>527</v>
      </c>
      <c r="H54" s="118" t="s">
        <v>528</v>
      </c>
    </row>
    <row r="55" spans="2:8" ht="52.5" customHeight="1" x14ac:dyDescent="0.2">
      <c r="B55" s="119"/>
      <c r="C55" s="1196" t="s">
        <v>46</v>
      </c>
      <c r="D55" s="1196"/>
      <c r="E55" s="1197"/>
      <c r="F55" s="339">
        <v>6159</v>
      </c>
      <c r="G55" s="339">
        <v>6679</v>
      </c>
      <c r="H55" s="340">
        <v>7836</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13124</v>
      </c>
      <c r="G57" s="343">
        <v>13812</v>
      </c>
      <c r="H57" s="344">
        <v>15193</v>
      </c>
    </row>
    <row r="58" spans="2:8" ht="45.75" customHeight="1" x14ac:dyDescent="0.2">
      <c r="B58" s="121"/>
      <c r="C58" s="1188" t="s">
        <v>554</v>
      </c>
      <c r="D58" s="1189"/>
      <c r="E58" s="1190"/>
      <c r="F58" s="345">
        <v>4684</v>
      </c>
      <c r="G58" s="345">
        <v>5000</v>
      </c>
      <c r="H58" s="346">
        <v>5522</v>
      </c>
    </row>
    <row r="59" spans="2:8" ht="45.75" customHeight="1" x14ac:dyDescent="0.2">
      <c r="B59" s="121"/>
      <c r="C59" s="1188" t="s">
        <v>555</v>
      </c>
      <c r="D59" s="1189"/>
      <c r="E59" s="1190"/>
      <c r="F59" s="345">
        <v>2751</v>
      </c>
      <c r="G59" s="345">
        <v>3019</v>
      </c>
      <c r="H59" s="346">
        <v>3427</v>
      </c>
    </row>
    <row r="60" spans="2:8" ht="45.75" customHeight="1" x14ac:dyDescent="0.2">
      <c r="B60" s="121"/>
      <c r="C60" s="1188" t="s">
        <v>556</v>
      </c>
      <c r="D60" s="1189"/>
      <c r="E60" s="1190"/>
      <c r="F60" s="345">
        <v>2895</v>
      </c>
      <c r="G60" s="345">
        <v>3008</v>
      </c>
      <c r="H60" s="346">
        <v>3411</v>
      </c>
    </row>
    <row r="61" spans="2:8" ht="45.75" customHeight="1" x14ac:dyDescent="0.2">
      <c r="B61" s="121"/>
      <c r="C61" s="1188" t="s">
        <v>557</v>
      </c>
      <c r="D61" s="1189"/>
      <c r="E61" s="1190"/>
      <c r="F61" s="345">
        <v>2454</v>
      </c>
      <c r="G61" s="345">
        <v>2454</v>
      </c>
      <c r="H61" s="346">
        <v>2454</v>
      </c>
    </row>
    <row r="62" spans="2:8" ht="45.75" customHeight="1" thickBot="1" x14ac:dyDescent="0.25">
      <c r="B62" s="122"/>
      <c r="C62" s="1191" t="s">
        <v>558</v>
      </c>
      <c r="D62" s="1192"/>
      <c r="E62" s="1193"/>
      <c r="F62" s="347">
        <v>269</v>
      </c>
      <c r="G62" s="347">
        <v>266</v>
      </c>
      <c r="H62" s="348">
        <v>261</v>
      </c>
    </row>
    <row r="63" spans="2:8" ht="52.5" customHeight="1" thickBot="1" x14ac:dyDescent="0.25">
      <c r="B63" s="123"/>
      <c r="C63" s="1194" t="s">
        <v>49</v>
      </c>
      <c r="D63" s="1194"/>
      <c r="E63" s="1195"/>
      <c r="F63" s="349">
        <v>19283</v>
      </c>
      <c r="G63" s="349">
        <v>20491</v>
      </c>
      <c r="H63" s="350">
        <v>23029</v>
      </c>
    </row>
    <row r="64" spans="2:8" ht="13" x14ac:dyDescent="0.2"/>
  </sheetData>
  <sheetProtection algorithmName="SHA-512" hashValue="UdQTGfyb6qOuRGsztXbtF/1pl0Fc7NktnDtytM+x1908Dw7hqAymwcOssmba35ScIOnoqRNZO3uopz63iCiNNA==" saltValue="8QIds8IgEKL69t3qfzSV7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23167</v>
      </c>
      <c r="E3" s="142"/>
      <c r="F3" s="143">
        <v>42898</v>
      </c>
      <c r="G3" s="144"/>
      <c r="H3" s="145"/>
    </row>
    <row r="4" spans="1:8" x14ac:dyDescent="0.2">
      <c r="A4" s="146"/>
      <c r="B4" s="147"/>
      <c r="C4" s="148"/>
      <c r="D4" s="149">
        <v>17983</v>
      </c>
      <c r="E4" s="150"/>
      <c r="F4" s="151">
        <v>21022</v>
      </c>
      <c r="G4" s="152"/>
      <c r="H4" s="153"/>
    </row>
    <row r="5" spans="1:8" x14ac:dyDescent="0.2">
      <c r="A5" s="134" t="s">
        <v>518</v>
      </c>
      <c r="B5" s="139"/>
      <c r="C5" s="140"/>
      <c r="D5" s="141">
        <v>21997</v>
      </c>
      <c r="E5" s="142"/>
      <c r="F5" s="143">
        <v>38566</v>
      </c>
      <c r="G5" s="144"/>
      <c r="H5" s="145"/>
    </row>
    <row r="6" spans="1:8" x14ac:dyDescent="0.2">
      <c r="A6" s="146"/>
      <c r="B6" s="147"/>
      <c r="C6" s="148"/>
      <c r="D6" s="149">
        <v>16716</v>
      </c>
      <c r="E6" s="150"/>
      <c r="F6" s="151">
        <v>24059</v>
      </c>
      <c r="G6" s="152"/>
      <c r="H6" s="153"/>
    </row>
    <row r="7" spans="1:8" x14ac:dyDescent="0.2">
      <c r="A7" s="134" t="s">
        <v>519</v>
      </c>
      <c r="B7" s="139"/>
      <c r="C7" s="140"/>
      <c r="D7" s="141">
        <v>21328</v>
      </c>
      <c r="E7" s="142"/>
      <c r="F7" s="143">
        <v>35156</v>
      </c>
      <c r="G7" s="144"/>
      <c r="H7" s="145"/>
    </row>
    <row r="8" spans="1:8" x14ac:dyDescent="0.2">
      <c r="A8" s="146"/>
      <c r="B8" s="147"/>
      <c r="C8" s="148"/>
      <c r="D8" s="149">
        <v>18719</v>
      </c>
      <c r="E8" s="150"/>
      <c r="F8" s="151">
        <v>22430</v>
      </c>
      <c r="G8" s="152"/>
      <c r="H8" s="153"/>
    </row>
    <row r="9" spans="1:8" x14ac:dyDescent="0.2">
      <c r="A9" s="134" t="s">
        <v>520</v>
      </c>
      <c r="B9" s="139"/>
      <c r="C9" s="140"/>
      <c r="D9" s="141">
        <v>22324</v>
      </c>
      <c r="E9" s="142"/>
      <c r="F9" s="143">
        <v>37029</v>
      </c>
      <c r="G9" s="144"/>
      <c r="H9" s="145"/>
    </row>
    <row r="10" spans="1:8" x14ac:dyDescent="0.2">
      <c r="A10" s="146"/>
      <c r="B10" s="147"/>
      <c r="C10" s="148"/>
      <c r="D10" s="149">
        <v>20308</v>
      </c>
      <c r="E10" s="150"/>
      <c r="F10" s="151">
        <v>23232</v>
      </c>
      <c r="G10" s="152"/>
      <c r="H10" s="153"/>
    </row>
    <row r="11" spans="1:8" x14ac:dyDescent="0.2">
      <c r="A11" s="134" t="s">
        <v>521</v>
      </c>
      <c r="B11" s="139"/>
      <c r="C11" s="140"/>
      <c r="D11" s="141">
        <v>27491</v>
      </c>
      <c r="E11" s="142"/>
      <c r="F11" s="143">
        <v>44805</v>
      </c>
      <c r="G11" s="144"/>
      <c r="H11" s="145"/>
    </row>
    <row r="12" spans="1:8" x14ac:dyDescent="0.2">
      <c r="A12" s="146"/>
      <c r="B12" s="147"/>
      <c r="C12" s="154"/>
      <c r="D12" s="149">
        <v>25487</v>
      </c>
      <c r="E12" s="150"/>
      <c r="F12" s="151">
        <v>29857</v>
      </c>
      <c r="G12" s="152"/>
      <c r="H12" s="153"/>
    </row>
    <row r="13" spans="1:8" x14ac:dyDescent="0.2">
      <c r="A13" s="134"/>
      <c r="B13" s="139"/>
      <c r="C13" s="140"/>
      <c r="D13" s="141">
        <v>23261</v>
      </c>
      <c r="E13" s="142"/>
      <c r="F13" s="143">
        <v>39691</v>
      </c>
      <c r="G13" s="155"/>
      <c r="H13" s="145"/>
    </row>
    <row r="14" spans="1:8" x14ac:dyDescent="0.2">
      <c r="A14" s="146"/>
      <c r="B14" s="147"/>
      <c r="C14" s="148"/>
      <c r="D14" s="149">
        <v>19843</v>
      </c>
      <c r="E14" s="150"/>
      <c r="F14" s="151">
        <v>24120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6.89</v>
      </c>
      <c r="C19" s="156">
        <f>ROUND(VALUE(SUBSTITUTE(実質収支比率等に係る経年分析!G$48,"▲","-")),2)</f>
        <v>5.55</v>
      </c>
      <c r="D19" s="156">
        <f>ROUND(VALUE(SUBSTITUTE(実質収支比率等に係る経年分析!H$48,"▲","-")),2)</f>
        <v>5.22</v>
      </c>
      <c r="E19" s="156">
        <f>ROUND(VALUE(SUBSTITUTE(実質収支比率等に係る経年分析!I$48,"▲","-")),2)</f>
        <v>5.17</v>
      </c>
      <c r="F19" s="156">
        <f>ROUND(VALUE(SUBSTITUTE(実質収支比率等に係る経年分析!J$48,"▲","-")),2)</f>
        <v>2.54</v>
      </c>
    </row>
    <row r="20" spans="1:11" x14ac:dyDescent="0.2">
      <c r="A20" s="156" t="s">
        <v>53</v>
      </c>
      <c r="B20" s="156">
        <f>ROUND(VALUE(SUBSTITUTE(実質収支比率等に係る経年分析!F$47,"▲","-")),2)</f>
        <v>11.99</v>
      </c>
      <c r="C20" s="156">
        <f>ROUND(VALUE(SUBSTITUTE(実質収支比率等に係る経年分析!G$47,"▲","-")),2)</f>
        <v>14.13</v>
      </c>
      <c r="D20" s="156">
        <f>ROUND(VALUE(SUBSTITUTE(実質収支比率等に係る経年分析!H$47,"▲","-")),2)</f>
        <v>14.63</v>
      </c>
      <c r="E20" s="156">
        <f>ROUND(VALUE(SUBSTITUTE(実質収支比率等に係る経年分析!I$47,"▲","-")),2)</f>
        <v>15.24</v>
      </c>
      <c r="F20" s="156">
        <f>ROUND(VALUE(SUBSTITUTE(実質収支比率等に係る経年分析!J$47,"▲","-")),2)</f>
        <v>17.28</v>
      </c>
    </row>
    <row r="21" spans="1:11" x14ac:dyDescent="0.2">
      <c r="A21" s="156" t="s">
        <v>54</v>
      </c>
      <c r="B21" s="156">
        <f>IF(ISNUMBER(VALUE(SUBSTITUTE(実質収支比率等に係る経年分析!F$49,"▲","-"))),ROUND(VALUE(SUBSTITUTE(実質収支比率等に係る経年分析!F$49,"▲","-")),2),NA())</f>
        <v>5.39</v>
      </c>
      <c r="C21" s="156">
        <f>IF(ISNUMBER(VALUE(SUBSTITUTE(実質収支比率等に係る経年分析!G$49,"▲","-"))),ROUND(VALUE(SUBSTITUTE(実質収支比率等に係る経年分析!G$49,"▲","-")),2),NA())</f>
        <v>1.9</v>
      </c>
      <c r="D21" s="156">
        <f>IF(ISNUMBER(VALUE(SUBSTITUTE(実質収支比率等に係る経年分析!H$49,"▲","-"))),ROUND(VALUE(SUBSTITUTE(実質収支比率等に係る経年分析!H$49,"▲","-")),2),NA())</f>
        <v>1.43</v>
      </c>
      <c r="E21" s="156">
        <f>IF(ISNUMBER(VALUE(SUBSTITUTE(実質収支比率等に係る経年分析!I$49,"▲","-"))),ROUND(VALUE(SUBSTITUTE(実質収支比率等に係る経年分析!I$49,"▲","-")),2),NA())</f>
        <v>2.4</v>
      </c>
      <c r="F21" s="156">
        <f>IF(ISNUMBER(VALUE(SUBSTITUTE(実質収支比率等に係る経年分析!J$49,"▲","-"))),ROUND(VALUE(SUBSTITUTE(実質収支比率等に係る経年分析!J$49,"▲","-")),2),NA())</f>
        <v>0.09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介護サービス事業特別会計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0.01</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0.28999999999999998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0.31</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0.34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0.28000000000000003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0.47</v>
      </c>
    </row>
    <row r="35" spans="1:16" x14ac:dyDescent="0.2">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0.38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0.62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0.66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0.67</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6.88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5.54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5.21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5.17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2.5299999999999998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4328</v>
      </c>
      <c r="E42" s="158"/>
      <c r="F42" s="158"/>
      <c r="G42" s="158">
        <f>'実質公債費比率（分子）の構造'!L$52</f>
        <v>4342</v>
      </c>
      <c r="H42" s="158"/>
      <c r="I42" s="158"/>
      <c r="J42" s="158">
        <f>'実質公債費比率（分子）の構造'!M$52</f>
        <v>3847</v>
      </c>
      <c r="K42" s="158"/>
      <c r="L42" s="158"/>
      <c r="M42" s="158">
        <f>'実質公債費比率（分子）の構造'!N$52</f>
        <v>3955</v>
      </c>
      <c r="N42" s="158"/>
      <c r="O42" s="158"/>
      <c r="P42" s="158">
        <f>'実質公債費比率（分子）の構造'!O$52</f>
        <v>3232</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279</v>
      </c>
      <c r="C44" s="158"/>
      <c r="D44" s="158"/>
      <c r="E44" s="158">
        <f>'実質公債費比率（分子）の構造'!L$50</f>
        <v>122</v>
      </c>
      <c r="F44" s="158"/>
      <c r="G44" s="158"/>
      <c r="H44" s="158">
        <f>'実質公債費比率（分子）の構造'!M$50</f>
        <v>232</v>
      </c>
      <c r="I44" s="158"/>
      <c r="J44" s="158"/>
      <c r="K44" s="158">
        <f>'実質公債費比率（分子）の構造'!N$50</f>
        <v>98</v>
      </c>
      <c r="L44" s="158"/>
      <c r="M44" s="158"/>
      <c r="N44" s="158">
        <f>'実質公債費比率（分子）の構造'!O$50</f>
        <v>248</v>
      </c>
      <c r="O44" s="158"/>
      <c r="P44" s="158"/>
    </row>
    <row r="45" spans="1:16" x14ac:dyDescent="0.2">
      <c r="A45" s="158" t="s">
        <v>63</v>
      </c>
      <c r="B45" s="158">
        <f>'実質公債費比率（分子）の構造'!K$49</f>
        <v>154</v>
      </c>
      <c r="C45" s="158"/>
      <c r="D45" s="158"/>
      <c r="E45" s="158">
        <f>'実質公債費比率（分子）の構造'!L$49</f>
        <v>133</v>
      </c>
      <c r="F45" s="158"/>
      <c r="G45" s="158"/>
      <c r="H45" s="158">
        <f>'実質公債費比率（分子）の構造'!M$49</f>
        <v>132</v>
      </c>
      <c r="I45" s="158"/>
      <c r="J45" s="158"/>
      <c r="K45" s="158">
        <f>'実質公債費比率（分子）の構造'!N$49</f>
        <v>131</v>
      </c>
      <c r="L45" s="158"/>
      <c r="M45" s="158"/>
      <c r="N45" s="158">
        <f>'実質公債費比率（分子）の構造'!O$49</f>
        <v>127</v>
      </c>
      <c r="O45" s="158"/>
      <c r="P45" s="158"/>
    </row>
    <row r="46" spans="1:16" x14ac:dyDescent="0.2">
      <c r="A46" s="158" t="s">
        <v>64</v>
      </c>
      <c r="B46" s="158">
        <f>'実質公債費比率（分子）の構造'!K$48</f>
        <v>564</v>
      </c>
      <c r="C46" s="158"/>
      <c r="D46" s="158"/>
      <c r="E46" s="158">
        <f>'実質公債費比率（分子）の構造'!L$48</f>
        <v>560</v>
      </c>
      <c r="F46" s="158"/>
      <c r="G46" s="158"/>
      <c r="H46" s="158">
        <f>'実質公債費比率（分子）の構造'!M$48</f>
        <v>395</v>
      </c>
      <c r="I46" s="158"/>
      <c r="J46" s="158"/>
      <c r="K46" s="158">
        <f>'実質公債費比率（分子）の構造'!N$48</f>
        <v>383</v>
      </c>
      <c r="L46" s="158"/>
      <c r="M46" s="158"/>
      <c r="N46" s="158">
        <f>'実質公債費比率（分子）の構造'!O$48</f>
        <v>385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3722</v>
      </c>
      <c r="C49" s="158"/>
      <c r="D49" s="158"/>
      <c r="E49" s="158">
        <f>'実質公債費比率（分子）の構造'!L$45</f>
        <v>3708</v>
      </c>
      <c r="F49" s="158"/>
      <c r="G49" s="158"/>
      <c r="H49" s="158">
        <f>'実質公債費比率（分子）の構造'!M$45</f>
        <v>3728</v>
      </c>
      <c r="I49" s="158"/>
      <c r="J49" s="158"/>
      <c r="K49" s="158">
        <f>'実質公債費比率（分子）の構造'!N$45</f>
        <v>3577</v>
      </c>
      <c r="L49" s="158"/>
      <c r="M49" s="158"/>
      <c r="N49" s="158">
        <f>'実質公債費比率（分子）の構造'!O$45</f>
        <v>3372</v>
      </c>
      <c r="O49" s="158"/>
      <c r="P49" s="158"/>
    </row>
    <row r="50" spans="1:16" x14ac:dyDescent="0.2">
      <c r="A50" s="158" t="s">
        <v>67</v>
      </c>
      <c r="B50" s="158" t="e">
        <f>NA()</f>
        <v>#N/A</v>
      </c>
      <c r="C50" s="158">
        <f>IF(ISNUMBER('実質公債費比率（分子）の構造'!K$53),'実質公債費比率（分子）の構造'!K$53,NA())</f>
        <v>391</v>
      </c>
      <c r="D50" s="158" t="e">
        <f>NA()</f>
        <v>#N/A</v>
      </c>
      <c r="E50" s="158" t="e">
        <f>NA()</f>
        <v>#N/A</v>
      </c>
      <c r="F50" s="158">
        <f>IF(ISNUMBER('実質公債費比率（分子）の構造'!L$53),'実質公債費比率（分子）の構造'!L$53,NA())</f>
        <v>181</v>
      </c>
      <c r="G50" s="158" t="e">
        <f>NA()</f>
        <v>#N/A</v>
      </c>
      <c r="H50" s="158" t="e">
        <f>NA()</f>
        <v>#N/A</v>
      </c>
      <c r="I50" s="158">
        <f>IF(ISNUMBER('実質公債費比率（分子）の構造'!M$53),'実質公債費比率（分子）の構造'!M$53,NA())</f>
        <v>640</v>
      </c>
      <c r="J50" s="158" t="e">
        <f>NA()</f>
        <v>#N/A</v>
      </c>
      <c r="K50" s="158" t="e">
        <f>NA()</f>
        <v>#N/A</v>
      </c>
      <c r="L50" s="158">
        <f>IF(ISNUMBER('実質公債費比率（分子）の構造'!N$53),'実質公債費比率（分子）の構造'!N$53,NA())</f>
        <v>234</v>
      </c>
      <c r="M50" s="158" t="e">
        <f>NA()</f>
        <v>#N/A</v>
      </c>
      <c r="N50" s="158" t="e">
        <f>NA()</f>
        <v>#N/A</v>
      </c>
      <c r="O50" s="158">
        <f>IF(ISNUMBER('実質公債費比率（分子）の構造'!O$53),'実質公債費比率（分子）の構造'!O$53,NA())</f>
        <v>900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14359</v>
      </c>
      <c r="E56" s="157"/>
      <c r="F56" s="157"/>
      <c r="G56" s="157">
        <f>'将来負担比率（分子）の構造'!J$52</f>
        <v>12681</v>
      </c>
      <c r="H56" s="157"/>
      <c r="I56" s="157"/>
      <c r="J56" s="157">
        <f>'将来負担比率（分子）の構造'!K$52</f>
        <v>11181</v>
      </c>
      <c r="K56" s="157"/>
      <c r="L56" s="157"/>
      <c r="M56" s="157">
        <f>'将来負担比率（分子）の構造'!L$52</f>
        <v>9843</v>
      </c>
      <c r="N56" s="157"/>
      <c r="O56" s="157"/>
      <c r="P56" s="157">
        <f>'将来負担比率（分子）の構造'!M$52</f>
        <v>8579</v>
      </c>
    </row>
    <row r="57" spans="1:16" x14ac:dyDescent="0.2">
      <c r="A57" s="157" t="s">
        <v>42</v>
      </c>
      <c r="B57" s="157"/>
      <c r="C57" s="157"/>
      <c r="D57" s="157">
        <f>'将来負担比率（分子）の構造'!I$51</f>
        <v>20291</v>
      </c>
      <c r="E57" s="157"/>
      <c r="F57" s="157"/>
      <c r="G57" s="157">
        <f>'将来負担比率（分子）の構造'!J$51</f>
        <v>17632</v>
      </c>
      <c r="H57" s="157"/>
      <c r="I57" s="157"/>
      <c r="J57" s="157">
        <f>'将来負担比率（分子）の構造'!K$51</f>
        <v>16494</v>
      </c>
      <c r="K57" s="157"/>
      <c r="L57" s="157"/>
      <c r="M57" s="157">
        <f>'将来負担比率（分子）の構造'!L$51</f>
        <v>13845</v>
      </c>
      <c r="N57" s="157"/>
      <c r="O57" s="157"/>
      <c r="P57" s="157">
        <f>'将来負担比率（分子）の構造'!M$51</f>
        <v>12988</v>
      </c>
    </row>
    <row r="58" spans="1:16" x14ac:dyDescent="0.2">
      <c r="A58" s="157" t="s">
        <v>41</v>
      </c>
      <c r="B58" s="157"/>
      <c r="C58" s="157"/>
      <c r="D58" s="157">
        <f>'将来負担比率（分子）の構造'!I$50</f>
        <v>15897</v>
      </c>
      <c r="E58" s="157"/>
      <c r="F58" s="157"/>
      <c r="G58" s="157">
        <f>'将来負担比率（分子）の構造'!J$50</f>
        <v>18153</v>
      </c>
      <c r="H58" s="157"/>
      <c r="I58" s="157"/>
      <c r="J58" s="157">
        <f>'将来負担比率（分子）の構造'!K$50</f>
        <v>20150</v>
      </c>
      <c r="K58" s="157"/>
      <c r="L58" s="157"/>
      <c r="M58" s="157">
        <f>'将来負担比率（分子）の構造'!L$50</f>
        <v>21407</v>
      </c>
      <c r="N58" s="157"/>
      <c r="O58" s="157"/>
      <c r="P58" s="157">
        <f>'将来負担比率（分子）の構造'!M$50</f>
        <v>24005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4</v>
      </c>
      <c r="C61" s="157"/>
      <c r="D61" s="157"/>
      <c r="E61" s="157">
        <f>'将来負担比率（分子）の構造'!J$46</f>
        <v>2</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9053</v>
      </c>
      <c r="C62" s="157"/>
      <c r="D62" s="157"/>
      <c r="E62" s="157">
        <f>'将来負担比率（分子）の構造'!J$45</f>
        <v>8968</v>
      </c>
      <c r="F62" s="157"/>
      <c r="G62" s="157"/>
      <c r="H62" s="157">
        <f>'将来負担比率（分子）の構造'!K$45</f>
        <v>8745</v>
      </c>
      <c r="I62" s="157"/>
      <c r="J62" s="157"/>
      <c r="K62" s="157">
        <f>'将来負担比率（分子）の構造'!L$45</f>
        <v>9166</v>
      </c>
      <c r="L62" s="157"/>
      <c r="M62" s="157"/>
      <c r="N62" s="157">
        <f>'将来負担比率（分子）の構造'!M$45</f>
        <v>8768</v>
      </c>
      <c r="O62" s="157"/>
      <c r="P62" s="157"/>
    </row>
    <row r="63" spans="1:16" x14ac:dyDescent="0.2">
      <c r="A63" s="157" t="s">
        <v>34</v>
      </c>
      <c r="B63" s="157">
        <f>'将来負担比率（分子）の構造'!I$44</f>
        <v>790</v>
      </c>
      <c r="C63" s="157"/>
      <c r="D63" s="157"/>
      <c r="E63" s="157">
        <f>'将来負担比率（分子）の構造'!J$44</f>
        <v>665</v>
      </c>
      <c r="F63" s="157"/>
      <c r="G63" s="157"/>
      <c r="H63" s="157">
        <f>'将来負担比率（分子）の構造'!K$44</f>
        <v>535</v>
      </c>
      <c r="I63" s="157"/>
      <c r="J63" s="157"/>
      <c r="K63" s="157">
        <f>'将来負担比率（分子）の構造'!L$44</f>
        <v>403</v>
      </c>
      <c r="L63" s="157"/>
      <c r="M63" s="157"/>
      <c r="N63" s="157">
        <f>'将来負担比率（分子）の構造'!M$44</f>
        <v>522</v>
      </c>
      <c r="O63" s="157"/>
      <c r="P63" s="157"/>
    </row>
    <row r="64" spans="1:16" x14ac:dyDescent="0.2">
      <c r="A64" s="157" t="s">
        <v>33</v>
      </c>
      <c r="B64" s="157">
        <f>'将来負担比率（分子）の構造'!I$43</f>
        <v>6336</v>
      </c>
      <c r="C64" s="157"/>
      <c r="D64" s="157"/>
      <c r="E64" s="157">
        <f>'将来負担比率（分子）の構造'!J$43</f>
        <v>6357</v>
      </c>
      <c r="F64" s="157"/>
      <c r="G64" s="157"/>
      <c r="H64" s="157">
        <f>'将来負担比率（分子）の構造'!K$43</f>
        <v>5879</v>
      </c>
      <c r="I64" s="157"/>
      <c r="J64" s="157"/>
      <c r="K64" s="157">
        <f>'将来負担比率（分子）の構造'!L$43</f>
        <v>5093</v>
      </c>
      <c r="L64" s="157"/>
      <c r="M64" s="157"/>
      <c r="N64" s="157">
        <f>'将来負担比率（分子）の構造'!M$43</f>
        <v>4656</v>
      </c>
      <c r="O64" s="157"/>
      <c r="P64" s="157"/>
    </row>
    <row r="65" spans="1:16" x14ac:dyDescent="0.2">
      <c r="A65" s="157" t="s">
        <v>32</v>
      </c>
      <c r="B65" s="157">
        <f>'将来負担比率（分子）の構造'!I$42</f>
        <v>1550</v>
      </c>
      <c r="C65" s="157"/>
      <c r="D65" s="157"/>
      <c r="E65" s="157">
        <f>'将来負担比率（分子）の構造'!J$42</f>
        <v>1397</v>
      </c>
      <c r="F65" s="157"/>
      <c r="G65" s="157"/>
      <c r="H65" s="157">
        <f>'将来負担比率（分子）の構造'!K$42</f>
        <v>1077</v>
      </c>
      <c r="I65" s="157"/>
      <c r="J65" s="157"/>
      <c r="K65" s="157">
        <f>'将来負担比率（分子）の構造'!L$42</f>
        <v>1930</v>
      </c>
      <c r="L65" s="157"/>
      <c r="M65" s="157"/>
      <c r="N65" s="157">
        <f>'将来負担比率（分子）の構造'!M$42</f>
        <v>897</v>
      </c>
      <c r="O65" s="157"/>
      <c r="P65" s="157"/>
    </row>
    <row r="66" spans="1:16" x14ac:dyDescent="0.2">
      <c r="A66" s="157" t="s">
        <v>31</v>
      </c>
      <c r="B66" s="157">
        <f>'将来負担比率（分子）の構造'!I$41</f>
        <v>34366</v>
      </c>
      <c r="C66" s="157"/>
      <c r="D66" s="157"/>
      <c r="E66" s="157">
        <f>'将来負担比率（分子）の構造'!J$41</f>
        <v>31051</v>
      </c>
      <c r="F66" s="157"/>
      <c r="G66" s="157"/>
      <c r="H66" s="157">
        <f>'将来負担比率（分子）の構造'!K$41</f>
        <v>28133</v>
      </c>
      <c r="I66" s="157"/>
      <c r="J66" s="157"/>
      <c r="K66" s="157">
        <f>'将来負担比率（分子）の構造'!L$41</f>
        <v>25256</v>
      </c>
      <c r="L66" s="157"/>
      <c r="M66" s="157"/>
      <c r="N66" s="157">
        <f>'将来負担比率（分子）の構造'!M$41</f>
        <v>23045</v>
      </c>
      <c r="O66" s="157"/>
      <c r="P66" s="157"/>
    </row>
    <row r="67" spans="1:16" x14ac:dyDescent="0.2">
      <c r="A67" s="157" t="s">
        <v>71</v>
      </c>
      <c r="B67" s="157" t="e">
        <f>NA()</f>
        <v>#N/A</v>
      </c>
      <c r="C67" s="157">
        <f>IF(ISNUMBER('将来負担比率（分子）の構造'!I$53), IF('将来負担比率（分子）の構造'!I$53 &lt; 0, 0, '将来負担比率（分子）の構造'!I$53), NA())</f>
        <v>1553</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6159</v>
      </c>
      <c r="C72" s="161">
        <f>基金残高に係る経年分析!G55</f>
        <v>6679</v>
      </c>
      <c r="D72" s="161">
        <f>基金残高に係る経年分析!H55</f>
        <v>7836</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13124</v>
      </c>
      <c r="C74" s="161">
        <f>基金残高に係る経年分析!G57</f>
        <v>13812</v>
      </c>
      <c r="D74" s="161">
        <f>基金残高に係る経年分析!H57</f>
        <v>15193</v>
      </c>
    </row>
  </sheetData>
  <sheetProtection algorithmName="SHA-512" hashValue="eL9TXX41qu0RYMQ9s8CcTE8PgtnEL93Sm7srScLddz/w8Eer69CpUDVcV0fhnL2KcGnwvFV1ACZ6THZ/DaVUbQ==" saltValue="fE4Xhxn0MbwtOsbyT7M1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41639691</v>
      </c>
      <c r="S5" s="664"/>
      <c r="T5" s="664"/>
      <c r="U5" s="664"/>
      <c r="V5" s="664"/>
      <c r="W5" s="664"/>
      <c r="X5" s="664"/>
      <c r="Y5" s="689"/>
      <c r="Z5" s="702">
        <v>49</v>
      </c>
      <c r="AA5" s="702"/>
      <c r="AB5" s="702"/>
      <c r="AC5" s="702"/>
      <c r="AD5" s="703">
        <v>38709663</v>
      </c>
      <c r="AE5" s="703"/>
      <c r="AF5" s="703"/>
      <c r="AG5" s="703"/>
      <c r="AH5" s="703"/>
      <c r="AI5" s="703"/>
      <c r="AJ5" s="703"/>
      <c r="AK5" s="703"/>
      <c r="AL5" s="690">
        <v>81.8</v>
      </c>
      <c r="AM5" s="672"/>
      <c r="AN5" s="672"/>
      <c r="AO5" s="691"/>
      <c r="AP5" s="666" t="s">
        <v>216</v>
      </c>
      <c r="AQ5" s="667"/>
      <c r="AR5" s="667"/>
      <c r="AS5" s="667"/>
      <c r="AT5" s="667"/>
      <c r="AU5" s="667"/>
      <c r="AV5" s="667"/>
      <c r="AW5" s="667"/>
      <c r="AX5" s="667"/>
      <c r="AY5" s="667"/>
      <c r="AZ5" s="667"/>
      <c r="BA5" s="667"/>
      <c r="BB5" s="667"/>
      <c r="BC5" s="667"/>
      <c r="BD5" s="667"/>
      <c r="BE5" s="667"/>
      <c r="BF5" s="668"/>
      <c r="BG5" s="608">
        <v>38296965</v>
      </c>
      <c r="BH5" s="609"/>
      <c r="BI5" s="609"/>
      <c r="BJ5" s="609"/>
      <c r="BK5" s="609"/>
      <c r="BL5" s="609"/>
      <c r="BM5" s="609"/>
      <c r="BN5" s="610"/>
      <c r="BO5" s="646">
        <v>92</v>
      </c>
      <c r="BP5" s="646"/>
      <c r="BQ5" s="646"/>
      <c r="BR5" s="646"/>
      <c r="BS5" s="647">
        <v>448207</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284698</v>
      </c>
      <c r="S6" s="609"/>
      <c r="T6" s="609"/>
      <c r="U6" s="609"/>
      <c r="V6" s="609"/>
      <c r="W6" s="609"/>
      <c r="X6" s="609"/>
      <c r="Y6" s="610"/>
      <c r="Z6" s="646">
        <v>0.3</v>
      </c>
      <c r="AA6" s="646"/>
      <c r="AB6" s="646"/>
      <c r="AC6" s="646"/>
      <c r="AD6" s="647">
        <v>284698</v>
      </c>
      <c r="AE6" s="647"/>
      <c r="AF6" s="647"/>
      <c r="AG6" s="647"/>
      <c r="AH6" s="647"/>
      <c r="AI6" s="647"/>
      <c r="AJ6" s="647"/>
      <c r="AK6" s="647"/>
      <c r="AL6" s="611">
        <v>0.6</v>
      </c>
      <c r="AM6" s="612"/>
      <c r="AN6" s="612"/>
      <c r="AO6" s="648"/>
      <c r="AP6" s="605" t="s">
        <v>221</v>
      </c>
      <c r="AQ6" s="606"/>
      <c r="AR6" s="606"/>
      <c r="AS6" s="606"/>
      <c r="AT6" s="606"/>
      <c r="AU6" s="606"/>
      <c r="AV6" s="606"/>
      <c r="AW6" s="606"/>
      <c r="AX6" s="606"/>
      <c r="AY6" s="606"/>
      <c r="AZ6" s="606"/>
      <c r="BA6" s="606"/>
      <c r="BB6" s="606"/>
      <c r="BC6" s="606"/>
      <c r="BD6" s="606"/>
      <c r="BE6" s="606"/>
      <c r="BF6" s="607"/>
      <c r="BG6" s="608">
        <v>38296965</v>
      </c>
      <c r="BH6" s="609"/>
      <c r="BI6" s="609"/>
      <c r="BJ6" s="609"/>
      <c r="BK6" s="609"/>
      <c r="BL6" s="609"/>
      <c r="BM6" s="609"/>
      <c r="BN6" s="610"/>
      <c r="BO6" s="646">
        <v>92</v>
      </c>
      <c r="BP6" s="646"/>
      <c r="BQ6" s="646"/>
      <c r="BR6" s="646"/>
      <c r="BS6" s="647">
        <v>448207</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505821</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505750</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109991</v>
      </c>
      <c r="S7" s="609"/>
      <c r="T7" s="609"/>
      <c r="U7" s="609"/>
      <c r="V7" s="609"/>
      <c r="W7" s="609"/>
      <c r="X7" s="609"/>
      <c r="Y7" s="610"/>
      <c r="Z7" s="646">
        <v>0.1</v>
      </c>
      <c r="AA7" s="646"/>
      <c r="AB7" s="646"/>
      <c r="AC7" s="646"/>
      <c r="AD7" s="647">
        <v>109991</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21887169</v>
      </c>
      <c r="BH7" s="609"/>
      <c r="BI7" s="609"/>
      <c r="BJ7" s="609"/>
      <c r="BK7" s="609"/>
      <c r="BL7" s="609"/>
      <c r="BM7" s="609"/>
      <c r="BN7" s="610"/>
      <c r="BO7" s="646">
        <v>52.6</v>
      </c>
      <c r="BP7" s="646"/>
      <c r="BQ7" s="646"/>
      <c r="BR7" s="646"/>
      <c r="BS7" s="647">
        <v>448207</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11192583</v>
      </c>
      <c r="CS7" s="609"/>
      <c r="CT7" s="609"/>
      <c r="CU7" s="609"/>
      <c r="CV7" s="609"/>
      <c r="CW7" s="609"/>
      <c r="CX7" s="609"/>
      <c r="CY7" s="610"/>
      <c r="CZ7" s="646">
        <v>13.4</v>
      </c>
      <c r="DA7" s="646"/>
      <c r="DB7" s="646"/>
      <c r="DC7" s="646"/>
      <c r="DD7" s="614">
        <v>625130</v>
      </c>
      <c r="DE7" s="609"/>
      <c r="DF7" s="609"/>
      <c r="DG7" s="609"/>
      <c r="DH7" s="609"/>
      <c r="DI7" s="609"/>
      <c r="DJ7" s="609"/>
      <c r="DK7" s="609"/>
      <c r="DL7" s="609"/>
      <c r="DM7" s="609"/>
      <c r="DN7" s="609"/>
      <c r="DO7" s="609"/>
      <c r="DP7" s="610"/>
      <c r="DQ7" s="614">
        <v>9839519</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567339</v>
      </c>
      <c r="S8" s="609"/>
      <c r="T8" s="609"/>
      <c r="U8" s="609"/>
      <c r="V8" s="609"/>
      <c r="W8" s="609"/>
      <c r="X8" s="609"/>
      <c r="Y8" s="610"/>
      <c r="Z8" s="646">
        <v>0.7</v>
      </c>
      <c r="AA8" s="646"/>
      <c r="AB8" s="646"/>
      <c r="AC8" s="646"/>
      <c r="AD8" s="647">
        <v>567339</v>
      </c>
      <c r="AE8" s="647"/>
      <c r="AF8" s="647"/>
      <c r="AG8" s="647"/>
      <c r="AH8" s="647"/>
      <c r="AI8" s="647"/>
      <c r="AJ8" s="647"/>
      <c r="AK8" s="647"/>
      <c r="AL8" s="611">
        <v>1.2</v>
      </c>
      <c r="AM8" s="612"/>
      <c r="AN8" s="612"/>
      <c r="AO8" s="648"/>
      <c r="AP8" s="605" t="s">
        <v>227</v>
      </c>
      <c r="AQ8" s="606"/>
      <c r="AR8" s="606"/>
      <c r="AS8" s="606"/>
      <c r="AT8" s="606"/>
      <c r="AU8" s="606"/>
      <c r="AV8" s="606"/>
      <c r="AW8" s="606"/>
      <c r="AX8" s="606"/>
      <c r="AY8" s="606"/>
      <c r="AZ8" s="606"/>
      <c r="BA8" s="606"/>
      <c r="BB8" s="606"/>
      <c r="BC8" s="606"/>
      <c r="BD8" s="606"/>
      <c r="BE8" s="606"/>
      <c r="BF8" s="607"/>
      <c r="BG8" s="608">
        <v>324269</v>
      </c>
      <c r="BH8" s="609"/>
      <c r="BI8" s="609"/>
      <c r="BJ8" s="609"/>
      <c r="BK8" s="609"/>
      <c r="BL8" s="609"/>
      <c r="BM8" s="609"/>
      <c r="BN8" s="610"/>
      <c r="BO8" s="646">
        <v>0.8</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44192904</v>
      </c>
      <c r="CS8" s="609"/>
      <c r="CT8" s="609"/>
      <c r="CU8" s="609"/>
      <c r="CV8" s="609"/>
      <c r="CW8" s="609"/>
      <c r="CX8" s="609"/>
      <c r="CY8" s="610"/>
      <c r="CZ8" s="646">
        <v>52.7</v>
      </c>
      <c r="DA8" s="646"/>
      <c r="DB8" s="646"/>
      <c r="DC8" s="646"/>
      <c r="DD8" s="614">
        <v>386024</v>
      </c>
      <c r="DE8" s="609"/>
      <c r="DF8" s="609"/>
      <c r="DG8" s="609"/>
      <c r="DH8" s="609"/>
      <c r="DI8" s="609"/>
      <c r="DJ8" s="609"/>
      <c r="DK8" s="609"/>
      <c r="DL8" s="609"/>
      <c r="DM8" s="609"/>
      <c r="DN8" s="609"/>
      <c r="DO8" s="609"/>
      <c r="DP8" s="610"/>
      <c r="DQ8" s="614">
        <v>22638090</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829056</v>
      </c>
      <c r="S9" s="609"/>
      <c r="T9" s="609"/>
      <c r="U9" s="609"/>
      <c r="V9" s="609"/>
      <c r="W9" s="609"/>
      <c r="X9" s="609"/>
      <c r="Y9" s="610"/>
      <c r="Z9" s="646">
        <v>1</v>
      </c>
      <c r="AA9" s="646"/>
      <c r="AB9" s="646"/>
      <c r="AC9" s="646"/>
      <c r="AD9" s="647">
        <v>829056</v>
      </c>
      <c r="AE9" s="647"/>
      <c r="AF9" s="647"/>
      <c r="AG9" s="647"/>
      <c r="AH9" s="647"/>
      <c r="AI9" s="647"/>
      <c r="AJ9" s="647"/>
      <c r="AK9" s="647"/>
      <c r="AL9" s="611">
        <v>1.8</v>
      </c>
      <c r="AM9" s="612"/>
      <c r="AN9" s="612"/>
      <c r="AO9" s="648"/>
      <c r="AP9" s="605" t="s">
        <v>230</v>
      </c>
      <c r="AQ9" s="606"/>
      <c r="AR9" s="606"/>
      <c r="AS9" s="606"/>
      <c r="AT9" s="606"/>
      <c r="AU9" s="606"/>
      <c r="AV9" s="606"/>
      <c r="AW9" s="606"/>
      <c r="AX9" s="606"/>
      <c r="AY9" s="606"/>
      <c r="AZ9" s="606"/>
      <c r="BA9" s="606"/>
      <c r="BB9" s="606"/>
      <c r="BC9" s="606"/>
      <c r="BD9" s="606"/>
      <c r="BE9" s="606"/>
      <c r="BF9" s="607"/>
      <c r="BG9" s="608">
        <v>19034632</v>
      </c>
      <c r="BH9" s="609"/>
      <c r="BI9" s="609"/>
      <c r="BJ9" s="609"/>
      <c r="BK9" s="609"/>
      <c r="BL9" s="609"/>
      <c r="BM9" s="609"/>
      <c r="BN9" s="610"/>
      <c r="BO9" s="646">
        <v>45.7</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5295944</v>
      </c>
      <c r="CS9" s="609"/>
      <c r="CT9" s="609"/>
      <c r="CU9" s="609"/>
      <c r="CV9" s="609"/>
      <c r="CW9" s="609"/>
      <c r="CX9" s="609"/>
      <c r="CY9" s="610"/>
      <c r="CZ9" s="646">
        <v>6.3</v>
      </c>
      <c r="DA9" s="646"/>
      <c r="DB9" s="646"/>
      <c r="DC9" s="646"/>
      <c r="DD9" s="614">
        <v>1642</v>
      </c>
      <c r="DE9" s="609"/>
      <c r="DF9" s="609"/>
      <c r="DG9" s="609"/>
      <c r="DH9" s="609"/>
      <c r="DI9" s="609"/>
      <c r="DJ9" s="609"/>
      <c r="DK9" s="609"/>
      <c r="DL9" s="609"/>
      <c r="DM9" s="609"/>
      <c r="DN9" s="609"/>
      <c r="DO9" s="609"/>
      <c r="DP9" s="610"/>
      <c r="DQ9" s="614">
        <v>3896438</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487218</v>
      </c>
      <c r="BH10" s="609"/>
      <c r="BI10" s="609"/>
      <c r="BJ10" s="609"/>
      <c r="BK10" s="609"/>
      <c r="BL10" s="609"/>
      <c r="BM10" s="609"/>
      <c r="BN10" s="610"/>
      <c r="BO10" s="646">
        <v>1.2</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137510</v>
      </c>
      <c r="CS10" s="609"/>
      <c r="CT10" s="609"/>
      <c r="CU10" s="609"/>
      <c r="CV10" s="609"/>
      <c r="CW10" s="609"/>
      <c r="CX10" s="609"/>
      <c r="CY10" s="610"/>
      <c r="CZ10" s="646">
        <v>0.2</v>
      </c>
      <c r="DA10" s="646"/>
      <c r="DB10" s="646"/>
      <c r="DC10" s="646"/>
      <c r="DD10" s="614" t="s">
        <v>122</v>
      </c>
      <c r="DE10" s="609"/>
      <c r="DF10" s="609"/>
      <c r="DG10" s="609"/>
      <c r="DH10" s="609"/>
      <c r="DI10" s="609"/>
      <c r="DJ10" s="609"/>
      <c r="DK10" s="609"/>
      <c r="DL10" s="609"/>
      <c r="DM10" s="609"/>
      <c r="DN10" s="609"/>
      <c r="DO10" s="609"/>
      <c r="DP10" s="610"/>
      <c r="DQ10" s="614">
        <v>112427</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4727792</v>
      </c>
      <c r="S11" s="609"/>
      <c r="T11" s="609"/>
      <c r="U11" s="609"/>
      <c r="V11" s="609"/>
      <c r="W11" s="609"/>
      <c r="X11" s="609"/>
      <c r="Y11" s="610"/>
      <c r="Z11" s="611">
        <v>5.6</v>
      </c>
      <c r="AA11" s="612"/>
      <c r="AB11" s="612"/>
      <c r="AC11" s="613"/>
      <c r="AD11" s="614">
        <v>4727792</v>
      </c>
      <c r="AE11" s="609"/>
      <c r="AF11" s="609"/>
      <c r="AG11" s="609"/>
      <c r="AH11" s="609"/>
      <c r="AI11" s="609"/>
      <c r="AJ11" s="609"/>
      <c r="AK11" s="610"/>
      <c r="AL11" s="611">
        <v>10</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2041050</v>
      </c>
      <c r="BH11" s="609"/>
      <c r="BI11" s="609"/>
      <c r="BJ11" s="609"/>
      <c r="BK11" s="609"/>
      <c r="BL11" s="609"/>
      <c r="BM11" s="609"/>
      <c r="BN11" s="610"/>
      <c r="BO11" s="646">
        <v>4.9000000000000004</v>
      </c>
      <c r="BP11" s="646"/>
      <c r="BQ11" s="646"/>
      <c r="BR11" s="646"/>
      <c r="BS11" s="647">
        <v>448207</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1626943</v>
      </c>
      <c r="CS11" s="609"/>
      <c r="CT11" s="609"/>
      <c r="CU11" s="609"/>
      <c r="CV11" s="609"/>
      <c r="CW11" s="609"/>
      <c r="CX11" s="609"/>
      <c r="CY11" s="610"/>
      <c r="CZ11" s="646">
        <v>1.9</v>
      </c>
      <c r="DA11" s="646"/>
      <c r="DB11" s="646"/>
      <c r="DC11" s="646"/>
      <c r="DD11" s="614">
        <v>1479048</v>
      </c>
      <c r="DE11" s="609"/>
      <c r="DF11" s="609"/>
      <c r="DG11" s="609"/>
      <c r="DH11" s="609"/>
      <c r="DI11" s="609"/>
      <c r="DJ11" s="609"/>
      <c r="DK11" s="609"/>
      <c r="DL11" s="609"/>
      <c r="DM11" s="609"/>
      <c r="DN11" s="609"/>
      <c r="DO11" s="609"/>
      <c r="DP11" s="610"/>
      <c r="DQ11" s="614">
        <v>289915</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15456547</v>
      </c>
      <c r="BH12" s="609"/>
      <c r="BI12" s="609"/>
      <c r="BJ12" s="609"/>
      <c r="BK12" s="609"/>
      <c r="BL12" s="609"/>
      <c r="BM12" s="609"/>
      <c r="BN12" s="610"/>
      <c r="BO12" s="646">
        <v>37.1</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500202</v>
      </c>
      <c r="CS12" s="609"/>
      <c r="CT12" s="609"/>
      <c r="CU12" s="609"/>
      <c r="CV12" s="609"/>
      <c r="CW12" s="609"/>
      <c r="CX12" s="609"/>
      <c r="CY12" s="610"/>
      <c r="CZ12" s="646">
        <v>0.6</v>
      </c>
      <c r="DA12" s="646"/>
      <c r="DB12" s="646"/>
      <c r="DC12" s="646"/>
      <c r="DD12" s="614">
        <v>113277</v>
      </c>
      <c r="DE12" s="609"/>
      <c r="DF12" s="609"/>
      <c r="DG12" s="609"/>
      <c r="DH12" s="609"/>
      <c r="DI12" s="609"/>
      <c r="DJ12" s="609"/>
      <c r="DK12" s="609"/>
      <c r="DL12" s="609"/>
      <c r="DM12" s="609"/>
      <c r="DN12" s="609"/>
      <c r="DO12" s="609"/>
      <c r="DP12" s="610"/>
      <c r="DQ12" s="614">
        <v>369450</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966</v>
      </c>
      <c r="S13" s="609"/>
      <c r="T13" s="609"/>
      <c r="U13" s="609"/>
      <c r="V13" s="609"/>
      <c r="W13" s="609"/>
      <c r="X13" s="609"/>
      <c r="Y13" s="610"/>
      <c r="Z13" s="646">
        <v>0</v>
      </c>
      <c r="AA13" s="646"/>
      <c r="AB13" s="646"/>
      <c r="AC13" s="646"/>
      <c r="AD13" s="647">
        <v>966</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15162865</v>
      </c>
      <c r="BH13" s="609"/>
      <c r="BI13" s="609"/>
      <c r="BJ13" s="609"/>
      <c r="BK13" s="609"/>
      <c r="BL13" s="609"/>
      <c r="BM13" s="609"/>
      <c r="BN13" s="610"/>
      <c r="BO13" s="646">
        <v>36.4</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4921144</v>
      </c>
      <c r="CS13" s="609"/>
      <c r="CT13" s="609"/>
      <c r="CU13" s="609"/>
      <c r="CV13" s="609"/>
      <c r="CW13" s="609"/>
      <c r="CX13" s="609"/>
      <c r="CY13" s="610"/>
      <c r="CZ13" s="646">
        <v>5.9</v>
      </c>
      <c r="DA13" s="646"/>
      <c r="DB13" s="646"/>
      <c r="DC13" s="646"/>
      <c r="DD13" s="614">
        <v>1265484</v>
      </c>
      <c r="DE13" s="609"/>
      <c r="DF13" s="609"/>
      <c r="DG13" s="609"/>
      <c r="DH13" s="609"/>
      <c r="DI13" s="609"/>
      <c r="DJ13" s="609"/>
      <c r="DK13" s="609"/>
      <c r="DL13" s="609"/>
      <c r="DM13" s="609"/>
      <c r="DN13" s="609"/>
      <c r="DO13" s="609"/>
      <c r="DP13" s="610"/>
      <c r="DQ13" s="614">
        <v>4492060</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123446</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2275863</v>
      </c>
      <c r="CS14" s="609"/>
      <c r="CT14" s="609"/>
      <c r="CU14" s="609"/>
      <c r="CV14" s="609"/>
      <c r="CW14" s="609"/>
      <c r="CX14" s="609"/>
      <c r="CY14" s="610"/>
      <c r="CZ14" s="646">
        <v>2.7</v>
      </c>
      <c r="DA14" s="646"/>
      <c r="DB14" s="646"/>
      <c r="DC14" s="646"/>
      <c r="DD14" s="614">
        <v>62618</v>
      </c>
      <c r="DE14" s="609"/>
      <c r="DF14" s="609"/>
      <c r="DG14" s="609"/>
      <c r="DH14" s="609"/>
      <c r="DI14" s="609"/>
      <c r="DJ14" s="609"/>
      <c r="DK14" s="609"/>
      <c r="DL14" s="609"/>
      <c r="DM14" s="609"/>
      <c r="DN14" s="609"/>
      <c r="DO14" s="609"/>
      <c r="DP14" s="610"/>
      <c r="DQ14" s="614">
        <v>1937144</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104138</v>
      </c>
      <c r="S15" s="609"/>
      <c r="T15" s="609"/>
      <c r="U15" s="609"/>
      <c r="V15" s="609"/>
      <c r="W15" s="609"/>
      <c r="X15" s="609"/>
      <c r="Y15" s="610"/>
      <c r="Z15" s="646">
        <v>0.1</v>
      </c>
      <c r="AA15" s="646"/>
      <c r="AB15" s="646"/>
      <c r="AC15" s="646"/>
      <c r="AD15" s="647">
        <v>104138</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829803</v>
      </c>
      <c r="BH15" s="609"/>
      <c r="BI15" s="609"/>
      <c r="BJ15" s="609"/>
      <c r="BK15" s="609"/>
      <c r="BL15" s="609"/>
      <c r="BM15" s="609"/>
      <c r="BN15" s="610"/>
      <c r="BO15" s="646">
        <v>2</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9768699</v>
      </c>
      <c r="CS15" s="609"/>
      <c r="CT15" s="609"/>
      <c r="CU15" s="609"/>
      <c r="CV15" s="609"/>
      <c r="CW15" s="609"/>
      <c r="CX15" s="609"/>
      <c r="CY15" s="610"/>
      <c r="CZ15" s="646">
        <v>11.7</v>
      </c>
      <c r="DA15" s="646"/>
      <c r="DB15" s="646"/>
      <c r="DC15" s="646"/>
      <c r="DD15" s="614">
        <v>1303720</v>
      </c>
      <c r="DE15" s="609"/>
      <c r="DF15" s="609"/>
      <c r="DG15" s="609"/>
      <c r="DH15" s="609"/>
      <c r="DI15" s="609"/>
      <c r="DJ15" s="609"/>
      <c r="DK15" s="609"/>
      <c r="DL15" s="609"/>
      <c r="DM15" s="609"/>
      <c r="DN15" s="609"/>
      <c r="DO15" s="609"/>
      <c r="DP15" s="610"/>
      <c r="DQ15" s="614">
        <v>7165664</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683031</v>
      </c>
      <c r="S16" s="609"/>
      <c r="T16" s="609"/>
      <c r="U16" s="609"/>
      <c r="V16" s="609"/>
      <c r="W16" s="609"/>
      <c r="X16" s="609"/>
      <c r="Y16" s="610"/>
      <c r="Z16" s="646">
        <v>0.8</v>
      </c>
      <c r="AA16" s="646"/>
      <c r="AB16" s="646"/>
      <c r="AC16" s="646"/>
      <c r="AD16" s="647">
        <v>683031</v>
      </c>
      <c r="AE16" s="647"/>
      <c r="AF16" s="647"/>
      <c r="AG16" s="647"/>
      <c r="AH16" s="647"/>
      <c r="AI16" s="647"/>
      <c r="AJ16" s="647"/>
      <c r="AK16" s="647"/>
      <c r="AL16" s="611">
        <v>1.4</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1039798</v>
      </c>
      <c r="S17" s="609"/>
      <c r="T17" s="609"/>
      <c r="U17" s="609"/>
      <c r="V17" s="609"/>
      <c r="W17" s="609"/>
      <c r="X17" s="609"/>
      <c r="Y17" s="610"/>
      <c r="Z17" s="646">
        <v>1.2</v>
      </c>
      <c r="AA17" s="646"/>
      <c r="AB17" s="646"/>
      <c r="AC17" s="646"/>
      <c r="AD17" s="647">
        <v>1039798</v>
      </c>
      <c r="AE17" s="647"/>
      <c r="AF17" s="647"/>
      <c r="AG17" s="647"/>
      <c r="AH17" s="647"/>
      <c r="AI17" s="647"/>
      <c r="AJ17" s="647"/>
      <c r="AK17" s="647"/>
      <c r="AL17" s="611">
        <v>2.2000000000000002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3378138</v>
      </c>
      <c r="CS17" s="609"/>
      <c r="CT17" s="609"/>
      <c r="CU17" s="609"/>
      <c r="CV17" s="609"/>
      <c r="CW17" s="609"/>
      <c r="CX17" s="609"/>
      <c r="CY17" s="610"/>
      <c r="CZ17" s="646">
        <v>4</v>
      </c>
      <c r="DA17" s="646"/>
      <c r="DB17" s="646"/>
      <c r="DC17" s="646"/>
      <c r="DD17" s="614" t="s">
        <v>122</v>
      </c>
      <c r="DE17" s="609"/>
      <c r="DF17" s="609"/>
      <c r="DG17" s="609"/>
      <c r="DH17" s="609"/>
      <c r="DI17" s="609"/>
      <c r="DJ17" s="609"/>
      <c r="DK17" s="609"/>
      <c r="DL17" s="609"/>
      <c r="DM17" s="609"/>
      <c r="DN17" s="609"/>
      <c r="DO17" s="609"/>
      <c r="DP17" s="610"/>
      <c r="DQ17" s="614">
        <v>3365431</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144967</v>
      </c>
      <c r="S18" s="609"/>
      <c r="T18" s="609"/>
      <c r="U18" s="609"/>
      <c r="V18" s="609"/>
      <c r="W18" s="609"/>
      <c r="X18" s="609"/>
      <c r="Y18" s="610"/>
      <c r="Z18" s="646">
        <v>0.2</v>
      </c>
      <c r="AA18" s="646"/>
      <c r="AB18" s="646"/>
      <c r="AC18" s="646"/>
      <c r="AD18" s="647">
        <v>144967</v>
      </c>
      <c r="AE18" s="647"/>
      <c r="AF18" s="647"/>
      <c r="AG18" s="647"/>
      <c r="AH18" s="647"/>
      <c r="AI18" s="647"/>
      <c r="AJ18" s="647"/>
      <c r="AK18" s="647"/>
      <c r="AL18" s="611">
        <v>0.3</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894455</v>
      </c>
      <c r="S19" s="609"/>
      <c r="T19" s="609"/>
      <c r="U19" s="609"/>
      <c r="V19" s="609"/>
      <c r="W19" s="609"/>
      <c r="X19" s="609"/>
      <c r="Y19" s="610"/>
      <c r="Z19" s="646">
        <v>1.1000000000000001</v>
      </c>
      <c r="AA19" s="646"/>
      <c r="AB19" s="646"/>
      <c r="AC19" s="646"/>
      <c r="AD19" s="647">
        <v>894455</v>
      </c>
      <c r="AE19" s="647"/>
      <c r="AF19" s="647"/>
      <c r="AG19" s="647"/>
      <c r="AH19" s="647"/>
      <c r="AI19" s="647"/>
      <c r="AJ19" s="647"/>
      <c r="AK19" s="647"/>
      <c r="AL19" s="611">
        <v>1.9</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3342726</v>
      </c>
      <c r="BH19" s="609"/>
      <c r="BI19" s="609"/>
      <c r="BJ19" s="609"/>
      <c r="BK19" s="609"/>
      <c r="BL19" s="609"/>
      <c r="BM19" s="609"/>
      <c r="BN19" s="610"/>
      <c r="BO19" s="646">
        <v>8</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v>376</v>
      </c>
      <c r="S20" s="609"/>
      <c r="T20" s="609"/>
      <c r="U20" s="609"/>
      <c r="V20" s="609"/>
      <c r="W20" s="609"/>
      <c r="X20" s="609"/>
      <c r="Y20" s="610"/>
      <c r="Z20" s="646">
        <v>0</v>
      </c>
      <c r="AA20" s="646"/>
      <c r="AB20" s="646"/>
      <c r="AC20" s="646"/>
      <c r="AD20" s="647">
        <v>376</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3342726</v>
      </c>
      <c r="BH20" s="609"/>
      <c r="BI20" s="609"/>
      <c r="BJ20" s="609"/>
      <c r="BK20" s="609"/>
      <c r="BL20" s="609"/>
      <c r="BM20" s="609"/>
      <c r="BN20" s="610"/>
      <c r="BO20" s="646">
        <v>8</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83795751</v>
      </c>
      <c r="CS20" s="609"/>
      <c r="CT20" s="609"/>
      <c r="CU20" s="609"/>
      <c r="CV20" s="609"/>
      <c r="CW20" s="609"/>
      <c r="CX20" s="609"/>
      <c r="CY20" s="610"/>
      <c r="CZ20" s="646">
        <v>100</v>
      </c>
      <c r="DA20" s="646"/>
      <c r="DB20" s="646"/>
      <c r="DC20" s="646"/>
      <c r="DD20" s="614">
        <v>5236943</v>
      </c>
      <c r="DE20" s="609"/>
      <c r="DF20" s="609"/>
      <c r="DG20" s="609"/>
      <c r="DH20" s="609"/>
      <c r="DI20" s="609"/>
      <c r="DJ20" s="609"/>
      <c r="DK20" s="609"/>
      <c r="DL20" s="609"/>
      <c r="DM20" s="609"/>
      <c r="DN20" s="609"/>
      <c r="DO20" s="609"/>
      <c r="DP20" s="610"/>
      <c r="DQ20" s="614">
        <v>54611888</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29266</v>
      </c>
      <c r="S21" s="609"/>
      <c r="T21" s="609"/>
      <c r="U21" s="609"/>
      <c r="V21" s="609"/>
      <c r="W21" s="609"/>
      <c r="X21" s="609"/>
      <c r="Y21" s="610"/>
      <c r="Z21" s="646">
        <v>0</v>
      </c>
      <c r="AA21" s="646"/>
      <c r="AB21" s="646"/>
      <c r="AC21" s="646"/>
      <c r="AD21" s="647" t="s">
        <v>122</v>
      </c>
      <c r="AE21" s="647"/>
      <c r="AF21" s="647"/>
      <c r="AG21" s="647"/>
      <c r="AH21" s="647"/>
      <c r="AI21" s="647"/>
      <c r="AJ21" s="647"/>
      <c r="AK21" s="647"/>
      <c r="AL21" s="611" t="s">
        <v>122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1</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v>412697</v>
      </c>
      <c r="BH22" s="609"/>
      <c r="BI22" s="609"/>
      <c r="BJ22" s="609"/>
      <c r="BK22" s="609"/>
      <c r="BL22" s="609"/>
      <c r="BM22" s="609"/>
      <c r="BN22" s="610"/>
      <c r="BO22" s="646">
        <v>1</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29259</v>
      </c>
      <c r="S23" s="609"/>
      <c r="T23" s="609"/>
      <c r="U23" s="609"/>
      <c r="V23" s="609"/>
      <c r="W23" s="609"/>
      <c r="X23" s="609"/>
      <c r="Y23" s="610"/>
      <c r="Z23" s="646">
        <v>0</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2930028</v>
      </c>
      <c r="BH23" s="609"/>
      <c r="BI23" s="609"/>
      <c r="BJ23" s="609"/>
      <c r="BK23" s="609"/>
      <c r="BL23" s="609"/>
      <c r="BM23" s="609"/>
      <c r="BN23" s="610"/>
      <c r="BO23" s="646">
        <v>7</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v>7</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42350157</v>
      </c>
      <c r="CS24" s="664"/>
      <c r="CT24" s="664"/>
      <c r="CU24" s="664"/>
      <c r="CV24" s="664"/>
      <c r="CW24" s="664"/>
      <c r="CX24" s="664"/>
      <c r="CY24" s="689"/>
      <c r="CZ24" s="690">
        <v>50.5</v>
      </c>
      <c r="DA24" s="672"/>
      <c r="DB24" s="672"/>
      <c r="DC24" s="692"/>
      <c r="DD24" s="688">
        <v>23455681</v>
      </c>
      <c r="DE24" s="664"/>
      <c r="DF24" s="664"/>
      <c r="DG24" s="664"/>
      <c r="DH24" s="664"/>
      <c r="DI24" s="664"/>
      <c r="DJ24" s="664"/>
      <c r="DK24" s="689"/>
      <c r="DL24" s="688">
        <v>21498521</v>
      </c>
      <c r="DM24" s="664"/>
      <c r="DN24" s="664"/>
      <c r="DO24" s="664"/>
      <c r="DP24" s="664"/>
      <c r="DQ24" s="664"/>
      <c r="DR24" s="664"/>
      <c r="DS24" s="664"/>
      <c r="DT24" s="664"/>
      <c r="DU24" s="664"/>
      <c r="DV24" s="689"/>
      <c r="DW24" s="690">
        <v>45.4</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50015766</v>
      </c>
      <c r="S25" s="609"/>
      <c r="T25" s="609"/>
      <c r="U25" s="609"/>
      <c r="V25" s="609"/>
      <c r="W25" s="609"/>
      <c r="X25" s="609"/>
      <c r="Y25" s="610"/>
      <c r="Z25" s="646">
        <v>58.9</v>
      </c>
      <c r="AA25" s="646"/>
      <c r="AB25" s="646"/>
      <c r="AC25" s="646"/>
      <c r="AD25" s="647">
        <v>47056472</v>
      </c>
      <c r="AE25" s="647"/>
      <c r="AF25" s="647"/>
      <c r="AG25" s="647"/>
      <c r="AH25" s="647"/>
      <c r="AI25" s="647"/>
      <c r="AJ25" s="647"/>
      <c r="AK25" s="647"/>
      <c r="AL25" s="611">
        <v>99.4</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12024462</v>
      </c>
      <c r="CS25" s="621"/>
      <c r="CT25" s="621"/>
      <c r="CU25" s="621"/>
      <c r="CV25" s="621"/>
      <c r="CW25" s="621"/>
      <c r="CX25" s="621"/>
      <c r="CY25" s="622"/>
      <c r="CZ25" s="611">
        <v>14.3</v>
      </c>
      <c r="DA25" s="623"/>
      <c r="DB25" s="623"/>
      <c r="DC25" s="624"/>
      <c r="DD25" s="614">
        <v>10707964</v>
      </c>
      <c r="DE25" s="621"/>
      <c r="DF25" s="621"/>
      <c r="DG25" s="621"/>
      <c r="DH25" s="621"/>
      <c r="DI25" s="621"/>
      <c r="DJ25" s="621"/>
      <c r="DK25" s="622"/>
      <c r="DL25" s="614">
        <v>10617313</v>
      </c>
      <c r="DM25" s="621"/>
      <c r="DN25" s="621"/>
      <c r="DO25" s="621"/>
      <c r="DP25" s="621"/>
      <c r="DQ25" s="621"/>
      <c r="DR25" s="621"/>
      <c r="DS25" s="621"/>
      <c r="DT25" s="621"/>
      <c r="DU25" s="621"/>
      <c r="DV25" s="622"/>
      <c r="DW25" s="611">
        <v>22.4</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15616</v>
      </c>
      <c r="S26" s="609"/>
      <c r="T26" s="609"/>
      <c r="U26" s="609"/>
      <c r="V26" s="609"/>
      <c r="W26" s="609"/>
      <c r="X26" s="609"/>
      <c r="Y26" s="610"/>
      <c r="Z26" s="646">
        <v>0</v>
      </c>
      <c r="AA26" s="646"/>
      <c r="AB26" s="646"/>
      <c r="AC26" s="646"/>
      <c r="AD26" s="647">
        <v>15616</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6873718</v>
      </c>
      <c r="CS26" s="609"/>
      <c r="CT26" s="609"/>
      <c r="CU26" s="609"/>
      <c r="CV26" s="609"/>
      <c r="CW26" s="609"/>
      <c r="CX26" s="609"/>
      <c r="CY26" s="610"/>
      <c r="CZ26" s="611">
        <v>8.1999999999999993</v>
      </c>
      <c r="DA26" s="623"/>
      <c r="DB26" s="623"/>
      <c r="DC26" s="624"/>
      <c r="DD26" s="614">
        <v>6022228</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397777</v>
      </c>
      <c r="S27" s="609"/>
      <c r="T27" s="609"/>
      <c r="U27" s="609"/>
      <c r="V27" s="609"/>
      <c r="W27" s="609"/>
      <c r="X27" s="609"/>
      <c r="Y27" s="610"/>
      <c r="Z27" s="646">
        <v>0.5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41639691</v>
      </c>
      <c r="BH27" s="609"/>
      <c r="BI27" s="609"/>
      <c r="BJ27" s="609"/>
      <c r="BK27" s="609"/>
      <c r="BL27" s="609"/>
      <c r="BM27" s="609"/>
      <c r="BN27" s="610"/>
      <c r="BO27" s="646">
        <v>100</v>
      </c>
      <c r="BP27" s="646"/>
      <c r="BQ27" s="646"/>
      <c r="BR27" s="646"/>
      <c r="BS27" s="647">
        <v>448207</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26947557</v>
      </c>
      <c r="CS27" s="621"/>
      <c r="CT27" s="621"/>
      <c r="CU27" s="621"/>
      <c r="CV27" s="621"/>
      <c r="CW27" s="621"/>
      <c r="CX27" s="621"/>
      <c r="CY27" s="622"/>
      <c r="CZ27" s="611">
        <v>32.200000000000003</v>
      </c>
      <c r="DA27" s="623"/>
      <c r="DB27" s="623"/>
      <c r="DC27" s="624"/>
      <c r="DD27" s="614">
        <v>9382286</v>
      </c>
      <c r="DE27" s="621"/>
      <c r="DF27" s="621"/>
      <c r="DG27" s="621"/>
      <c r="DH27" s="621"/>
      <c r="DI27" s="621"/>
      <c r="DJ27" s="621"/>
      <c r="DK27" s="622"/>
      <c r="DL27" s="614">
        <v>7515777</v>
      </c>
      <c r="DM27" s="621"/>
      <c r="DN27" s="621"/>
      <c r="DO27" s="621"/>
      <c r="DP27" s="621"/>
      <c r="DQ27" s="621"/>
      <c r="DR27" s="621"/>
      <c r="DS27" s="621"/>
      <c r="DT27" s="621"/>
      <c r="DU27" s="621"/>
      <c r="DV27" s="622"/>
      <c r="DW27" s="611">
        <v>15.9</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825852</v>
      </c>
      <c r="S28" s="609"/>
      <c r="T28" s="609"/>
      <c r="U28" s="609"/>
      <c r="V28" s="609"/>
      <c r="W28" s="609"/>
      <c r="X28" s="609"/>
      <c r="Y28" s="610"/>
      <c r="Z28" s="646">
        <v>1</v>
      </c>
      <c r="AA28" s="646"/>
      <c r="AB28" s="646"/>
      <c r="AC28" s="646"/>
      <c r="AD28" s="647">
        <v>256065</v>
      </c>
      <c r="AE28" s="647"/>
      <c r="AF28" s="647"/>
      <c r="AG28" s="647"/>
      <c r="AH28" s="647"/>
      <c r="AI28" s="647"/>
      <c r="AJ28" s="647"/>
      <c r="AK28" s="647"/>
      <c r="AL28" s="611">
        <v>0.5</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3378138</v>
      </c>
      <c r="CS28" s="609"/>
      <c r="CT28" s="609"/>
      <c r="CU28" s="609"/>
      <c r="CV28" s="609"/>
      <c r="CW28" s="609"/>
      <c r="CX28" s="609"/>
      <c r="CY28" s="610"/>
      <c r="CZ28" s="611">
        <v>4</v>
      </c>
      <c r="DA28" s="623"/>
      <c r="DB28" s="623"/>
      <c r="DC28" s="624"/>
      <c r="DD28" s="614">
        <v>3365431</v>
      </c>
      <c r="DE28" s="609"/>
      <c r="DF28" s="609"/>
      <c r="DG28" s="609"/>
      <c r="DH28" s="609"/>
      <c r="DI28" s="609"/>
      <c r="DJ28" s="609"/>
      <c r="DK28" s="610"/>
      <c r="DL28" s="614">
        <v>3365431</v>
      </c>
      <c r="DM28" s="609"/>
      <c r="DN28" s="609"/>
      <c r="DO28" s="609"/>
      <c r="DP28" s="609"/>
      <c r="DQ28" s="609"/>
      <c r="DR28" s="609"/>
      <c r="DS28" s="609"/>
      <c r="DT28" s="609"/>
      <c r="DU28" s="609"/>
      <c r="DV28" s="610"/>
      <c r="DW28" s="611">
        <v>7.1</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479666</v>
      </c>
      <c r="S29" s="609"/>
      <c r="T29" s="609"/>
      <c r="U29" s="609"/>
      <c r="V29" s="609"/>
      <c r="W29" s="609"/>
      <c r="X29" s="609"/>
      <c r="Y29" s="610"/>
      <c r="Z29" s="646">
        <v>0.6</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3372277</v>
      </c>
      <c r="CS29" s="621"/>
      <c r="CT29" s="621"/>
      <c r="CU29" s="621"/>
      <c r="CV29" s="621"/>
      <c r="CW29" s="621"/>
      <c r="CX29" s="621"/>
      <c r="CY29" s="622"/>
      <c r="CZ29" s="611">
        <v>4</v>
      </c>
      <c r="DA29" s="623"/>
      <c r="DB29" s="623"/>
      <c r="DC29" s="624"/>
      <c r="DD29" s="614">
        <v>3359570</v>
      </c>
      <c r="DE29" s="621"/>
      <c r="DF29" s="621"/>
      <c r="DG29" s="621"/>
      <c r="DH29" s="621"/>
      <c r="DI29" s="621"/>
      <c r="DJ29" s="621"/>
      <c r="DK29" s="622"/>
      <c r="DL29" s="614">
        <v>3359570</v>
      </c>
      <c r="DM29" s="621"/>
      <c r="DN29" s="621"/>
      <c r="DO29" s="621"/>
      <c r="DP29" s="621"/>
      <c r="DQ29" s="621"/>
      <c r="DR29" s="621"/>
      <c r="DS29" s="621"/>
      <c r="DT29" s="621"/>
      <c r="DU29" s="621"/>
      <c r="DV29" s="622"/>
      <c r="DW29" s="611">
        <v>7.1</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15929209</v>
      </c>
      <c r="S30" s="609"/>
      <c r="T30" s="609"/>
      <c r="U30" s="609"/>
      <c r="V30" s="609"/>
      <c r="W30" s="609"/>
      <c r="X30" s="609"/>
      <c r="Y30" s="610"/>
      <c r="Z30" s="646">
        <v>18.7</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3234141</v>
      </c>
      <c r="CS30" s="609"/>
      <c r="CT30" s="609"/>
      <c r="CU30" s="609"/>
      <c r="CV30" s="609"/>
      <c r="CW30" s="609"/>
      <c r="CX30" s="609"/>
      <c r="CY30" s="610"/>
      <c r="CZ30" s="611">
        <v>3.9</v>
      </c>
      <c r="DA30" s="623"/>
      <c r="DB30" s="623"/>
      <c r="DC30" s="624"/>
      <c r="DD30" s="614">
        <v>3222332</v>
      </c>
      <c r="DE30" s="609"/>
      <c r="DF30" s="609"/>
      <c r="DG30" s="609"/>
      <c r="DH30" s="609"/>
      <c r="DI30" s="609"/>
      <c r="DJ30" s="609"/>
      <c r="DK30" s="610"/>
      <c r="DL30" s="614">
        <v>3222332</v>
      </c>
      <c r="DM30" s="609"/>
      <c r="DN30" s="609"/>
      <c r="DO30" s="609"/>
      <c r="DP30" s="609"/>
      <c r="DQ30" s="609"/>
      <c r="DR30" s="609"/>
      <c r="DS30" s="609"/>
      <c r="DT30" s="609"/>
      <c r="DU30" s="609"/>
      <c r="DV30" s="610"/>
      <c r="DW30" s="611">
        <v>6.8</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99.6</v>
      </c>
      <c r="BH31" s="671"/>
      <c r="BI31" s="671"/>
      <c r="BJ31" s="671"/>
      <c r="BK31" s="671"/>
      <c r="BL31" s="671"/>
      <c r="BM31" s="672">
        <v>99.1</v>
      </c>
      <c r="BN31" s="671"/>
      <c r="BO31" s="671"/>
      <c r="BP31" s="671"/>
      <c r="BQ31" s="673"/>
      <c r="BR31" s="670">
        <v>99.6</v>
      </c>
      <c r="BS31" s="671"/>
      <c r="BT31" s="671"/>
      <c r="BU31" s="671"/>
      <c r="BV31" s="671"/>
      <c r="BW31" s="671"/>
      <c r="BX31" s="672">
        <v>99.1</v>
      </c>
      <c r="BY31" s="671"/>
      <c r="BZ31" s="671"/>
      <c r="CA31" s="671"/>
      <c r="CB31" s="673"/>
      <c r="CD31" s="629"/>
      <c r="CE31" s="630"/>
      <c r="CF31" s="605" t="s">
        <v>300</v>
      </c>
      <c r="CG31" s="606"/>
      <c r="CH31" s="606"/>
      <c r="CI31" s="606"/>
      <c r="CJ31" s="606"/>
      <c r="CK31" s="606"/>
      <c r="CL31" s="606"/>
      <c r="CM31" s="606"/>
      <c r="CN31" s="606"/>
      <c r="CO31" s="606"/>
      <c r="CP31" s="606"/>
      <c r="CQ31" s="607"/>
      <c r="CR31" s="608">
        <v>138136</v>
      </c>
      <c r="CS31" s="621"/>
      <c r="CT31" s="621"/>
      <c r="CU31" s="621"/>
      <c r="CV31" s="621"/>
      <c r="CW31" s="621"/>
      <c r="CX31" s="621"/>
      <c r="CY31" s="622"/>
      <c r="CZ31" s="611">
        <v>0.2</v>
      </c>
      <c r="DA31" s="623"/>
      <c r="DB31" s="623"/>
      <c r="DC31" s="624"/>
      <c r="DD31" s="614">
        <v>137238</v>
      </c>
      <c r="DE31" s="621"/>
      <c r="DF31" s="621"/>
      <c r="DG31" s="621"/>
      <c r="DH31" s="621"/>
      <c r="DI31" s="621"/>
      <c r="DJ31" s="621"/>
      <c r="DK31" s="622"/>
      <c r="DL31" s="614">
        <v>137238</v>
      </c>
      <c r="DM31" s="621"/>
      <c r="DN31" s="621"/>
      <c r="DO31" s="621"/>
      <c r="DP31" s="621"/>
      <c r="DQ31" s="621"/>
      <c r="DR31" s="621"/>
      <c r="DS31" s="621"/>
      <c r="DT31" s="621"/>
      <c r="DU31" s="621"/>
      <c r="DV31" s="622"/>
      <c r="DW31" s="611">
        <v>0.3</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11673106</v>
      </c>
      <c r="S32" s="609"/>
      <c r="T32" s="609"/>
      <c r="U32" s="609"/>
      <c r="V32" s="609"/>
      <c r="W32" s="609"/>
      <c r="X32" s="609"/>
      <c r="Y32" s="610"/>
      <c r="Z32" s="646">
        <v>13.7</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99.4</v>
      </c>
      <c r="BH32" s="621"/>
      <c r="BI32" s="621"/>
      <c r="BJ32" s="621"/>
      <c r="BK32" s="621"/>
      <c r="BL32" s="621"/>
      <c r="BM32" s="612">
        <v>98.7</v>
      </c>
      <c r="BN32" s="621"/>
      <c r="BO32" s="621"/>
      <c r="BP32" s="621"/>
      <c r="BQ32" s="644"/>
      <c r="BR32" s="679">
        <v>99.4</v>
      </c>
      <c r="BS32" s="621"/>
      <c r="BT32" s="621"/>
      <c r="BU32" s="621"/>
      <c r="BV32" s="621"/>
      <c r="BW32" s="621"/>
      <c r="BX32" s="612">
        <v>98.6</v>
      </c>
      <c r="BY32" s="621"/>
      <c r="BZ32" s="621"/>
      <c r="CA32" s="621"/>
      <c r="CB32" s="644"/>
      <c r="CD32" s="631"/>
      <c r="CE32" s="632"/>
      <c r="CF32" s="605" t="s">
        <v>304</v>
      </c>
      <c r="CG32" s="606"/>
      <c r="CH32" s="606"/>
      <c r="CI32" s="606"/>
      <c r="CJ32" s="606"/>
      <c r="CK32" s="606"/>
      <c r="CL32" s="606"/>
      <c r="CM32" s="606"/>
      <c r="CN32" s="606"/>
      <c r="CO32" s="606"/>
      <c r="CP32" s="606"/>
      <c r="CQ32" s="607"/>
      <c r="CR32" s="608">
        <v>5861</v>
      </c>
      <c r="CS32" s="609"/>
      <c r="CT32" s="609"/>
      <c r="CU32" s="609"/>
      <c r="CV32" s="609"/>
      <c r="CW32" s="609"/>
      <c r="CX32" s="609"/>
      <c r="CY32" s="610"/>
      <c r="CZ32" s="611">
        <v>0</v>
      </c>
      <c r="DA32" s="623"/>
      <c r="DB32" s="623"/>
      <c r="DC32" s="624"/>
      <c r="DD32" s="614">
        <v>5861</v>
      </c>
      <c r="DE32" s="609"/>
      <c r="DF32" s="609"/>
      <c r="DG32" s="609"/>
      <c r="DH32" s="609"/>
      <c r="DI32" s="609"/>
      <c r="DJ32" s="609"/>
      <c r="DK32" s="610"/>
      <c r="DL32" s="614">
        <v>5861</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56771</v>
      </c>
      <c r="S33" s="609"/>
      <c r="T33" s="609"/>
      <c r="U33" s="609"/>
      <c r="V33" s="609"/>
      <c r="W33" s="609"/>
      <c r="X33" s="609"/>
      <c r="Y33" s="610"/>
      <c r="Z33" s="646">
        <v>0.1</v>
      </c>
      <c r="AA33" s="646"/>
      <c r="AB33" s="646"/>
      <c r="AC33" s="646"/>
      <c r="AD33" s="647">
        <v>11857</v>
      </c>
      <c r="AE33" s="647"/>
      <c r="AF33" s="647"/>
      <c r="AG33" s="647"/>
      <c r="AH33" s="647"/>
      <c r="AI33" s="647"/>
      <c r="AJ33" s="647"/>
      <c r="AK33" s="647"/>
      <c r="AL33" s="611">
        <v>0</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99.7</v>
      </c>
      <c r="BH33" s="593"/>
      <c r="BI33" s="593"/>
      <c r="BJ33" s="593"/>
      <c r="BK33" s="593"/>
      <c r="BL33" s="593"/>
      <c r="BM33" s="639">
        <v>99.5</v>
      </c>
      <c r="BN33" s="593"/>
      <c r="BO33" s="593"/>
      <c r="BP33" s="593"/>
      <c r="BQ33" s="656"/>
      <c r="BR33" s="669">
        <v>99.8</v>
      </c>
      <c r="BS33" s="593"/>
      <c r="BT33" s="593"/>
      <c r="BU33" s="593"/>
      <c r="BV33" s="593"/>
      <c r="BW33" s="593"/>
      <c r="BX33" s="639">
        <v>99.6</v>
      </c>
      <c r="BY33" s="593"/>
      <c r="BZ33" s="593"/>
      <c r="CA33" s="593"/>
      <c r="CB33" s="656"/>
      <c r="CD33" s="605" t="s">
        <v>307</v>
      </c>
      <c r="CE33" s="606"/>
      <c r="CF33" s="606"/>
      <c r="CG33" s="606"/>
      <c r="CH33" s="606"/>
      <c r="CI33" s="606"/>
      <c r="CJ33" s="606"/>
      <c r="CK33" s="606"/>
      <c r="CL33" s="606"/>
      <c r="CM33" s="606"/>
      <c r="CN33" s="606"/>
      <c r="CO33" s="606"/>
      <c r="CP33" s="606"/>
      <c r="CQ33" s="607"/>
      <c r="CR33" s="608">
        <v>36208651</v>
      </c>
      <c r="CS33" s="621"/>
      <c r="CT33" s="621"/>
      <c r="CU33" s="621"/>
      <c r="CV33" s="621"/>
      <c r="CW33" s="621"/>
      <c r="CX33" s="621"/>
      <c r="CY33" s="622"/>
      <c r="CZ33" s="611">
        <v>43.2</v>
      </c>
      <c r="DA33" s="623"/>
      <c r="DB33" s="623"/>
      <c r="DC33" s="624"/>
      <c r="DD33" s="614">
        <v>28917385</v>
      </c>
      <c r="DE33" s="621"/>
      <c r="DF33" s="621"/>
      <c r="DG33" s="621"/>
      <c r="DH33" s="621"/>
      <c r="DI33" s="621"/>
      <c r="DJ33" s="621"/>
      <c r="DK33" s="622"/>
      <c r="DL33" s="614">
        <v>21218330</v>
      </c>
      <c r="DM33" s="621"/>
      <c r="DN33" s="621"/>
      <c r="DO33" s="621"/>
      <c r="DP33" s="621"/>
      <c r="DQ33" s="621"/>
      <c r="DR33" s="621"/>
      <c r="DS33" s="621"/>
      <c r="DT33" s="621"/>
      <c r="DU33" s="621"/>
      <c r="DV33" s="622"/>
      <c r="DW33" s="611">
        <v>44.8</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44190</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16182274</v>
      </c>
      <c r="CS34" s="609"/>
      <c r="CT34" s="609"/>
      <c r="CU34" s="609"/>
      <c r="CV34" s="609"/>
      <c r="CW34" s="609"/>
      <c r="CX34" s="609"/>
      <c r="CY34" s="610"/>
      <c r="CZ34" s="611">
        <v>19.3</v>
      </c>
      <c r="DA34" s="623"/>
      <c r="DB34" s="623"/>
      <c r="DC34" s="624"/>
      <c r="DD34" s="614">
        <v>11874544</v>
      </c>
      <c r="DE34" s="609"/>
      <c r="DF34" s="609"/>
      <c r="DG34" s="609"/>
      <c r="DH34" s="609"/>
      <c r="DI34" s="609"/>
      <c r="DJ34" s="609"/>
      <c r="DK34" s="610"/>
      <c r="DL34" s="614">
        <v>10560039</v>
      </c>
      <c r="DM34" s="609"/>
      <c r="DN34" s="609"/>
      <c r="DO34" s="609"/>
      <c r="DP34" s="609"/>
      <c r="DQ34" s="609"/>
      <c r="DR34" s="609"/>
      <c r="DS34" s="609"/>
      <c r="DT34" s="609"/>
      <c r="DU34" s="609"/>
      <c r="DV34" s="610"/>
      <c r="DW34" s="611">
        <v>22.3</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432934</v>
      </c>
      <c r="S35" s="609"/>
      <c r="T35" s="609"/>
      <c r="U35" s="609"/>
      <c r="V35" s="609"/>
      <c r="W35" s="609"/>
      <c r="X35" s="609"/>
      <c r="Y35" s="610"/>
      <c r="Z35" s="646">
        <v>0.5</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393465</v>
      </c>
      <c r="CS35" s="621"/>
      <c r="CT35" s="621"/>
      <c r="CU35" s="621"/>
      <c r="CV35" s="621"/>
      <c r="CW35" s="621"/>
      <c r="CX35" s="621"/>
      <c r="CY35" s="622"/>
      <c r="CZ35" s="611">
        <v>0.5</v>
      </c>
      <c r="DA35" s="623"/>
      <c r="DB35" s="623"/>
      <c r="DC35" s="624"/>
      <c r="DD35" s="614">
        <v>382743</v>
      </c>
      <c r="DE35" s="621"/>
      <c r="DF35" s="621"/>
      <c r="DG35" s="621"/>
      <c r="DH35" s="621"/>
      <c r="DI35" s="621"/>
      <c r="DJ35" s="621"/>
      <c r="DK35" s="622"/>
      <c r="DL35" s="614">
        <v>382743</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2409616</v>
      </c>
      <c r="S36" s="609"/>
      <c r="T36" s="609"/>
      <c r="U36" s="609"/>
      <c r="V36" s="609"/>
      <c r="W36" s="609"/>
      <c r="X36" s="609"/>
      <c r="Y36" s="610"/>
      <c r="Z36" s="646">
        <v>2.8</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8360400</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215044</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9587159</v>
      </c>
      <c r="CS36" s="609"/>
      <c r="CT36" s="609"/>
      <c r="CU36" s="609"/>
      <c r="CV36" s="609"/>
      <c r="CW36" s="609"/>
      <c r="CX36" s="609"/>
      <c r="CY36" s="610"/>
      <c r="CZ36" s="611">
        <v>11.4</v>
      </c>
      <c r="DA36" s="623"/>
      <c r="DB36" s="623"/>
      <c r="DC36" s="624"/>
      <c r="DD36" s="614">
        <v>7488208</v>
      </c>
      <c r="DE36" s="609"/>
      <c r="DF36" s="609"/>
      <c r="DG36" s="609"/>
      <c r="DH36" s="609"/>
      <c r="DI36" s="609"/>
      <c r="DJ36" s="609"/>
      <c r="DK36" s="610"/>
      <c r="DL36" s="614">
        <v>5994425</v>
      </c>
      <c r="DM36" s="609"/>
      <c r="DN36" s="609"/>
      <c r="DO36" s="609"/>
      <c r="DP36" s="609"/>
      <c r="DQ36" s="609"/>
      <c r="DR36" s="609"/>
      <c r="DS36" s="609"/>
      <c r="DT36" s="609"/>
      <c r="DU36" s="609"/>
      <c r="DV36" s="610"/>
      <c r="DW36" s="611">
        <v>12.7</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1659041</v>
      </c>
      <c r="S37" s="609"/>
      <c r="T37" s="609"/>
      <c r="U37" s="609"/>
      <c r="V37" s="609"/>
      <c r="W37" s="609"/>
      <c r="X37" s="609"/>
      <c r="Y37" s="610"/>
      <c r="Z37" s="646">
        <v>2</v>
      </c>
      <c r="AA37" s="646"/>
      <c r="AB37" s="646"/>
      <c r="AC37" s="646"/>
      <c r="AD37" s="647">
        <v>4389</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1207234</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-1431858</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889940</v>
      </c>
      <c r="CS37" s="621"/>
      <c r="CT37" s="621"/>
      <c r="CU37" s="621"/>
      <c r="CV37" s="621"/>
      <c r="CW37" s="621"/>
      <c r="CX37" s="621"/>
      <c r="CY37" s="622"/>
      <c r="CZ37" s="611">
        <v>1.1000000000000001</v>
      </c>
      <c r="DA37" s="623"/>
      <c r="DB37" s="623"/>
      <c r="DC37" s="624"/>
      <c r="DD37" s="614">
        <v>889940</v>
      </c>
      <c r="DE37" s="621"/>
      <c r="DF37" s="621"/>
      <c r="DG37" s="621"/>
      <c r="DH37" s="621"/>
      <c r="DI37" s="621"/>
      <c r="DJ37" s="621"/>
      <c r="DK37" s="622"/>
      <c r="DL37" s="614">
        <v>820273</v>
      </c>
      <c r="DM37" s="621"/>
      <c r="DN37" s="621"/>
      <c r="DO37" s="621"/>
      <c r="DP37" s="621"/>
      <c r="DQ37" s="621"/>
      <c r="DR37" s="621"/>
      <c r="DS37" s="621"/>
      <c r="DT37" s="621"/>
      <c r="DU37" s="621"/>
      <c r="DV37" s="622"/>
      <c r="DW37" s="611">
        <v>1.7</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1023000</v>
      </c>
      <c r="S38" s="609"/>
      <c r="T38" s="609"/>
      <c r="U38" s="609"/>
      <c r="V38" s="609"/>
      <c r="W38" s="609"/>
      <c r="X38" s="609"/>
      <c r="Y38" s="610"/>
      <c r="Z38" s="646">
        <v>1.2</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159909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24082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7153166</v>
      </c>
      <c r="CS38" s="609"/>
      <c r="CT38" s="609"/>
      <c r="CU38" s="609"/>
      <c r="CV38" s="609"/>
      <c r="CW38" s="609"/>
      <c r="CX38" s="609"/>
      <c r="CY38" s="610"/>
      <c r="CZ38" s="611">
        <v>8.5</v>
      </c>
      <c r="DA38" s="623"/>
      <c r="DB38" s="623"/>
      <c r="DC38" s="624"/>
      <c r="DD38" s="614">
        <v>6308228</v>
      </c>
      <c r="DE38" s="609"/>
      <c r="DF38" s="609"/>
      <c r="DG38" s="609"/>
      <c r="DH38" s="609"/>
      <c r="DI38" s="609"/>
      <c r="DJ38" s="609"/>
      <c r="DK38" s="610"/>
      <c r="DL38" s="614">
        <v>4281123</v>
      </c>
      <c r="DM38" s="609"/>
      <c r="DN38" s="609"/>
      <c r="DO38" s="609"/>
      <c r="DP38" s="609"/>
      <c r="DQ38" s="609"/>
      <c r="DR38" s="609"/>
      <c r="DS38" s="609"/>
      <c r="DT38" s="609"/>
      <c r="DU38" s="609"/>
      <c r="DV38" s="610"/>
      <c r="DW38" s="611">
        <v>9</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33078</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2892587</v>
      </c>
      <c r="CS39" s="621"/>
      <c r="CT39" s="621"/>
      <c r="CU39" s="621"/>
      <c r="CV39" s="621"/>
      <c r="CW39" s="621"/>
      <c r="CX39" s="621"/>
      <c r="CY39" s="622"/>
      <c r="CZ39" s="611">
        <v>3.5</v>
      </c>
      <c r="DA39" s="623"/>
      <c r="DB39" s="623"/>
      <c r="DC39" s="624"/>
      <c r="DD39" s="614">
        <v>2863662</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121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84962544</v>
      </c>
      <c r="S41" s="633"/>
      <c r="T41" s="633"/>
      <c r="U41" s="633"/>
      <c r="V41" s="633"/>
      <c r="W41" s="633"/>
      <c r="X41" s="633"/>
      <c r="Y41" s="636"/>
      <c r="Z41" s="637">
        <v>100</v>
      </c>
      <c r="AA41" s="637"/>
      <c r="AB41" s="637"/>
      <c r="AC41" s="637"/>
      <c r="AD41" s="638">
        <v>47344399</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2645736</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4347521</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327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5236943</v>
      </c>
      <c r="CS42" s="621"/>
      <c r="CT42" s="621"/>
      <c r="CU42" s="621"/>
      <c r="CV42" s="621"/>
      <c r="CW42" s="621"/>
      <c r="CX42" s="621"/>
      <c r="CY42" s="622"/>
      <c r="CZ42" s="611">
        <v>6.2</v>
      </c>
      <c r="DA42" s="623"/>
      <c r="DB42" s="623"/>
      <c r="DC42" s="624"/>
      <c r="DD42" s="614">
        <v>2238822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131753</v>
      </c>
      <c r="CS43" s="621"/>
      <c r="CT43" s="621"/>
      <c r="CU43" s="621"/>
      <c r="CV43" s="621"/>
      <c r="CW43" s="621"/>
      <c r="CX43" s="621"/>
      <c r="CY43" s="622"/>
      <c r="CZ43" s="611">
        <v>0.2</v>
      </c>
      <c r="DA43" s="623"/>
      <c r="DB43" s="623"/>
      <c r="DC43" s="624"/>
      <c r="DD43" s="614">
        <v>131753</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5236943</v>
      </c>
      <c r="CS44" s="609"/>
      <c r="CT44" s="609"/>
      <c r="CU44" s="609"/>
      <c r="CV44" s="609"/>
      <c r="CW44" s="609"/>
      <c r="CX44" s="609"/>
      <c r="CY44" s="610"/>
      <c r="CZ44" s="611">
        <v>6.2</v>
      </c>
      <c r="DA44" s="612"/>
      <c r="DB44" s="612"/>
      <c r="DC44" s="613"/>
      <c r="DD44" s="614">
        <v>2238822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381687</v>
      </c>
      <c r="CS45" s="621"/>
      <c r="CT45" s="621"/>
      <c r="CU45" s="621"/>
      <c r="CV45" s="621"/>
      <c r="CW45" s="621"/>
      <c r="CX45" s="621"/>
      <c r="CY45" s="622"/>
      <c r="CZ45" s="611">
        <v>0.5</v>
      </c>
      <c r="DA45" s="623"/>
      <c r="DB45" s="623"/>
      <c r="DC45" s="624"/>
      <c r="DD45" s="614">
        <v>37014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4855256</v>
      </c>
      <c r="CS46" s="609"/>
      <c r="CT46" s="609"/>
      <c r="CU46" s="609"/>
      <c r="CV46" s="609"/>
      <c r="CW46" s="609"/>
      <c r="CX46" s="609"/>
      <c r="CY46" s="610"/>
      <c r="CZ46" s="611">
        <v>5.8</v>
      </c>
      <c r="DA46" s="612"/>
      <c r="DB46" s="612"/>
      <c r="DC46" s="613"/>
      <c r="DD46" s="614">
        <v>2201808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83795751</v>
      </c>
      <c r="CS49" s="593"/>
      <c r="CT49" s="593"/>
      <c r="CU49" s="593"/>
      <c r="CV49" s="593"/>
      <c r="CW49" s="593"/>
      <c r="CX49" s="593"/>
      <c r="CY49" s="594"/>
      <c r="CZ49" s="595">
        <v>100</v>
      </c>
      <c r="DA49" s="596"/>
      <c r="DB49" s="596"/>
      <c r="DC49" s="597"/>
      <c r="DD49" s="598">
        <v>54611888</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RTGKk6oXzXPgOTgMJyoo3AK5LpieKXCLnfFf1+qBW4rB/Ujim5uELqBhXNZ/znSl889jDHoM5Em1HdiiNGOOuA==" saltValue="zsINS66j1VdCF5DpC078Y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85050</v>
      </c>
      <c r="R7" s="1090"/>
      <c r="S7" s="1090"/>
      <c r="T7" s="1090"/>
      <c r="U7" s="1090"/>
      <c r="V7" s="1090">
        <v>83883</v>
      </c>
      <c r="W7" s="1090"/>
      <c r="X7" s="1090"/>
      <c r="Y7" s="1090"/>
      <c r="Z7" s="1090"/>
      <c r="AA7" s="1090">
        <v>1167</v>
      </c>
      <c r="AB7" s="1090"/>
      <c r="AC7" s="1090"/>
      <c r="AD7" s="1090"/>
      <c r="AE7" s="1091"/>
      <c r="AF7" s="1092">
        <v>1150</v>
      </c>
      <c r="AG7" s="1093"/>
      <c r="AH7" s="1093"/>
      <c r="AI7" s="1093"/>
      <c r="AJ7" s="1094"/>
      <c r="AK7" s="1095">
        <v>433</v>
      </c>
      <c r="AL7" s="1096"/>
      <c r="AM7" s="1096"/>
      <c r="AN7" s="1096"/>
      <c r="AO7" s="1096"/>
      <c r="AP7" s="1096">
        <v>23045</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549</v>
      </c>
      <c r="BT7" s="1087"/>
      <c r="BU7" s="1087"/>
      <c r="BV7" s="1087"/>
      <c r="BW7" s="1087"/>
      <c r="BX7" s="1087"/>
      <c r="BY7" s="1087"/>
      <c r="BZ7" s="1087"/>
      <c r="CA7" s="1087"/>
      <c r="CB7" s="1087"/>
      <c r="CC7" s="1087"/>
      <c r="CD7" s="1087"/>
      <c r="CE7" s="1087"/>
      <c r="CF7" s="1087"/>
      <c r="CG7" s="1099"/>
      <c r="CH7" s="1083">
        <v>-2</v>
      </c>
      <c r="CI7" s="1084"/>
      <c r="CJ7" s="1084"/>
      <c r="CK7" s="1084"/>
      <c r="CL7" s="1085"/>
      <c r="CM7" s="1083">
        <v>111</v>
      </c>
      <c r="CN7" s="1084"/>
      <c r="CO7" s="1084"/>
      <c r="CP7" s="1084"/>
      <c r="CQ7" s="1085"/>
      <c r="CR7" s="1083">
        <v>100</v>
      </c>
      <c r="CS7" s="1084"/>
      <c r="CT7" s="1084"/>
      <c r="CU7" s="1084"/>
      <c r="CV7" s="1085"/>
      <c r="CW7" s="1083">
        <v>14</v>
      </c>
      <c r="CX7" s="1084"/>
      <c r="CY7" s="1084"/>
      <c r="CZ7" s="1084"/>
      <c r="DA7" s="1085"/>
      <c r="DB7" s="1083" t="s">
        <v>542</v>
      </c>
      <c r="DC7" s="1084"/>
      <c r="DD7" s="1084"/>
      <c r="DE7" s="1084"/>
      <c r="DF7" s="1085"/>
      <c r="DG7" s="1083" t="s">
        <v>542</v>
      </c>
      <c r="DH7" s="1084"/>
      <c r="DI7" s="1084"/>
      <c r="DJ7" s="1084"/>
      <c r="DK7" s="1085"/>
      <c r="DL7" s="1083" t="s">
        <v>542</v>
      </c>
      <c r="DM7" s="1084"/>
      <c r="DN7" s="1084"/>
      <c r="DO7" s="1084"/>
      <c r="DP7" s="1085"/>
      <c r="DQ7" s="1083" t="s">
        <v>542</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550</v>
      </c>
      <c r="BT8" s="980"/>
      <c r="BU8" s="980"/>
      <c r="BV8" s="980"/>
      <c r="BW8" s="980"/>
      <c r="BX8" s="980"/>
      <c r="BY8" s="980"/>
      <c r="BZ8" s="980"/>
      <c r="CA8" s="980"/>
      <c r="CB8" s="980"/>
      <c r="CC8" s="980"/>
      <c r="CD8" s="980"/>
      <c r="CE8" s="980"/>
      <c r="CF8" s="980"/>
      <c r="CG8" s="1001"/>
      <c r="CH8" s="976">
        <v>-27</v>
      </c>
      <c r="CI8" s="977"/>
      <c r="CJ8" s="977"/>
      <c r="CK8" s="977"/>
      <c r="CL8" s="978"/>
      <c r="CM8" s="976">
        <v>137</v>
      </c>
      <c r="CN8" s="977"/>
      <c r="CO8" s="977"/>
      <c r="CP8" s="977"/>
      <c r="CQ8" s="978"/>
      <c r="CR8" s="976">
        <v>100</v>
      </c>
      <c r="CS8" s="977"/>
      <c r="CT8" s="977"/>
      <c r="CU8" s="977"/>
      <c r="CV8" s="978"/>
      <c r="CW8" s="976">
        <v>409</v>
      </c>
      <c r="CX8" s="977"/>
      <c r="CY8" s="977"/>
      <c r="CZ8" s="977"/>
      <c r="DA8" s="978"/>
      <c r="DB8" s="976" t="s">
        <v>486</v>
      </c>
      <c r="DC8" s="977"/>
      <c r="DD8" s="977"/>
      <c r="DE8" s="977"/>
      <c r="DF8" s="978"/>
      <c r="DG8" s="976" t="s">
        <v>486</v>
      </c>
      <c r="DH8" s="977"/>
      <c r="DI8" s="977"/>
      <c r="DJ8" s="977"/>
      <c r="DK8" s="978"/>
      <c r="DL8" s="976" t="s">
        <v>486</v>
      </c>
      <c r="DM8" s="977"/>
      <c r="DN8" s="977"/>
      <c r="DO8" s="977"/>
      <c r="DP8" s="978"/>
      <c r="DQ8" s="976" t="s">
        <v>486</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551</v>
      </c>
      <c r="BT9" s="980"/>
      <c r="BU9" s="980"/>
      <c r="BV9" s="980"/>
      <c r="BW9" s="980"/>
      <c r="BX9" s="980"/>
      <c r="BY9" s="980"/>
      <c r="BZ9" s="980"/>
      <c r="CA9" s="980"/>
      <c r="CB9" s="980"/>
      <c r="CC9" s="980"/>
      <c r="CD9" s="980"/>
      <c r="CE9" s="980"/>
      <c r="CF9" s="980"/>
      <c r="CG9" s="1001"/>
      <c r="CH9" s="976">
        <v>-41</v>
      </c>
      <c r="CI9" s="977"/>
      <c r="CJ9" s="977"/>
      <c r="CK9" s="977"/>
      <c r="CL9" s="978"/>
      <c r="CM9" s="976">
        <v>231</v>
      </c>
      <c r="CN9" s="977"/>
      <c r="CO9" s="977"/>
      <c r="CP9" s="977"/>
      <c r="CQ9" s="978"/>
      <c r="CR9" s="976">
        <v>230</v>
      </c>
      <c r="CS9" s="977"/>
      <c r="CT9" s="977"/>
      <c r="CU9" s="977"/>
      <c r="CV9" s="978"/>
      <c r="CW9" s="976">
        <v>11</v>
      </c>
      <c r="CX9" s="977"/>
      <c r="CY9" s="977"/>
      <c r="CZ9" s="977"/>
      <c r="DA9" s="978"/>
      <c r="DB9" s="976" t="s">
        <v>486</v>
      </c>
      <c r="DC9" s="977"/>
      <c r="DD9" s="977"/>
      <c r="DE9" s="977"/>
      <c r="DF9" s="978"/>
      <c r="DG9" s="976" t="s">
        <v>486</v>
      </c>
      <c r="DH9" s="977"/>
      <c r="DI9" s="977"/>
      <c r="DJ9" s="977"/>
      <c r="DK9" s="978"/>
      <c r="DL9" s="976" t="s">
        <v>486</v>
      </c>
      <c r="DM9" s="977"/>
      <c r="DN9" s="977"/>
      <c r="DO9" s="977"/>
      <c r="DP9" s="978"/>
      <c r="DQ9" s="976" t="s">
        <v>486</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552</v>
      </c>
      <c r="BT10" s="980"/>
      <c r="BU10" s="980"/>
      <c r="BV10" s="980"/>
      <c r="BW10" s="980"/>
      <c r="BX10" s="980"/>
      <c r="BY10" s="980"/>
      <c r="BZ10" s="980"/>
      <c r="CA10" s="980"/>
      <c r="CB10" s="980"/>
      <c r="CC10" s="980"/>
      <c r="CD10" s="980"/>
      <c r="CE10" s="980"/>
      <c r="CF10" s="980"/>
      <c r="CG10" s="1001"/>
      <c r="CH10" s="976">
        <v>42</v>
      </c>
      <c r="CI10" s="977"/>
      <c r="CJ10" s="977"/>
      <c r="CK10" s="977"/>
      <c r="CL10" s="978"/>
      <c r="CM10" s="976">
        <v>558</v>
      </c>
      <c r="CN10" s="977"/>
      <c r="CO10" s="977"/>
      <c r="CP10" s="977"/>
      <c r="CQ10" s="978"/>
      <c r="CR10" s="976">
        <v>290</v>
      </c>
      <c r="CS10" s="977"/>
      <c r="CT10" s="977"/>
      <c r="CU10" s="977"/>
      <c r="CV10" s="978"/>
      <c r="CW10" s="976">
        <v>1</v>
      </c>
      <c r="CX10" s="977"/>
      <c r="CY10" s="977"/>
      <c r="CZ10" s="977"/>
      <c r="DA10" s="978"/>
      <c r="DB10" s="976" t="s">
        <v>486</v>
      </c>
      <c r="DC10" s="977"/>
      <c r="DD10" s="977"/>
      <c r="DE10" s="977"/>
      <c r="DF10" s="978"/>
      <c r="DG10" s="976" t="s">
        <v>486</v>
      </c>
      <c r="DH10" s="977"/>
      <c r="DI10" s="977"/>
      <c r="DJ10" s="977"/>
      <c r="DK10" s="978"/>
      <c r="DL10" s="976" t="s">
        <v>486</v>
      </c>
      <c r="DM10" s="977"/>
      <c r="DN10" s="977"/>
      <c r="DO10" s="977"/>
      <c r="DP10" s="978"/>
      <c r="DQ10" s="976" t="s">
        <v>486</v>
      </c>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553</v>
      </c>
      <c r="BT11" s="980"/>
      <c r="BU11" s="980"/>
      <c r="BV11" s="980"/>
      <c r="BW11" s="980"/>
      <c r="BX11" s="980"/>
      <c r="BY11" s="980"/>
      <c r="BZ11" s="980"/>
      <c r="CA11" s="980"/>
      <c r="CB11" s="980"/>
      <c r="CC11" s="980"/>
      <c r="CD11" s="980"/>
      <c r="CE11" s="980"/>
      <c r="CF11" s="980"/>
      <c r="CG11" s="1001"/>
      <c r="CH11" s="976" t="s">
        <v>542</v>
      </c>
      <c r="CI11" s="977"/>
      <c r="CJ11" s="977"/>
      <c r="CK11" s="977"/>
      <c r="CL11" s="978"/>
      <c r="CM11" s="976">
        <v>9</v>
      </c>
      <c r="CN11" s="977"/>
      <c r="CO11" s="977"/>
      <c r="CP11" s="977"/>
      <c r="CQ11" s="978"/>
      <c r="CR11" s="976">
        <v>5</v>
      </c>
      <c r="CS11" s="977"/>
      <c r="CT11" s="977"/>
      <c r="CU11" s="977"/>
      <c r="CV11" s="978"/>
      <c r="CW11" s="976">
        <v>11</v>
      </c>
      <c r="CX11" s="977"/>
      <c r="CY11" s="977"/>
      <c r="CZ11" s="977"/>
      <c r="DA11" s="978"/>
      <c r="DB11" s="976" t="s">
        <v>542</v>
      </c>
      <c r="DC11" s="977"/>
      <c r="DD11" s="977"/>
      <c r="DE11" s="977"/>
      <c r="DF11" s="978"/>
      <c r="DG11" s="976">
        <v>11</v>
      </c>
      <c r="DH11" s="977"/>
      <c r="DI11" s="977"/>
      <c r="DJ11" s="977"/>
      <c r="DK11" s="978"/>
      <c r="DL11" s="976" t="s">
        <v>486</v>
      </c>
      <c r="DM11" s="977"/>
      <c r="DN11" s="977"/>
      <c r="DO11" s="977"/>
      <c r="DP11" s="978"/>
      <c r="DQ11" s="976" t="s">
        <v>486</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v>84963</v>
      </c>
      <c r="R23" s="1048"/>
      <c r="S23" s="1048"/>
      <c r="T23" s="1048"/>
      <c r="U23" s="1048"/>
      <c r="V23" s="1048">
        <v>83796</v>
      </c>
      <c r="W23" s="1048"/>
      <c r="X23" s="1048"/>
      <c r="Y23" s="1048"/>
      <c r="Z23" s="1048"/>
      <c r="AA23" s="1048">
        <v>1167</v>
      </c>
      <c r="AB23" s="1048"/>
      <c r="AC23" s="1048"/>
      <c r="AD23" s="1048"/>
      <c r="AE23" s="1055"/>
      <c r="AF23" s="1056">
        <v>1150</v>
      </c>
      <c r="AG23" s="1048"/>
      <c r="AH23" s="1048"/>
      <c r="AI23" s="1048"/>
      <c r="AJ23" s="1057"/>
      <c r="AK23" s="1058"/>
      <c r="AL23" s="1059"/>
      <c r="AM23" s="1059"/>
      <c r="AN23" s="1059"/>
      <c r="AO23" s="1059"/>
      <c r="AP23" s="1048">
        <v>23045</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18140</v>
      </c>
      <c r="R28" s="1038"/>
      <c r="S28" s="1038"/>
      <c r="T28" s="1038"/>
      <c r="U28" s="1038"/>
      <c r="V28" s="1038">
        <v>17925</v>
      </c>
      <c r="W28" s="1038"/>
      <c r="X28" s="1038"/>
      <c r="Y28" s="1038"/>
      <c r="Z28" s="1038"/>
      <c r="AA28" s="1038">
        <v>215</v>
      </c>
      <c r="AB28" s="1038"/>
      <c r="AC28" s="1038"/>
      <c r="AD28" s="1038"/>
      <c r="AE28" s="1039"/>
      <c r="AF28" s="1040">
        <v>215</v>
      </c>
      <c r="AG28" s="1038"/>
      <c r="AH28" s="1038"/>
      <c r="AI28" s="1038"/>
      <c r="AJ28" s="1041"/>
      <c r="AK28" s="1029">
        <v>2646</v>
      </c>
      <c r="AL28" s="1030"/>
      <c r="AM28" s="1030"/>
      <c r="AN28" s="1030"/>
      <c r="AO28" s="1030"/>
      <c r="AP28" s="1030" t="s">
        <v>542</v>
      </c>
      <c r="AQ28" s="1030"/>
      <c r="AR28" s="1030"/>
      <c r="AS28" s="1030"/>
      <c r="AT28" s="1030"/>
      <c r="AU28" s="1030" t="s">
        <v>542</v>
      </c>
      <c r="AV28" s="1030"/>
      <c r="AW28" s="1030"/>
      <c r="AX28" s="1030"/>
      <c r="AY28" s="1030"/>
      <c r="AZ28" s="1031" t="s">
        <v>542</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632</v>
      </c>
      <c r="R29" s="1026"/>
      <c r="S29" s="1026"/>
      <c r="T29" s="1026"/>
      <c r="U29" s="1026"/>
      <c r="V29" s="1026">
        <v>629</v>
      </c>
      <c r="W29" s="1026"/>
      <c r="X29" s="1026"/>
      <c r="Y29" s="1026"/>
      <c r="Z29" s="1026"/>
      <c r="AA29" s="1026">
        <v>3</v>
      </c>
      <c r="AB29" s="1026"/>
      <c r="AC29" s="1026"/>
      <c r="AD29" s="1026"/>
      <c r="AE29" s="1027"/>
      <c r="AF29" s="1022">
        <v>3</v>
      </c>
      <c r="AG29" s="1023"/>
      <c r="AH29" s="1023"/>
      <c r="AI29" s="1023"/>
      <c r="AJ29" s="1024"/>
      <c r="AK29" s="967">
        <v>160</v>
      </c>
      <c r="AL29" s="958"/>
      <c r="AM29" s="958"/>
      <c r="AN29" s="958"/>
      <c r="AO29" s="958"/>
      <c r="AP29" s="958">
        <v>547</v>
      </c>
      <c r="AQ29" s="958"/>
      <c r="AR29" s="958"/>
      <c r="AS29" s="958"/>
      <c r="AT29" s="958"/>
      <c r="AU29" s="958">
        <v>122</v>
      </c>
      <c r="AV29" s="958"/>
      <c r="AW29" s="958"/>
      <c r="AX29" s="958"/>
      <c r="AY29" s="958"/>
      <c r="AZ29" s="1028" t="s">
        <v>542</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14909</v>
      </c>
      <c r="R30" s="1026"/>
      <c r="S30" s="1026"/>
      <c r="T30" s="1026"/>
      <c r="U30" s="1026"/>
      <c r="V30" s="1026">
        <v>14605</v>
      </c>
      <c r="W30" s="1026"/>
      <c r="X30" s="1026"/>
      <c r="Y30" s="1026"/>
      <c r="Z30" s="1026"/>
      <c r="AA30" s="1026">
        <v>304</v>
      </c>
      <c r="AB30" s="1026"/>
      <c r="AC30" s="1026"/>
      <c r="AD30" s="1026"/>
      <c r="AE30" s="1027"/>
      <c r="AF30" s="1022">
        <v>304</v>
      </c>
      <c r="AG30" s="1023"/>
      <c r="AH30" s="1023"/>
      <c r="AI30" s="1023"/>
      <c r="AJ30" s="1024"/>
      <c r="AK30" s="967">
        <v>2279</v>
      </c>
      <c r="AL30" s="958"/>
      <c r="AM30" s="958"/>
      <c r="AN30" s="958"/>
      <c r="AO30" s="958"/>
      <c r="AP30" s="958" t="s">
        <v>542</v>
      </c>
      <c r="AQ30" s="958"/>
      <c r="AR30" s="958"/>
      <c r="AS30" s="958"/>
      <c r="AT30" s="958"/>
      <c r="AU30" s="958" t="s">
        <v>542</v>
      </c>
      <c r="AV30" s="958"/>
      <c r="AW30" s="958"/>
      <c r="AX30" s="958"/>
      <c r="AY30" s="958"/>
      <c r="AZ30" s="1028" t="s">
        <v>542</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391</v>
      </c>
      <c r="C31" s="1018"/>
      <c r="D31" s="1018"/>
      <c r="E31" s="1018"/>
      <c r="F31" s="1018"/>
      <c r="G31" s="1018"/>
      <c r="H31" s="1018"/>
      <c r="I31" s="1018"/>
      <c r="J31" s="1018"/>
      <c r="K31" s="1018"/>
      <c r="L31" s="1018"/>
      <c r="M31" s="1018"/>
      <c r="N31" s="1018"/>
      <c r="O31" s="1018"/>
      <c r="P31" s="1019"/>
      <c r="Q31" s="1025">
        <v>5231</v>
      </c>
      <c r="R31" s="1026"/>
      <c r="S31" s="1026"/>
      <c r="T31" s="1026"/>
      <c r="U31" s="1026"/>
      <c r="V31" s="1026">
        <v>5224</v>
      </c>
      <c r="W31" s="1026"/>
      <c r="X31" s="1026"/>
      <c r="Y31" s="1026"/>
      <c r="Z31" s="1026"/>
      <c r="AA31" s="1026">
        <v>7</v>
      </c>
      <c r="AB31" s="1026"/>
      <c r="AC31" s="1026"/>
      <c r="AD31" s="1026"/>
      <c r="AE31" s="1027"/>
      <c r="AF31" s="1022">
        <v>7</v>
      </c>
      <c r="AG31" s="1023"/>
      <c r="AH31" s="1023"/>
      <c r="AI31" s="1023"/>
      <c r="AJ31" s="1024"/>
      <c r="AK31" s="967">
        <v>2078</v>
      </c>
      <c r="AL31" s="958"/>
      <c r="AM31" s="958"/>
      <c r="AN31" s="958"/>
      <c r="AO31" s="958"/>
      <c r="AP31" s="958" t="s">
        <v>542</v>
      </c>
      <c r="AQ31" s="958"/>
      <c r="AR31" s="958"/>
      <c r="AS31" s="958"/>
      <c r="AT31" s="958"/>
      <c r="AU31" s="958" t="s">
        <v>542</v>
      </c>
      <c r="AV31" s="958"/>
      <c r="AW31" s="958"/>
      <c r="AX31" s="958"/>
      <c r="AY31" s="958"/>
      <c r="AZ31" s="1028" t="s">
        <v>542</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392</v>
      </c>
      <c r="C32" s="1018"/>
      <c r="D32" s="1018"/>
      <c r="E32" s="1018"/>
      <c r="F32" s="1018"/>
      <c r="G32" s="1018"/>
      <c r="H32" s="1018"/>
      <c r="I32" s="1018"/>
      <c r="J32" s="1018"/>
      <c r="K32" s="1018"/>
      <c r="L32" s="1018"/>
      <c r="M32" s="1018"/>
      <c r="N32" s="1018"/>
      <c r="O32" s="1018"/>
      <c r="P32" s="1019"/>
      <c r="Q32" s="1025">
        <v>3188</v>
      </c>
      <c r="R32" s="1026"/>
      <c r="S32" s="1026"/>
      <c r="T32" s="1026"/>
      <c r="U32" s="1026"/>
      <c r="V32" s="1026">
        <v>3039</v>
      </c>
      <c r="W32" s="1026"/>
      <c r="X32" s="1026"/>
      <c r="Y32" s="1026"/>
      <c r="Z32" s="1026"/>
      <c r="AA32" s="1026">
        <v>149</v>
      </c>
      <c r="AB32" s="1026"/>
      <c r="AC32" s="1026"/>
      <c r="AD32" s="1026"/>
      <c r="AE32" s="1027"/>
      <c r="AF32" s="1022">
        <v>145</v>
      </c>
      <c r="AG32" s="1023"/>
      <c r="AH32" s="1023"/>
      <c r="AI32" s="1023"/>
      <c r="AJ32" s="1024"/>
      <c r="AK32" s="967">
        <v>1207</v>
      </c>
      <c r="AL32" s="958"/>
      <c r="AM32" s="958"/>
      <c r="AN32" s="958"/>
      <c r="AO32" s="958"/>
      <c r="AP32" s="958">
        <v>9943</v>
      </c>
      <c r="AQ32" s="958"/>
      <c r="AR32" s="958"/>
      <c r="AS32" s="958"/>
      <c r="AT32" s="958"/>
      <c r="AU32" s="958">
        <v>4534</v>
      </c>
      <c r="AV32" s="958"/>
      <c r="AW32" s="958"/>
      <c r="AX32" s="958"/>
      <c r="AY32" s="958"/>
      <c r="AZ32" s="1028" t="s">
        <v>542</v>
      </c>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674</v>
      </c>
      <c r="AG63" s="946"/>
      <c r="AH63" s="946"/>
      <c r="AI63" s="946"/>
      <c r="AJ63" s="1009"/>
      <c r="AK63" s="1010"/>
      <c r="AL63" s="950"/>
      <c r="AM63" s="950"/>
      <c r="AN63" s="950"/>
      <c r="AO63" s="950"/>
      <c r="AP63" s="946">
        <v>10490</v>
      </c>
      <c r="AQ63" s="946"/>
      <c r="AR63" s="946"/>
      <c r="AS63" s="946"/>
      <c r="AT63" s="946"/>
      <c r="AU63" s="946">
        <v>4656</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397</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398</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543</v>
      </c>
      <c r="C68" s="973"/>
      <c r="D68" s="973"/>
      <c r="E68" s="973"/>
      <c r="F68" s="973"/>
      <c r="G68" s="973"/>
      <c r="H68" s="973"/>
      <c r="I68" s="973"/>
      <c r="J68" s="973"/>
      <c r="K68" s="973"/>
      <c r="L68" s="973"/>
      <c r="M68" s="973"/>
      <c r="N68" s="973"/>
      <c r="O68" s="973"/>
      <c r="P68" s="974"/>
      <c r="Q68" s="975">
        <v>3642</v>
      </c>
      <c r="R68" s="969"/>
      <c r="S68" s="969"/>
      <c r="T68" s="969"/>
      <c r="U68" s="969"/>
      <c r="V68" s="969">
        <v>3327</v>
      </c>
      <c r="W68" s="969"/>
      <c r="X68" s="969"/>
      <c r="Y68" s="969"/>
      <c r="Z68" s="969"/>
      <c r="AA68" s="969">
        <v>314</v>
      </c>
      <c r="AB68" s="969"/>
      <c r="AC68" s="969"/>
      <c r="AD68" s="969"/>
      <c r="AE68" s="969"/>
      <c r="AF68" s="969">
        <v>314</v>
      </c>
      <c r="AG68" s="969"/>
      <c r="AH68" s="969"/>
      <c r="AI68" s="969"/>
      <c r="AJ68" s="969"/>
      <c r="AK68" s="969">
        <v>200</v>
      </c>
      <c r="AL68" s="969"/>
      <c r="AM68" s="969"/>
      <c r="AN68" s="969"/>
      <c r="AO68" s="969"/>
      <c r="AP68" s="969">
        <v>1143</v>
      </c>
      <c r="AQ68" s="969"/>
      <c r="AR68" s="969"/>
      <c r="AS68" s="969"/>
      <c r="AT68" s="969"/>
      <c r="AU68" s="969">
        <v>517</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544</v>
      </c>
      <c r="C69" s="962"/>
      <c r="D69" s="962"/>
      <c r="E69" s="962"/>
      <c r="F69" s="962"/>
      <c r="G69" s="962"/>
      <c r="H69" s="962"/>
      <c r="I69" s="962"/>
      <c r="J69" s="962"/>
      <c r="K69" s="962"/>
      <c r="L69" s="962"/>
      <c r="M69" s="962"/>
      <c r="N69" s="962"/>
      <c r="O69" s="962"/>
      <c r="P69" s="963"/>
      <c r="Q69" s="964">
        <v>9388</v>
      </c>
      <c r="R69" s="958"/>
      <c r="S69" s="958"/>
      <c r="T69" s="958"/>
      <c r="U69" s="958"/>
      <c r="V69" s="958">
        <v>9097</v>
      </c>
      <c r="W69" s="958"/>
      <c r="X69" s="958"/>
      <c r="Y69" s="958"/>
      <c r="Z69" s="958"/>
      <c r="AA69" s="958">
        <v>291</v>
      </c>
      <c r="AB69" s="958"/>
      <c r="AC69" s="958"/>
      <c r="AD69" s="958"/>
      <c r="AE69" s="958"/>
      <c r="AF69" s="958">
        <v>291</v>
      </c>
      <c r="AG69" s="958"/>
      <c r="AH69" s="958"/>
      <c r="AI69" s="958"/>
      <c r="AJ69" s="958"/>
      <c r="AK69" s="958" t="s">
        <v>542</v>
      </c>
      <c r="AL69" s="958"/>
      <c r="AM69" s="958"/>
      <c r="AN69" s="958"/>
      <c r="AO69" s="958"/>
      <c r="AP69" s="958">
        <v>125</v>
      </c>
      <c r="AQ69" s="958"/>
      <c r="AR69" s="958"/>
      <c r="AS69" s="958"/>
      <c r="AT69" s="958"/>
      <c r="AU69" s="958">
        <v>5</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545</v>
      </c>
      <c r="C70" s="962"/>
      <c r="D70" s="962"/>
      <c r="E70" s="962"/>
      <c r="F70" s="962"/>
      <c r="G70" s="962"/>
      <c r="H70" s="962"/>
      <c r="I70" s="962"/>
      <c r="J70" s="962"/>
      <c r="K70" s="962"/>
      <c r="L70" s="962"/>
      <c r="M70" s="962"/>
      <c r="N70" s="962"/>
      <c r="O70" s="962"/>
      <c r="P70" s="963"/>
      <c r="Q70" s="964">
        <v>1238</v>
      </c>
      <c r="R70" s="958"/>
      <c r="S70" s="958"/>
      <c r="T70" s="958"/>
      <c r="U70" s="958"/>
      <c r="V70" s="958">
        <v>1207</v>
      </c>
      <c r="W70" s="958"/>
      <c r="X70" s="958"/>
      <c r="Y70" s="958"/>
      <c r="Z70" s="958"/>
      <c r="AA70" s="958">
        <v>31</v>
      </c>
      <c r="AB70" s="958"/>
      <c r="AC70" s="958"/>
      <c r="AD70" s="958"/>
      <c r="AE70" s="958"/>
      <c r="AF70" s="958">
        <v>31</v>
      </c>
      <c r="AG70" s="958"/>
      <c r="AH70" s="958"/>
      <c r="AI70" s="958"/>
      <c r="AJ70" s="958"/>
      <c r="AK70" s="958">
        <v>76</v>
      </c>
      <c r="AL70" s="958"/>
      <c r="AM70" s="958"/>
      <c r="AN70" s="958"/>
      <c r="AO70" s="958"/>
      <c r="AP70" s="958" t="s">
        <v>542</v>
      </c>
      <c r="AQ70" s="958"/>
      <c r="AR70" s="958"/>
      <c r="AS70" s="958"/>
      <c r="AT70" s="958"/>
      <c r="AU70" s="958" t="s">
        <v>542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546</v>
      </c>
      <c r="C71" s="962"/>
      <c r="D71" s="962"/>
      <c r="E71" s="962"/>
      <c r="F71" s="962"/>
      <c r="G71" s="962"/>
      <c r="H71" s="962"/>
      <c r="I71" s="962"/>
      <c r="J71" s="962"/>
      <c r="K71" s="962"/>
      <c r="L71" s="962"/>
      <c r="M71" s="962"/>
      <c r="N71" s="962"/>
      <c r="O71" s="962"/>
      <c r="P71" s="963"/>
      <c r="Q71" s="964">
        <v>271</v>
      </c>
      <c r="R71" s="958"/>
      <c r="S71" s="958"/>
      <c r="T71" s="958"/>
      <c r="U71" s="958"/>
      <c r="V71" s="958">
        <v>194</v>
      </c>
      <c r="W71" s="958"/>
      <c r="X71" s="958"/>
      <c r="Y71" s="958"/>
      <c r="Z71" s="958"/>
      <c r="AA71" s="958">
        <v>76</v>
      </c>
      <c r="AB71" s="958"/>
      <c r="AC71" s="958"/>
      <c r="AD71" s="958"/>
      <c r="AE71" s="958"/>
      <c r="AF71" s="958">
        <v>76</v>
      </c>
      <c r="AG71" s="958"/>
      <c r="AH71" s="958"/>
      <c r="AI71" s="958"/>
      <c r="AJ71" s="958"/>
      <c r="AK71" s="958">
        <v>70</v>
      </c>
      <c r="AL71" s="958"/>
      <c r="AM71" s="958"/>
      <c r="AN71" s="958"/>
      <c r="AO71" s="958"/>
      <c r="AP71" s="958" t="s">
        <v>542</v>
      </c>
      <c r="AQ71" s="958"/>
      <c r="AR71" s="958"/>
      <c r="AS71" s="958"/>
      <c r="AT71" s="958"/>
      <c r="AU71" s="958" t="s">
        <v>542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547</v>
      </c>
      <c r="C72" s="962"/>
      <c r="D72" s="962"/>
      <c r="E72" s="962"/>
      <c r="F72" s="962"/>
      <c r="G72" s="962"/>
      <c r="H72" s="962"/>
      <c r="I72" s="962"/>
      <c r="J72" s="962"/>
      <c r="K72" s="962"/>
      <c r="L72" s="962"/>
      <c r="M72" s="962"/>
      <c r="N72" s="962"/>
      <c r="O72" s="962"/>
      <c r="P72" s="963"/>
      <c r="Q72" s="964">
        <v>11048</v>
      </c>
      <c r="R72" s="958"/>
      <c r="S72" s="958"/>
      <c r="T72" s="958"/>
      <c r="U72" s="958"/>
      <c r="V72" s="958">
        <v>10962</v>
      </c>
      <c r="W72" s="958"/>
      <c r="X72" s="958"/>
      <c r="Y72" s="958"/>
      <c r="Z72" s="958"/>
      <c r="AA72" s="958">
        <v>86</v>
      </c>
      <c r="AB72" s="958"/>
      <c r="AC72" s="958"/>
      <c r="AD72" s="958"/>
      <c r="AE72" s="958"/>
      <c r="AF72" s="958">
        <v>86</v>
      </c>
      <c r="AG72" s="958"/>
      <c r="AH72" s="958"/>
      <c r="AI72" s="958"/>
      <c r="AJ72" s="958"/>
      <c r="AK72" s="958">
        <v>4624</v>
      </c>
      <c r="AL72" s="958"/>
      <c r="AM72" s="958"/>
      <c r="AN72" s="958"/>
      <c r="AO72" s="958"/>
      <c r="AP72" s="958" t="s">
        <v>542</v>
      </c>
      <c r="AQ72" s="958"/>
      <c r="AR72" s="958"/>
      <c r="AS72" s="958"/>
      <c r="AT72" s="958"/>
      <c r="AU72" s="958" t="s">
        <v>542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548</v>
      </c>
      <c r="C73" s="962"/>
      <c r="D73" s="962"/>
      <c r="E73" s="962"/>
      <c r="F73" s="962"/>
      <c r="G73" s="962"/>
      <c r="H73" s="962"/>
      <c r="I73" s="962"/>
      <c r="J73" s="962"/>
      <c r="K73" s="962"/>
      <c r="L73" s="962"/>
      <c r="M73" s="962"/>
      <c r="N73" s="962"/>
      <c r="O73" s="962"/>
      <c r="P73" s="963"/>
      <c r="Q73" s="964">
        <v>1656633</v>
      </c>
      <c r="R73" s="958"/>
      <c r="S73" s="958"/>
      <c r="T73" s="958"/>
      <c r="U73" s="958"/>
      <c r="V73" s="958">
        <v>1631442</v>
      </c>
      <c r="W73" s="958"/>
      <c r="X73" s="958"/>
      <c r="Y73" s="958"/>
      <c r="Z73" s="958"/>
      <c r="AA73" s="958">
        <v>25191</v>
      </c>
      <c r="AB73" s="958"/>
      <c r="AC73" s="958"/>
      <c r="AD73" s="958"/>
      <c r="AE73" s="958"/>
      <c r="AF73" s="958">
        <v>25191</v>
      </c>
      <c r="AG73" s="958"/>
      <c r="AH73" s="958"/>
      <c r="AI73" s="958"/>
      <c r="AJ73" s="958"/>
      <c r="AK73" s="958">
        <v>23240</v>
      </c>
      <c r="AL73" s="958"/>
      <c r="AM73" s="958"/>
      <c r="AN73" s="958"/>
      <c r="AO73" s="958"/>
      <c r="AP73" s="958" t="s">
        <v>542</v>
      </c>
      <c r="AQ73" s="958"/>
      <c r="AR73" s="958"/>
      <c r="AS73" s="958"/>
      <c r="AT73" s="958"/>
      <c r="AU73" s="958" t="s">
        <v>542</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25989</v>
      </c>
      <c r="AG88" s="946"/>
      <c r="AH88" s="946"/>
      <c r="AI88" s="946"/>
      <c r="AJ88" s="946"/>
      <c r="AK88" s="950"/>
      <c r="AL88" s="950"/>
      <c r="AM88" s="950"/>
      <c r="AN88" s="950"/>
      <c r="AO88" s="950"/>
      <c r="AP88" s="946">
        <v>1268</v>
      </c>
      <c r="AQ88" s="946"/>
      <c r="AR88" s="946"/>
      <c r="AS88" s="946"/>
      <c r="AT88" s="946"/>
      <c r="AU88" s="946">
        <v>522</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725</v>
      </c>
      <c r="CS102" s="940"/>
      <c r="CT102" s="940"/>
      <c r="CU102" s="940"/>
      <c r="CV102" s="941"/>
      <c r="CW102" s="939">
        <v>446</v>
      </c>
      <c r="CX102" s="940"/>
      <c r="CY102" s="940"/>
      <c r="CZ102" s="940"/>
      <c r="DA102" s="941"/>
      <c r="DB102" s="939" t="s">
        <v>542</v>
      </c>
      <c r="DC102" s="940"/>
      <c r="DD102" s="940"/>
      <c r="DE102" s="940"/>
      <c r="DF102" s="941"/>
      <c r="DG102" s="939">
        <v>11</v>
      </c>
      <c r="DH102" s="940"/>
      <c r="DI102" s="940"/>
      <c r="DJ102" s="940"/>
      <c r="DK102" s="941"/>
      <c r="DL102" s="939" t="s">
        <v>542</v>
      </c>
      <c r="DM102" s="940"/>
      <c r="DN102" s="940"/>
      <c r="DO102" s="940"/>
      <c r="DP102" s="941"/>
      <c r="DQ102" s="939" t="s">
        <v>542</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294</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294</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294</v>
      </c>
      <c r="DR109" s="883"/>
      <c r="DS109" s="883"/>
      <c r="DT109" s="883"/>
      <c r="DU109" s="884"/>
      <c r="DV109" s="885" t="s">
        <v>410</v>
      </c>
      <c r="DW109" s="883"/>
      <c r="DX109" s="883"/>
      <c r="DY109" s="883"/>
      <c r="DZ109" s="916"/>
    </row>
    <row r="110" spans="1:131" s="212" customFormat="1" ht="26.25" customHeight="1" x14ac:dyDescent="0.2">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3728436</v>
      </c>
      <c r="AB110" s="876"/>
      <c r="AC110" s="876"/>
      <c r="AD110" s="876"/>
      <c r="AE110" s="877"/>
      <c r="AF110" s="878">
        <v>3577080</v>
      </c>
      <c r="AG110" s="876"/>
      <c r="AH110" s="876"/>
      <c r="AI110" s="876"/>
      <c r="AJ110" s="877"/>
      <c r="AK110" s="878">
        <v>3372277</v>
      </c>
      <c r="AL110" s="876"/>
      <c r="AM110" s="876"/>
      <c r="AN110" s="876"/>
      <c r="AO110" s="877"/>
      <c r="AP110" s="879">
        <v>7.7</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28132615</v>
      </c>
      <c r="BR110" s="829"/>
      <c r="BS110" s="829"/>
      <c r="BT110" s="829"/>
      <c r="BU110" s="829"/>
      <c r="BV110" s="829">
        <v>25256352</v>
      </c>
      <c r="BW110" s="829"/>
      <c r="BX110" s="829"/>
      <c r="BY110" s="829"/>
      <c r="BZ110" s="829"/>
      <c r="CA110" s="829">
        <v>23045211</v>
      </c>
      <c r="CB110" s="829"/>
      <c r="CC110" s="829"/>
      <c r="CD110" s="829"/>
      <c r="CE110" s="829"/>
      <c r="CF110" s="853">
        <v>52.4</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v>1076745</v>
      </c>
      <c r="BR111" s="804"/>
      <c r="BS111" s="804"/>
      <c r="BT111" s="804"/>
      <c r="BU111" s="804"/>
      <c r="BV111" s="804">
        <v>1930043</v>
      </c>
      <c r="BW111" s="804"/>
      <c r="BX111" s="804"/>
      <c r="BY111" s="804"/>
      <c r="BZ111" s="804"/>
      <c r="CA111" s="804">
        <v>897495</v>
      </c>
      <c r="CB111" s="804"/>
      <c r="CC111" s="804"/>
      <c r="CD111" s="804"/>
      <c r="CE111" s="804"/>
      <c r="CF111" s="862">
        <v>2</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5878521</v>
      </c>
      <c r="BR112" s="804"/>
      <c r="BS112" s="804"/>
      <c r="BT112" s="804"/>
      <c r="BU112" s="804"/>
      <c r="BV112" s="804">
        <v>5092515</v>
      </c>
      <c r="BW112" s="804"/>
      <c r="BX112" s="804"/>
      <c r="BY112" s="804"/>
      <c r="BZ112" s="804"/>
      <c r="CA112" s="804">
        <v>4656084</v>
      </c>
      <c r="CB112" s="804"/>
      <c r="CC112" s="804"/>
      <c r="CD112" s="804"/>
      <c r="CE112" s="804"/>
      <c r="CF112" s="862">
        <v>10.6</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394913</v>
      </c>
      <c r="AB113" s="906"/>
      <c r="AC113" s="906"/>
      <c r="AD113" s="906"/>
      <c r="AE113" s="907"/>
      <c r="AF113" s="908">
        <v>383007</v>
      </c>
      <c r="AG113" s="906"/>
      <c r="AH113" s="906"/>
      <c r="AI113" s="906"/>
      <c r="AJ113" s="907"/>
      <c r="AK113" s="908">
        <v>385327</v>
      </c>
      <c r="AL113" s="906"/>
      <c r="AM113" s="906"/>
      <c r="AN113" s="906"/>
      <c r="AO113" s="907"/>
      <c r="AP113" s="909">
        <v>0.9</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535485</v>
      </c>
      <c r="BR113" s="804"/>
      <c r="BS113" s="804"/>
      <c r="BT113" s="804"/>
      <c r="BU113" s="804"/>
      <c r="BV113" s="804">
        <v>402518</v>
      </c>
      <c r="BW113" s="804"/>
      <c r="BX113" s="804"/>
      <c r="BY113" s="804"/>
      <c r="BZ113" s="804"/>
      <c r="CA113" s="804">
        <v>522226</v>
      </c>
      <c r="CB113" s="804"/>
      <c r="CC113" s="804"/>
      <c r="CD113" s="804"/>
      <c r="CE113" s="804"/>
      <c r="CF113" s="862">
        <v>1.2</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132239</v>
      </c>
      <c r="AB114" s="767"/>
      <c r="AC114" s="767"/>
      <c r="AD114" s="767"/>
      <c r="AE114" s="768"/>
      <c r="AF114" s="769">
        <v>130864</v>
      </c>
      <c r="AG114" s="767"/>
      <c r="AH114" s="767"/>
      <c r="AI114" s="767"/>
      <c r="AJ114" s="768"/>
      <c r="AK114" s="769">
        <v>127333</v>
      </c>
      <c r="AL114" s="767"/>
      <c r="AM114" s="767"/>
      <c r="AN114" s="767"/>
      <c r="AO114" s="768"/>
      <c r="AP114" s="811">
        <v>0.3</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8744841</v>
      </c>
      <c r="BR114" s="804"/>
      <c r="BS114" s="804"/>
      <c r="BT114" s="804"/>
      <c r="BU114" s="804"/>
      <c r="BV114" s="804">
        <v>9165956</v>
      </c>
      <c r="BW114" s="804"/>
      <c r="BX114" s="804"/>
      <c r="BY114" s="804"/>
      <c r="BZ114" s="804"/>
      <c r="CA114" s="804">
        <v>8768139</v>
      </c>
      <c r="CB114" s="804"/>
      <c r="CC114" s="804"/>
      <c r="CD114" s="804"/>
      <c r="CE114" s="804"/>
      <c r="CF114" s="862">
        <v>20</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231683</v>
      </c>
      <c r="AB115" s="906"/>
      <c r="AC115" s="906"/>
      <c r="AD115" s="906"/>
      <c r="AE115" s="907"/>
      <c r="AF115" s="908">
        <v>97569</v>
      </c>
      <c r="AG115" s="906"/>
      <c r="AH115" s="906"/>
      <c r="AI115" s="906"/>
      <c r="AJ115" s="907"/>
      <c r="AK115" s="908">
        <v>247640</v>
      </c>
      <c r="AL115" s="906"/>
      <c r="AM115" s="906"/>
      <c r="AN115" s="906"/>
      <c r="AO115" s="907"/>
      <c r="AP115" s="909">
        <v>0.6</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v>948187</v>
      </c>
      <c r="DM115" s="767"/>
      <c r="DN115" s="767"/>
      <c r="DO115" s="767"/>
      <c r="DP115" s="768"/>
      <c r="DQ115" s="769">
        <v>10604</v>
      </c>
      <c r="DR115" s="767"/>
      <c r="DS115" s="767"/>
      <c r="DT115" s="767"/>
      <c r="DU115" s="768"/>
      <c r="DV115" s="811">
        <v>0</v>
      </c>
      <c r="DW115" s="812"/>
      <c r="DX115" s="812"/>
      <c r="DY115" s="812"/>
      <c r="DZ115" s="813"/>
    </row>
    <row r="116" spans="1:130" s="212" customFormat="1" ht="26.25" customHeight="1" x14ac:dyDescent="0.2">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470738</v>
      </c>
      <c r="DH116" s="767"/>
      <c r="DI116" s="767"/>
      <c r="DJ116" s="767"/>
      <c r="DK116" s="768"/>
      <c r="DL116" s="769">
        <v>428471</v>
      </c>
      <c r="DM116" s="767"/>
      <c r="DN116" s="767"/>
      <c r="DO116" s="767"/>
      <c r="DP116" s="768"/>
      <c r="DQ116" s="769">
        <v>386208</v>
      </c>
      <c r="DR116" s="767"/>
      <c r="DS116" s="767"/>
      <c r="DT116" s="767"/>
      <c r="DU116" s="768"/>
      <c r="DV116" s="811">
        <v>0.9</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4487271</v>
      </c>
      <c r="AB117" s="890"/>
      <c r="AC117" s="890"/>
      <c r="AD117" s="890"/>
      <c r="AE117" s="891"/>
      <c r="AF117" s="892">
        <v>4188520</v>
      </c>
      <c r="AG117" s="890"/>
      <c r="AH117" s="890"/>
      <c r="AI117" s="890"/>
      <c r="AJ117" s="891"/>
      <c r="AK117" s="892">
        <v>4132577</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294</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440</v>
      </c>
      <c r="BP119" s="865"/>
      <c r="BQ119" s="866">
        <v>44368207</v>
      </c>
      <c r="BR119" s="832"/>
      <c r="BS119" s="832"/>
      <c r="BT119" s="832"/>
      <c r="BU119" s="832"/>
      <c r="BV119" s="832">
        <v>41847384</v>
      </c>
      <c r="BW119" s="832"/>
      <c r="BX119" s="832"/>
      <c r="BY119" s="832"/>
      <c r="BZ119" s="832"/>
      <c r="CA119" s="832">
        <v>37889155</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606007</v>
      </c>
      <c r="DH119" s="751"/>
      <c r="DI119" s="751"/>
      <c r="DJ119" s="751"/>
      <c r="DK119" s="752"/>
      <c r="DL119" s="753">
        <v>553385</v>
      </c>
      <c r="DM119" s="751"/>
      <c r="DN119" s="751"/>
      <c r="DO119" s="751"/>
      <c r="DP119" s="752"/>
      <c r="DQ119" s="753">
        <v>500683</v>
      </c>
      <c r="DR119" s="751"/>
      <c r="DS119" s="751"/>
      <c r="DT119" s="751"/>
      <c r="DU119" s="752"/>
      <c r="DV119" s="835">
        <v>1.1000000000000001</v>
      </c>
      <c r="DW119" s="836"/>
      <c r="DX119" s="836"/>
      <c r="DY119" s="836"/>
      <c r="DZ119" s="837"/>
    </row>
    <row r="120" spans="1:130" s="212" customFormat="1" ht="26.25" customHeight="1" x14ac:dyDescent="0.2">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20150425</v>
      </c>
      <c r="BR120" s="829"/>
      <c r="BS120" s="829"/>
      <c r="BT120" s="829"/>
      <c r="BU120" s="829"/>
      <c r="BV120" s="829">
        <v>21406964</v>
      </c>
      <c r="BW120" s="829"/>
      <c r="BX120" s="829"/>
      <c r="BY120" s="829"/>
      <c r="BZ120" s="829"/>
      <c r="CA120" s="829">
        <v>24005148</v>
      </c>
      <c r="CB120" s="829"/>
      <c r="CC120" s="829"/>
      <c r="CD120" s="829"/>
      <c r="CE120" s="829"/>
      <c r="CF120" s="853">
        <v>54.6</v>
      </c>
      <c r="CG120" s="854"/>
      <c r="CH120" s="854"/>
      <c r="CI120" s="854"/>
      <c r="CJ120" s="854"/>
      <c r="CK120" s="855" t="s">
        <v>444</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v>5723499</v>
      </c>
      <c r="DH120" s="829"/>
      <c r="DI120" s="829"/>
      <c r="DJ120" s="829"/>
      <c r="DK120" s="829"/>
      <c r="DL120" s="829">
        <v>4939779</v>
      </c>
      <c r="DM120" s="829"/>
      <c r="DN120" s="829"/>
      <c r="DO120" s="829"/>
      <c r="DP120" s="829"/>
      <c r="DQ120" s="829">
        <v>4534010</v>
      </c>
      <c r="DR120" s="829"/>
      <c r="DS120" s="829"/>
      <c r="DT120" s="829"/>
      <c r="DU120" s="829"/>
      <c r="DV120" s="830">
        <v>10.3</v>
      </c>
      <c r="DW120" s="830"/>
      <c r="DX120" s="830"/>
      <c r="DY120" s="830"/>
      <c r="DZ120" s="831"/>
    </row>
    <row r="121" spans="1:130" s="212" customFormat="1" ht="26.25" customHeight="1" x14ac:dyDescent="0.2">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v>16494347</v>
      </c>
      <c r="BR121" s="804"/>
      <c r="BS121" s="804"/>
      <c r="BT121" s="804"/>
      <c r="BU121" s="804"/>
      <c r="BV121" s="804">
        <v>13844961</v>
      </c>
      <c r="BW121" s="804"/>
      <c r="BX121" s="804"/>
      <c r="BY121" s="804"/>
      <c r="BZ121" s="804"/>
      <c r="CA121" s="804">
        <v>12987946</v>
      </c>
      <c r="CB121" s="804"/>
      <c r="CC121" s="804"/>
      <c r="CD121" s="804"/>
      <c r="CE121" s="804"/>
      <c r="CF121" s="862">
        <v>29.6</v>
      </c>
      <c r="CG121" s="863"/>
      <c r="CH121" s="863"/>
      <c r="CI121" s="863"/>
      <c r="CJ121" s="863"/>
      <c r="CK121" s="856"/>
      <c r="CL121" s="842"/>
      <c r="CM121" s="842"/>
      <c r="CN121" s="842"/>
      <c r="CO121" s="843"/>
      <c r="CP121" s="822" t="s">
        <v>389</v>
      </c>
      <c r="CQ121" s="823"/>
      <c r="CR121" s="823"/>
      <c r="CS121" s="823"/>
      <c r="CT121" s="823"/>
      <c r="CU121" s="823"/>
      <c r="CV121" s="823"/>
      <c r="CW121" s="823"/>
      <c r="CX121" s="823"/>
      <c r="CY121" s="823"/>
      <c r="CZ121" s="823"/>
      <c r="DA121" s="823"/>
      <c r="DB121" s="823"/>
      <c r="DC121" s="823"/>
      <c r="DD121" s="823"/>
      <c r="DE121" s="823"/>
      <c r="DF121" s="824"/>
      <c r="DG121" s="803">
        <v>155022</v>
      </c>
      <c r="DH121" s="804"/>
      <c r="DI121" s="804"/>
      <c r="DJ121" s="804"/>
      <c r="DK121" s="804"/>
      <c r="DL121" s="804">
        <v>152736</v>
      </c>
      <c r="DM121" s="804"/>
      <c r="DN121" s="804"/>
      <c r="DO121" s="804"/>
      <c r="DP121" s="804"/>
      <c r="DQ121" s="804">
        <v>122074</v>
      </c>
      <c r="DR121" s="804"/>
      <c r="DS121" s="804"/>
      <c r="DT121" s="804"/>
      <c r="DU121" s="804"/>
      <c r="DV121" s="781">
        <v>0.3</v>
      </c>
      <c r="DW121" s="781"/>
      <c r="DX121" s="781"/>
      <c r="DY121" s="781"/>
      <c r="DZ121" s="782"/>
    </row>
    <row r="122" spans="1:130" s="212" customFormat="1" ht="26.25" customHeight="1" x14ac:dyDescent="0.2">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11180522</v>
      </c>
      <c r="BR122" s="832"/>
      <c r="BS122" s="832"/>
      <c r="BT122" s="832"/>
      <c r="BU122" s="832"/>
      <c r="BV122" s="832">
        <v>9843359</v>
      </c>
      <c r="BW122" s="832"/>
      <c r="BX122" s="832"/>
      <c r="BY122" s="832"/>
      <c r="BZ122" s="832"/>
      <c r="CA122" s="832">
        <v>8578995</v>
      </c>
      <c r="CB122" s="832"/>
      <c r="CC122" s="832"/>
      <c r="CD122" s="832"/>
      <c r="CE122" s="832"/>
      <c r="CF122" s="833">
        <v>19.5</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40698</v>
      </c>
      <c r="AB123" s="767"/>
      <c r="AC123" s="767"/>
      <c r="AD123" s="767"/>
      <c r="AE123" s="768"/>
      <c r="AF123" s="769">
        <v>42267</v>
      </c>
      <c r="AG123" s="767"/>
      <c r="AH123" s="767"/>
      <c r="AI123" s="767"/>
      <c r="AJ123" s="768"/>
      <c r="AK123" s="769">
        <v>42263</v>
      </c>
      <c r="AL123" s="767"/>
      <c r="AM123" s="767"/>
      <c r="AN123" s="767"/>
      <c r="AO123" s="768"/>
      <c r="AP123" s="811">
        <v>0.1</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448</v>
      </c>
      <c r="BP123" s="865"/>
      <c r="BQ123" s="819">
        <v>47825294</v>
      </c>
      <c r="BR123" s="820"/>
      <c r="BS123" s="820"/>
      <c r="BT123" s="820"/>
      <c r="BU123" s="820"/>
      <c r="BV123" s="820">
        <v>45095284</v>
      </c>
      <c r="BW123" s="820"/>
      <c r="BX123" s="820"/>
      <c r="BY123" s="820"/>
      <c r="BZ123" s="820"/>
      <c r="CA123" s="820">
        <v>45572089</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190985</v>
      </c>
      <c r="AB126" s="767"/>
      <c r="AC126" s="767"/>
      <c r="AD126" s="767"/>
      <c r="AE126" s="768"/>
      <c r="AF126" s="769">
        <v>55302</v>
      </c>
      <c r="AG126" s="767"/>
      <c r="AH126" s="767"/>
      <c r="AI126" s="767"/>
      <c r="AJ126" s="768"/>
      <c r="AK126" s="769">
        <v>205377</v>
      </c>
      <c r="AL126" s="767"/>
      <c r="AM126" s="767"/>
      <c r="AN126" s="767"/>
      <c r="AO126" s="768"/>
      <c r="AP126" s="811">
        <v>0.5</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v>2034198</v>
      </c>
      <c r="AB128" s="788"/>
      <c r="AC128" s="788"/>
      <c r="AD128" s="788"/>
      <c r="AE128" s="789"/>
      <c r="AF128" s="790">
        <v>2327661</v>
      </c>
      <c r="AG128" s="788"/>
      <c r="AH128" s="788"/>
      <c r="AI128" s="788"/>
      <c r="AJ128" s="789"/>
      <c r="AK128" s="790">
        <v>1832383</v>
      </c>
      <c r="AL128" s="788"/>
      <c r="AM128" s="788"/>
      <c r="AN128" s="788"/>
      <c r="AO128" s="789"/>
      <c r="AP128" s="791"/>
      <c r="AQ128" s="792"/>
      <c r="AR128" s="792"/>
      <c r="AS128" s="792"/>
      <c r="AT128" s="793"/>
      <c r="AU128" s="214"/>
      <c r="AV128" s="214"/>
      <c r="AW128" s="214"/>
      <c r="AX128" s="794" t="s">
        <v>462</v>
      </c>
      <c r="AY128" s="795"/>
      <c r="AZ128" s="795"/>
      <c r="BA128" s="795"/>
      <c r="BB128" s="795"/>
      <c r="BC128" s="795"/>
      <c r="BD128" s="795"/>
      <c r="BE128" s="796"/>
      <c r="BF128" s="773" t="s">
        <v>122</v>
      </c>
      <c r="BG128" s="774"/>
      <c r="BH128" s="774"/>
      <c r="BI128" s="774"/>
      <c r="BJ128" s="774"/>
      <c r="BK128" s="774"/>
      <c r="BL128" s="797"/>
      <c r="BM128" s="773">
        <v>11.34</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42092713</v>
      </c>
      <c r="AB129" s="767"/>
      <c r="AC129" s="767"/>
      <c r="AD129" s="767"/>
      <c r="AE129" s="768"/>
      <c r="AF129" s="769">
        <v>43836113</v>
      </c>
      <c r="AG129" s="767"/>
      <c r="AH129" s="767"/>
      <c r="AI129" s="767"/>
      <c r="AJ129" s="768"/>
      <c r="AK129" s="769">
        <v>45349059</v>
      </c>
      <c r="AL129" s="767"/>
      <c r="AM129" s="767"/>
      <c r="AN129" s="767"/>
      <c r="AO129" s="768"/>
      <c r="AP129" s="770"/>
      <c r="AQ129" s="771"/>
      <c r="AR129" s="771"/>
      <c r="AS129" s="771"/>
      <c r="AT129" s="772"/>
      <c r="AU129" s="215"/>
      <c r="AV129" s="215"/>
      <c r="AW129" s="215"/>
      <c r="AX129" s="738" t="s">
        <v>465</v>
      </c>
      <c r="AY129" s="739"/>
      <c r="AZ129" s="739"/>
      <c r="BA129" s="739"/>
      <c r="BB129" s="739"/>
      <c r="BC129" s="739"/>
      <c r="BD129" s="739"/>
      <c r="BE129" s="740"/>
      <c r="BF129" s="757" t="s">
        <v>122</v>
      </c>
      <c r="BG129" s="758"/>
      <c r="BH129" s="758"/>
      <c r="BI129" s="758"/>
      <c r="BJ129" s="758"/>
      <c r="BK129" s="758"/>
      <c r="BL129" s="759"/>
      <c r="BM129" s="757">
        <v>16.34</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1812846</v>
      </c>
      <c r="AB130" s="767"/>
      <c r="AC130" s="767"/>
      <c r="AD130" s="767"/>
      <c r="AE130" s="768"/>
      <c r="AF130" s="769">
        <v>1625996</v>
      </c>
      <c r="AG130" s="767"/>
      <c r="AH130" s="767"/>
      <c r="AI130" s="767"/>
      <c r="AJ130" s="768"/>
      <c r="AK130" s="769">
        <v>1399589</v>
      </c>
      <c r="AL130" s="767"/>
      <c r="AM130" s="767"/>
      <c r="AN130" s="767"/>
      <c r="AO130" s="768"/>
      <c r="AP130" s="770"/>
      <c r="AQ130" s="771"/>
      <c r="AR130" s="771"/>
      <c r="AS130" s="771"/>
      <c r="AT130" s="772"/>
      <c r="AU130" s="215"/>
      <c r="AV130" s="215"/>
      <c r="AW130" s="215"/>
      <c r="AX130" s="738" t="s">
        <v>468</v>
      </c>
      <c r="AY130" s="739"/>
      <c r="AZ130" s="739"/>
      <c r="BA130" s="739"/>
      <c r="BB130" s="739"/>
      <c r="BC130" s="739"/>
      <c r="BD130" s="739"/>
      <c r="BE130" s="740"/>
      <c r="BF130" s="741">
        <v>1.3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40279867</v>
      </c>
      <c r="AB131" s="751"/>
      <c r="AC131" s="751"/>
      <c r="AD131" s="751"/>
      <c r="AE131" s="752"/>
      <c r="AF131" s="753">
        <v>42210117</v>
      </c>
      <c r="AG131" s="751"/>
      <c r="AH131" s="751"/>
      <c r="AI131" s="751"/>
      <c r="AJ131" s="752"/>
      <c r="AK131" s="753">
        <v>43949470</v>
      </c>
      <c r="AL131" s="751"/>
      <c r="AM131" s="751"/>
      <c r="AN131" s="751"/>
      <c r="AO131" s="752"/>
      <c r="AP131" s="754"/>
      <c r="AQ131" s="755"/>
      <c r="AR131" s="755"/>
      <c r="AS131" s="755"/>
      <c r="AT131" s="756"/>
      <c r="AU131" s="215"/>
      <c r="AV131" s="215"/>
      <c r="AW131" s="215"/>
      <c r="AX131" s="716" t="s">
        <v>470</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1.589446658</v>
      </c>
      <c r="AB132" s="732"/>
      <c r="AC132" s="732"/>
      <c r="AD132" s="732"/>
      <c r="AE132" s="733"/>
      <c r="AF132" s="734">
        <v>0.55641399899999999</v>
      </c>
      <c r="AG132" s="732"/>
      <c r="AH132" s="732"/>
      <c r="AI132" s="732"/>
      <c r="AJ132" s="733"/>
      <c r="AK132" s="734">
        <v>2.0491828459999999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1</v>
      </c>
      <c r="AB133" s="711"/>
      <c r="AC133" s="711"/>
      <c r="AD133" s="711"/>
      <c r="AE133" s="712"/>
      <c r="AF133" s="710">
        <v>0.8</v>
      </c>
      <c r="AG133" s="711"/>
      <c r="AH133" s="711"/>
      <c r="AI133" s="711"/>
      <c r="AJ133" s="712"/>
      <c r="AK133" s="710">
        <v>1.3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mjfnMikJIYvR9KKLHsNimDaS57w2ZDFBiVHKUP3nKdxvcZ/j2iERxicISDB2rfdEEk6vZlzTcCtAwCWcNmzA7A==" saltValue="7gbqPhZmbuNlAyRgWo0PD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474</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OZq3ET7+HYYFRAG2nsOCSkADitHIF6tF3WYE2g41P6CZ21qHSFgYgBRYVrCSHOHwOBDMXVOLOIzKroR1xW/oNQ==" saltValue="N/6UHOCJAjrhV7iqNnPlV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jLEIsvvkuBSkMlcgSYAv5C9ldxbj+J+p2b9ozI0Tw9IBad0NSSa0uqyF/+sHCSFSFm7cPqcJ1uvYr22k6Ek+qg==" saltValue="uSXthBr3nZoINPZxYp/Vm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476</v>
      </c>
      <c r="AL6" s="248"/>
      <c r="AM6" s="248"/>
      <c r="AN6" s="248"/>
    </row>
    <row r="7" spans="1:46" ht="13.5" customHeight="1" x14ac:dyDescent="0.2">
      <c r="A7" s="247"/>
      <c r="AK7" s="250"/>
      <c r="AL7" s="251"/>
      <c r="AM7" s="251"/>
      <c r="AN7" s="252"/>
      <c r="AO7" s="1105" t="s">
        <v>477</v>
      </c>
      <c r="AP7" s="253"/>
      <c r="AQ7" s="254" t="s">
        <v>478</v>
      </c>
      <c r="AR7" s="255"/>
    </row>
    <row r="8" spans="1:46" ht="13" x14ac:dyDescent="0.2">
      <c r="A8" s="247"/>
      <c r="AK8" s="256"/>
      <c r="AL8" s="257"/>
      <c r="AM8" s="257"/>
      <c r="AN8" s="258"/>
      <c r="AO8" s="1106"/>
      <c r="AP8" s="259" t="s">
        <v>479</v>
      </c>
      <c r="AQ8" s="260" t="s">
        <v>480</v>
      </c>
      <c r="AR8" s="261" t="s">
        <v>481</v>
      </c>
    </row>
    <row r="9" spans="1:46" ht="13" x14ac:dyDescent="0.2">
      <c r="A9" s="247"/>
      <c r="AK9" s="1117" t="s">
        <v>482</v>
      </c>
      <c r="AL9" s="1118"/>
      <c r="AM9" s="1118"/>
      <c r="AN9" s="1119"/>
      <c r="AO9" s="262">
        <v>12024462</v>
      </c>
      <c r="AP9" s="262">
        <v>63122</v>
      </c>
      <c r="AQ9" s="263">
        <v>66742</v>
      </c>
      <c r="AR9" s="264">
        <v>-5.4</v>
      </c>
    </row>
    <row r="10" spans="1:46" ht="13.5" customHeight="1" x14ac:dyDescent="0.2">
      <c r="A10" s="247"/>
      <c r="AK10" s="1117" t="s">
        <v>483</v>
      </c>
      <c r="AL10" s="1118"/>
      <c r="AM10" s="1118"/>
      <c r="AN10" s="1119"/>
      <c r="AO10" s="265">
        <v>88412</v>
      </c>
      <c r="AP10" s="265">
        <v>464</v>
      </c>
      <c r="AQ10" s="266">
        <v>1287</v>
      </c>
      <c r="AR10" s="267">
        <v>-63.9</v>
      </c>
    </row>
    <row r="11" spans="1:46" ht="13.5" customHeight="1" x14ac:dyDescent="0.2">
      <c r="A11" s="247"/>
      <c r="AK11" s="1117" t="s">
        <v>484</v>
      </c>
      <c r="AL11" s="1118"/>
      <c r="AM11" s="1118"/>
      <c r="AN11" s="1119"/>
      <c r="AO11" s="265">
        <v>16326</v>
      </c>
      <c r="AP11" s="265">
        <v>86</v>
      </c>
      <c r="AQ11" s="266">
        <v>1074</v>
      </c>
      <c r="AR11" s="267">
        <v>-92</v>
      </c>
    </row>
    <row r="12" spans="1:46" ht="13.5" customHeight="1" x14ac:dyDescent="0.2">
      <c r="A12" s="247"/>
      <c r="AK12" s="1117" t="s">
        <v>485</v>
      </c>
      <c r="AL12" s="1118"/>
      <c r="AM12" s="1118"/>
      <c r="AN12" s="1119"/>
      <c r="AO12" s="265" t="s">
        <v>486</v>
      </c>
      <c r="AP12" s="265" t="s">
        <v>486</v>
      </c>
      <c r="AQ12" s="266">
        <v>41</v>
      </c>
      <c r="AR12" s="267" t="s">
        <v>486</v>
      </c>
    </row>
    <row r="13" spans="1:46" ht="13.5" customHeight="1" x14ac:dyDescent="0.2">
      <c r="A13" s="247"/>
      <c r="AK13" s="1117" t="s">
        <v>487</v>
      </c>
      <c r="AL13" s="1118"/>
      <c r="AM13" s="1118"/>
      <c r="AN13" s="1119"/>
      <c r="AO13" s="265">
        <v>409318</v>
      </c>
      <c r="AP13" s="265">
        <v>2149</v>
      </c>
      <c r="AQ13" s="266">
        <v>2303</v>
      </c>
      <c r="AR13" s="267">
        <v>-6.7</v>
      </c>
    </row>
    <row r="14" spans="1:46" ht="13.5" customHeight="1" x14ac:dyDescent="0.2">
      <c r="A14" s="247"/>
      <c r="AK14" s="1117" t="s">
        <v>488</v>
      </c>
      <c r="AL14" s="1118"/>
      <c r="AM14" s="1118"/>
      <c r="AN14" s="1119"/>
      <c r="AO14" s="265">
        <v>131753</v>
      </c>
      <c r="AP14" s="265">
        <v>692</v>
      </c>
      <c r="AQ14" s="266">
        <v>1496</v>
      </c>
      <c r="AR14" s="267">
        <v>-53.7</v>
      </c>
    </row>
    <row r="15" spans="1:46" ht="13.5" customHeight="1" x14ac:dyDescent="0.2">
      <c r="A15" s="247"/>
      <c r="AK15" s="1120" t="s">
        <v>489</v>
      </c>
      <c r="AL15" s="1121"/>
      <c r="AM15" s="1121"/>
      <c r="AN15" s="1122"/>
      <c r="AO15" s="265">
        <v>-947537</v>
      </c>
      <c r="AP15" s="265">
        <v>-4974</v>
      </c>
      <c r="AQ15" s="266">
        <v>-3858</v>
      </c>
      <c r="AR15" s="267">
        <v>28.9</v>
      </c>
    </row>
    <row r="16" spans="1:46" ht="13" x14ac:dyDescent="0.2">
      <c r="A16" s="247"/>
      <c r="AK16" s="1120" t="s">
        <v>177</v>
      </c>
      <c r="AL16" s="1121"/>
      <c r="AM16" s="1121"/>
      <c r="AN16" s="1122"/>
      <c r="AO16" s="265">
        <v>11722734</v>
      </c>
      <c r="AP16" s="265">
        <v>61538</v>
      </c>
      <c r="AQ16" s="266">
        <v>69084</v>
      </c>
      <c r="AR16" s="267">
        <v>-10.9</v>
      </c>
    </row>
    <row r="17" spans="1:46" ht="13" x14ac:dyDescent="0.2">
      <c r="A17" s="247"/>
    </row>
    <row r="18" spans="1:46" ht="13" x14ac:dyDescent="0.2">
      <c r="A18" s="247"/>
      <c r="AQ18" s="268"/>
      <c r="AR18" s="268"/>
    </row>
    <row r="19" spans="1:46" ht="13" x14ac:dyDescent="0.2">
      <c r="A19" s="247"/>
      <c r="AK19" s="243" t="s">
        <v>490</v>
      </c>
    </row>
    <row r="20" spans="1:46" ht="13" x14ac:dyDescent="0.2">
      <c r="A20" s="247"/>
      <c r="AK20" s="269"/>
      <c r="AL20" s="270"/>
      <c r="AM20" s="270"/>
      <c r="AN20" s="271"/>
      <c r="AO20" s="272" t="s">
        <v>491</v>
      </c>
      <c r="AP20" s="273" t="s">
        <v>492</v>
      </c>
      <c r="AQ20" s="274" t="s">
        <v>493</v>
      </c>
      <c r="AR20" s="275"/>
    </row>
    <row r="21" spans="1:46" s="248" customFormat="1" ht="13" x14ac:dyDescent="0.2">
      <c r="A21" s="276"/>
      <c r="AK21" s="1123" t="s">
        <v>494</v>
      </c>
      <c r="AL21" s="1124"/>
      <c r="AM21" s="1124"/>
      <c r="AN21" s="1125"/>
      <c r="AO21" s="277">
        <v>5.2</v>
      </c>
      <c r="AP21" s="278">
        <v>6.14</v>
      </c>
      <c r="AQ21" s="279">
        <v>-0.94</v>
      </c>
      <c r="AS21" s="280"/>
      <c r="AT21" s="276"/>
    </row>
    <row r="22" spans="1:46" s="248" customFormat="1" ht="13" x14ac:dyDescent="0.2">
      <c r="A22" s="276"/>
      <c r="AK22" s="1123" t="s">
        <v>495</v>
      </c>
      <c r="AL22" s="1124"/>
      <c r="AM22" s="1124"/>
      <c r="AN22" s="1125"/>
      <c r="AO22" s="281">
        <v>99.2</v>
      </c>
      <c r="AP22" s="282">
        <v>99.7</v>
      </c>
      <c r="AQ22" s="283">
        <v>-0.5</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498</v>
      </c>
      <c r="AL29" s="248"/>
      <c r="AM29" s="248"/>
      <c r="AN29" s="248"/>
      <c r="AS29" s="290"/>
    </row>
    <row r="30" spans="1:46" ht="13.5" customHeight="1" x14ac:dyDescent="0.2">
      <c r="A30" s="247"/>
      <c r="AK30" s="250"/>
      <c r="AL30" s="251"/>
      <c r="AM30" s="251"/>
      <c r="AN30" s="252"/>
      <c r="AO30" s="1105" t="s">
        <v>477</v>
      </c>
      <c r="AP30" s="253"/>
      <c r="AQ30" s="254" t="s">
        <v>478</v>
      </c>
      <c r="AR30" s="255"/>
    </row>
    <row r="31" spans="1:46" ht="13" x14ac:dyDescent="0.2">
      <c r="A31" s="247"/>
      <c r="AK31" s="256"/>
      <c r="AL31" s="257"/>
      <c r="AM31" s="257"/>
      <c r="AN31" s="258"/>
      <c r="AO31" s="1106"/>
      <c r="AP31" s="259" t="s">
        <v>479</v>
      </c>
      <c r="AQ31" s="260" t="s">
        <v>480</v>
      </c>
      <c r="AR31" s="261" t="s">
        <v>481</v>
      </c>
    </row>
    <row r="32" spans="1:46" ht="27" customHeight="1" x14ac:dyDescent="0.2">
      <c r="A32" s="247"/>
      <c r="AK32" s="1107" t="s">
        <v>499</v>
      </c>
      <c r="AL32" s="1108"/>
      <c r="AM32" s="1108"/>
      <c r="AN32" s="1109"/>
      <c r="AO32" s="291">
        <v>3372277</v>
      </c>
      <c r="AP32" s="291">
        <v>17703</v>
      </c>
      <c r="AQ32" s="292">
        <v>26372</v>
      </c>
      <c r="AR32" s="293">
        <v>-32.9</v>
      </c>
    </row>
    <row r="33" spans="1:46" ht="13.5" customHeight="1" x14ac:dyDescent="0.2">
      <c r="A33" s="247"/>
      <c r="AK33" s="1107" t="s">
        <v>500</v>
      </c>
      <c r="AL33" s="1108"/>
      <c r="AM33" s="1108"/>
      <c r="AN33" s="1109"/>
      <c r="AO33" s="291" t="s">
        <v>486</v>
      </c>
      <c r="AP33" s="291" t="s">
        <v>486</v>
      </c>
      <c r="AQ33" s="292">
        <v>3</v>
      </c>
      <c r="AR33" s="293" t="s">
        <v>486</v>
      </c>
    </row>
    <row r="34" spans="1:46" ht="27" customHeight="1" x14ac:dyDescent="0.2">
      <c r="A34" s="247"/>
      <c r="AK34" s="1107" t="s">
        <v>501</v>
      </c>
      <c r="AL34" s="1108"/>
      <c r="AM34" s="1108"/>
      <c r="AN34" s="1109"/>
      <c r="AO34" s="291" t="s">
        <v>486</v>
      </c>
      <c r="AP34" s="291" t="s">
        <v>486</v>
      </c>
      <c r="AQ34" s="292">
        <v>27</v>
      </c>
      <c r="AR34" s="293" t="s">
        <v>486</v>
      </c>
    </row>
    <row r="35" spans="1:46" ht="27" customHeight="1" x14ac:dyDescent="0.2">
      <c r="A35" s="247"/>
      <c r="AK35" s="1107" t="s">
        <v>502</v>
      </c>
      <c r="AL35" s="1108"/>
      <c r="AM35" s="1108"/>
      <c r="AN35" s="1109"/>
      <c r="AO35" s="291">
        <v>385327</v>
      </c>
      <c r="AP35" s="291">
        <v>2023</v>
      </c>
      <c r="AQ35" s="292">
        <v>5235</v>
      </c>
      <c r="AR35" s="293">
        <v>-61.4</v>
      </c>
    </row>
    <row r="36" spans="1:46" ht="27" customHeight="1" x14ac:dyDescent="0.2">
      <c r="A36" s="247"/>
      <c r="AK36" s="1107" t="s">
        <v>503</v>
      </c>
      <c r="AL36" s="1108"/>
      <c r="AM36" s="1108"/>
      <c r="AN36" s="1109"/>
      <c r="AO36" s="291">
        <v>127333</v>
      </c>
      <c r="AP36" s="291">
        <v>668</v>
      </c>
      <c r="AQ36" s="292">
        <v>476</v>
      </c>
      <c r="AR36" s="293">
        <v>40.299999999999997</v>
      </c>
    </row>
    <row r="37" spans="1:46" ht="13.5" customHeight="1" x14ac:dyDescent="0.2">
      <c r="A37" s="247"/>
      <c r="AK37" s="1107" t="s">
        <v>504</v>
      </c>
      <c r="AL37" s="1108"/>
      <c r="AM37" s="1108"/>
      <c r="AN37" s="1109"/>
      <c r="AO37" s="291">
        <v>247640</v>
      </c>
      <c r="AP37" s="291">
        <v>1300</v>
      </c>
      <c r="AQ37" s="292">
        <v>969</v>
      </c>
      <c r="AR37" s="293">
        <v>34.200000000000003</v>
      </c>
    </row>
    <row r="38" spans="1:46" ht="27" customHeight="1" x14ac:dyDescent="0.2">
      <c r="A38" s="247"/>
      <c r="AK38" s="1110" t="s">
        <v>505</v>
      </c>
      <c r="AL38" s="1111"/>
      <c r="AM38" s="1111"/>
      <c r="AN38" s="1112"/>
      <c r="AO38" s="294" t="s">
        <v>486</v>
      </c>
      <c r="AP38" s="294" t="s">
        <v>486</v>
      </c>
      <c r="AQ38" s="295" t="s">
        <v>486</v>
      </c>
      <c r="AR38" s="283" t="s">
        <v>486</v>
      </c>
      <c r="AS38" s="290"/>
    </row>
    <row r="39" spans="1:46" ht="13" x14ac:dyDescent="0.2">
      <c r="A39" s="247"/>
      <c r="AK39" s="1110" t="s">
        <v>506</v>
      </c>
      <c r="AL39" s="1111"/>
      <c r="AM39" s="1111"/>
      <c r="AN39" s="1112"/>
      <c r="AO39" s="291">
        <v>-1832383</v>
      </c>
      <c r="AP39" s="291">
        <v>-9619</v>
      </c>
      <c r="AQ39" s="292">
        <v>-7307</v>
      </c>
      <c r="AR39" s="293">
        <v>31.6</v>
      </c>
      <c r="AS39" s="290"/>
    </row>
    <row r="40" spans="1:46" ht="27" customHeight="1" x14ac:dyDescent="0.2">
      <c r="A40" s="247"/>
      <c r="AK40" s="1107" t="s">
        <v>507</v>
      </c>
      <c r="AL40" s="1108"/>
      <c r="AM40" s="1108"/>
      <c r="AN40" s="1109"/>
      <c r="AO40" s="291">
        <v>-1399589</v>
      </c>
      <c r="AP40" s="291">
        <v>-7347</v>
      </c>
      <c r="AQ40" s="292">
        <v>-17667</v>
      </c>
      <c r="AR40" s="293">
        <v>-58.4</v>
      </c>
      <c r="AS40" s="290"/>
    </row>
    <row r="41" spans="1:46" ht="13" x14ac:dyDescent="0.2">
      <c r="A41" s="247"/>
      <c r="AK41" s="1113" t="s">
        <v>287</v>
      </c>
      <c r="AL41" s="1114"/>
      <c r="AM41" s="1114"/>
      <c r="AN41" s="1115"/>
      <c r="AO41" s="291">
        <v>900605</v>
      </c>
      <c r="AP41" s="291">
        <v>4728</v>
      </c>
      <c r="AQ41" s="292">
        <v>8108</v>
      </c>
      <c r="AR41" s="293">
        <v>-41.7</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 x14ac:dyDescent="0.2">
      <c r="A48" s="247"/>
      <c r="AK48" s="301" t="s">
        <v>509</v>
      </c>
      <c r="AL48" s="301"/>
      <c r="AM48" s="301"/>
      <c r="AN48" s="301"/>
      <c r="AO48" s="301"/>
      <c r="AP48" s="301"/>
      <c r="AQ48" s="302"/>
      <c r="AR48" s="301"/>
    </row>
    <row r="49" spans="1:44" ht="13.5" customHeight="1" x14ac:dyDescent="0.2">
      <c r="A49" s="247"/>
      <c r="AK49" s="303"/>
      <c r="AL49" s="304"/>
      <c r="AM49" s="1100" t="s">
        <v>477</v>
      </c>
      <c r="AN49" s="1102" t="s">
        <v>510</v>
      </c>
      <c r="AO49" s="1103"/>
      <c r="AP49" s="1103"/>
      <c r="AQ49" s="1103"/>
      <c r="AR49" s="1104"/>
    </row>
    <row r="50" spans="1:44" ht="13" x14ac:dyDescent="0.2">
      <c r="A50" s="247"/>
      <c r="AK50" s="305"/>
      <c r="AL50" s="306"/>
      <c r="AM50" s="1101"/>
      <c r="AN50" s="307" t="s">
        <v>511</v>
      </c>
      <c r="AO50" s="308" t="s">
        <v>512</v>
      </c>
      <c r="AP50" s="309" t="s">
        <v>513</v>
      </c>
      <c r="AQ50" s="310" t="s">
        <v>514</v>
      </c>
      <c r="AR50" s="311" t="s">
        <v>515</v>
      </c>
    </row>
    <row r="51" spans="1:44" ht="13" x14ac:dyDescent="0.2">
      <c r="A51" s="247"/>
      <c r="AK51" s="303" t="s">
        <v>516</v>
      </c>
      <c r="AL51" s="304"/>
      <c r="AM51" s="312">
        <v>4404706</v>
      </c>
      <c r="AN51" s="313">
        <v>23167</v>
      </c>
      <c r="AO51" s="314">
        <v>-30.8</v>
      </c>
      <c r="AP51" s="315">
        <v>42898</v>
      </c>
      <c r="AQ51" s="316">
        <v>-16</v>
      </c>
      <c r="AR51" s="317">
        <v>-14.8</v>
      </c>
    </row>
    <row r="52" spans="1:44" ht="13" x14ac:dyDescent="0.2">
      <c r="A52" s="247"/>
      <c r="AK52" s="318"/>
      <c r="AL52" s="319" t="s">
        <v>517</v>
      </c>
      <c r="AM52" s="320">
        <v>3418984</v>
      </c>
      <c r="AN52" s="321">
        <v>17983</v>
      </c>
      <c r="AO52" s="322">
        <v>-31.8</v>
      </c>
      <c r="AP52" s="323">
        <v>21022</v>
      </c>
      <c r="AQ52" s="324">
        <v>-10.1</v>
      </c>
      <c r="AR52" s="325">
        <v>-21.7</v>
      </c>
    </row>
    <row r="53" spans="1:44" ht="13" x14ac:dyDescent="0.2">
      <c r="A53" s="247"/>
      <c r="AK53" s="303" t="s">
        <v>518</v>
      </c>
      <c r="AL53" s="304"/>
      <c r="AM53" s="312">
        <v>4192439</v>
      </c>
      <c r="AN53" s="313">
        <v>21997</v>
      </c>
      <c r="AO53" s="314">
        <v>-5.0999999999999996</v>
      </c>
      <c r="AP53" s="315">
        <v>38566</v>
      </c>
      <c r="AQ53" s="316">
        <v>-10.1</v>
      </c>
      <c r="AR53" s="317">
        <v>5</v>
      </c>
    </row>
    <row r="54" spans="1:44" ht="13" x14ac:dyDescent="0.2">
      <c r="A54" s="247"/>
      <c r="AK54" s="318"/>
      <c r="AL54" s="319" t="s">
        <v>517</v>
      </c>
      <c r="AM54" s="320">
        <v>3185889</v>
      </c>
      <c r="AN54" s="321">
        <v>16716</v>
      </c>
      <c r="AO54" s="322">
        <v>-7</v>
      </c>
      <c r="AP54" s="323">
        <v>24059</v>
      </c>
      <c r="AQ54" s="324">
        <v>14.4</v>
      </c>
      <c r="AR54" s="325">
        <v>-21.4</v>
      </c>
    </row>
    <row r="55" spans="1:44" ht="13" x14ac:dyDescent="0.2">
      <c r="A55" s="247"/>
      <c r="AK55" s="303" t="s">
        <v>519</v>
      </c>
      <c r="AL55" s="304"/>
      <c r="AM55" s="312">
        <v>4050565</v>
      </c>
      <c r="AN55" s="313">
        <v>21328</v>
      </c>
      <c r="AO55" s="314">
        <v>-3</v>
      </c>
      <c r="AP55" s="315">
        <v>35156</v>
      </c>
      <c r="AQ55" s="316">
        <v>-8.8000000000000007</v>
      </c>
      <c r="AR55" s="317">
        <v>5.8</v>
      </c>
    </row>
    <row r="56" spans="1:44" ht="13" x14ac:dyDescent="0.2">
      <c r="A56" s="247"/>
      <c r="AK56" s="318"/>
      <c r="AL56" s="319" t="s">
        <v>517</v>
      </c>
      <c r="AM56" s="320">
        <v>3555056</v>
      </c>
      <c r="AN56" s="321">
        <v>18719</v>
      </c>
      <c r="AO56" s="322">
        <v>12</v>
      </c>
      <c r="AP56" s="323">
        <v>22430</v>
      </c>
      <c r="AQ56" s="324">
        <v>-6.8</v>
      </c>
      <c r="AR56" s="325">
        <v>18.8</v>
      </c>
    </row>
    <row r="57" spans="1:44" ht="13" x14ac:dyDescent="0.2">
      <c r="A57" s="247"/>
      <c r="AK57" s="303" t="s">
        <v>520</v>
      </c>
      <c r="AL57" s="304"/>
      <c r="AM57" s="312">
        <v>4240552</v>
      </c>
      <c r="AN57" s="313">
        <v>22324</v>
      </c>
      <c r="AO57" s="314">
        <v>4.7</v>
      </c>
      <c r="AP57" s="315">
        <v>37029</v>
      </c>
      <c r="AQ57" s="316">
        <v>5.3</v>
      </c>
      <c r="AR57" s="317">
        <v>-0.6</v>
      </c>
    </row>
    <row r="58" spans="1:44" ht="13" x14ac:dyDescent="0.2">
      <c r="A58" s="247"/>
      <c r="AK58" s="318"/>
      <c r="AL58" s="319" t="s">
        <v>517</v>
      </c>
      <c r="AM58" s="320">
        <v>3857702</v>
      </c>
      <c r="AN58" s="321">
        <v>20308</v>
      </c>
      <c r="AO58" s="322">
        <v>8.5</v>
      </c>
      <c r="AP58" s="323">
        <v>23232</v>
      </c>
      <c r="AQ58" s="324">
        <v>3.6</v>
      </c>
      <c r="AR58" s="325">
        <v>4.9000000000000004</v>
      </c>
    </row>
    <row r="59" spans="1:44" ht="13" x14ac:dyDescent="0.2">
      <c r="A59" s="247"/>
      <c r="AK59" s="303" t="s">
        <v>521</v>
      </c>
      <c r="AL59" s="304"/>
      <c r="AM59" s="312">
        <v>5236943</v>
      </c>
      <c r="AN59" s="313">
        <v>27491</v>
      </c>
      <c r="AO59" s="314">
        <v>23.1</v>
      </c>
      <c r="AP59" s="315">
        <v>44805</v>
      </c>
      <c r="AQ59" s="316">
        <v>21</v>
      </c>
      <c r="AR59" s="317">
        <v>2.1</v>
      </c>
    </row>
    <row r="60" spans="1:44" ht="13" x14ac:dyDescent="0.2">
      <c r="A60" s="247"/>
      <c r="AK60" s="318"/>
      <c r="AL60" s="319" t="s">
        <v>517</v>
      </c>
      <c r="AM60" s="320">
        <v>4855256</v>
      </c>
      <c r="AN60" s="321">
        <v>25487</v>
      </c>
      <c r="AO60" s="322">
        <v>25.5</v>
      </c>
      <c r="AP60" s="323">
        <v>29857</v>
      </c>
      <c r="AQ60" s="324">
        <v>28.5</v>
      </c>
      <c r="AR60" s="325">
        <v>-3</v>
      </c>
    </row>
    <row r="61" spans="1:44" ht="13" x14ac:dyDescent="0.2">
      <c r="A61" s="247"/>
      <c r="AK61" s="303" t="s">
        <v>522</v>
      </c>
      <c r="AL61" s="326"/>
      <c r="AM61" s="312">
        <v>4425041</v>
      </c>
      <c r="AN61" s="313">
        <v>23261</v>
      </c>
      <c r="AO61" s="314">
        <v>-2.2000000000000002</v>
      </c>
      <c r="AP61" s="315">
        <v>39691</v>
      </c>
      <c r="AQ61" s="327">
        <v>-1.7</v>
      </c>
      <c r="AR61" s="317">
        <v>-0.5</v>
      </c>
    </row>
    <row r="62" spans="1:44" ht="13" x14ac:dyDescent="0.2">
      <c r="A62" s="247"/>
      <c r="AK62" s="318"/>
      <c r="AL62" s="319" t="s">
        <v>517</v>
      </c>
      <c r="AM62" s="320">
        <v>3774577</v>
      </c>
      <c r="AN62" s="321">
        <v>19843</v>
      </c>
      <c r="AO62" s="322">
        <v>1.4</v>
      </c>
      <c r="AP62" s="323">
        <v>24120</v>
      </c>
      <c r="AQ62" s="324">
        <v>5.9</v>
      </c>
      <c r="AR62" s="325">
        <v>-4.5</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qqROwELLGPtv0rGm9Nj2O0nSOQPJvvork3vsgkoPMY4f7zlZ8Et8BSAdG2Lbh4Ec44ihyPZ06Gwbw/muynA7og==" saltValue="xaHm76RLngJJemIcsO7FS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pP60eFG0HWyANRuShrcDSgZzj5NPFPhyrr4hYstVYGKn9xMLro4jLdOL8vWJlFD3xw7lFWkaHt9u+MOvrasmvg==" saltValue="mN18gijTEL7y1z2JWtIq4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t0Sdhp6U5SVbie/CYmhGkEn2uWppdQh+mIDFC6if/8FJ/APqOR7AEF297tR6AlroIMmDquOcaRkwD+CQ298ZQQ==" saltValue="XRLkrVM7hBAvMK7Xiez4M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11.99</v>
      </c>
      <c r="G47" s="12">
        <v>14.13</v>
      </c>
      <c r="H47" s="12">
        <v>14.63</v>
      </c>
      <c r="I47" s="12">
        <v>15.24</v>
      </c>
      <c r="J47" s="13">
        <v>17.28</v>
      </c>
    </row>
    <row r="48" spans="2:10" ht="57.75" customHeight="1" x14ac:dyDescent="0.2">
      <c r="B48" s="14"/>
      <c r="C48" s="1128" t="s">
        <v>4</v>
      </c>
      <c r="D48" s="1128"/>
      <c r="E48" s="1129"/>
      <c r="F48" s="15">
        <v>6.89</v>
      </c>
      <c r="G48" s="16">
        <v>5.55</v>
      </c>
      <c r="H48" s="16">
        <v>5.22</v>
      </c>
      <c r="I48" s="16">
        <v>5.17</v>
      </c>
      <c r="J48" s="17">
        <v>2.54</v>
      </c>
    </row>
    <row r="49" spans="2:10" ht="57.75" customHeight="1" thickBot="1" x14ac:dyDescent="0.25">
      <c r="B49" s="18"/>
      <c r="C49" s="1130" t="s">
        <v>5</v>
      </c>
      <c r="D49" s="1130"/>
      <c r="E49" s="1131"/>
      <c r="F49" s="19">
        <v>5.39</v>
      </c>
      <c r="G49" s="20">
        <v>1.9</v>
      </c>
      <c r="H49" s="20">
        <v>1.43</v>
      </c>
      <c r="I49" s="20">
        <v>2.4</v>
      </c>
      <c r="J49" s="21">
        <v>0.09</v>
      </c>
    </row>
    <row r="50" spans="2:10" ht="13" x14ac:dyDescent="0.2"/>
  </sheetData>
  <sheetProtection algorithmName="SHA-512" hashValue="P48npFMQIuQI38qjXbpQA3WuGcvV6K+eESmcezQx2HhfkISCxb4DrBpGfVm0g+MKxbMr1QPh81y80EGcp0+s2A==" saltValue="p5BfpT8cXOPhYWTKcH6o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B58938BCCB94342BAC7F718863C370A" ma:contentTypeVersion="16" ma:contentTypeDescription="新しいドキュメントを作成します。" ma:contentTypeScope="" ma:versionID="325f277863a6dba9fa391053b007a3a6">
  <xsd:schema xmlns:xsd="http://www.w3.org/2001/XMLSchema" xmlns:xs="http://www.w3.org/2001/XMLSchema" xmlns:p="http://schemas.microsoft.com/office/2006/metadata/properties" xmlns:ns1="http://schemas.microsoft.com/sharepoint/v3" xmlns:ns2="c26db47b-7cd2-4ff3-b1a6-8dda4d088dd5" xmlns:ns3="1874a107-0ed4-4b76-a622-853cc758e8f0" targetNamespace="http://schemas.microsoft.com/office/2006/metadata/properties" ma:root="true" ma:fieldsID="e9ab4283d6ec578eb908a24c354d8a22" ns1:_="" ns2:_="" ns3:_="">
    <xsd:import namespace="http://schemas.microsoft.com/sharepoint/v3"/>
    <xsd:import namespace="c26db47b-7cd2-4ff3-b1a6-8dda4d088dd5"/>
    <xsd:import namespace="1874a107-0ed4-4b76-a622-853cc758e8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x30d1__x30b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db47b-7cd2-4ff3-b1a6-8dda4d088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aac9dcb-8c63-4d12-8230-8a7553246f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x30d1__x30b9_" ma:index="23" nillable="true" ma:displayName="パス" ma:format="Hyperlink" ma:internalName="_x30d1__x30b9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74a107-0ed4-4b76-a622-853cc758e8f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a649d4-889f-4e42-b52b-34c5324aff03}" ma:internalName="TaxCatchAll" ma:showField="CatchAllData" ma:web="1874a107-0ed4-4b76-a622-853cc758e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1874a107-0ed4-4b76-a622-853cc758e8f0" xsi:nil="true"/>
    <_x30d1__x30b9_ xmlns="c26db47b-7cd2-4ff3-b1a6-8dda4d088dd5">
      <Url xsi:nil="true"/>
      <Description xsi:nil="true"/>
    </_x30d1__x30b9_>
    <lcf76f155ced4ddcb4097134ff3c332f xmlns="c26db47b-7cd2-4ff3-b1a6-8dda4d088dd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7430B-E2EE-49FC-BFBC-7933ED86E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6db47b-7cd2-4ff3-b1a6-8dda4d088dd5"/>
    <ds:schemaRef ds:uri="1874a107-0ed4-4b76-a622-853cc758e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86E534-AFEB-4ADF-AEF5-3C1896BA612C}">
  <ds:schemaRefs>
    <ds:schemaRef ds:uri="c26db47b-7cd2-4ff3-b1a6-8dda4d088dd5"/>
    <ds:schemaRef ds:uri="http://purl.org/dc/dcmitype/"/>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schemas.microsoft.com/office/2006/documentManagement/types"/>
    <ds:schemaRef ds:uri="1874a107-0ed4-4b76-a622-853cc758e8f0"/>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435C539D-4C85-4541-8350-5BF37DE874C9}">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財務調査課</dc:creator>
  <dcterms:modified xsi:type="dcterms:W3CDTF">2026-03-23T02:13:15Z</dcterms:modified>
  <dc:description/>
  <cp:keywords/>
  <dc:subject/>
  <dc:title>財政状況資料集</dc:title>
  <cp:lastPrinted>2026-03-22T23:34:35Z</cp:lastPrinted>
  <cp:lastModifiedBy>ZTR_admin_01</cp:lastModifiedBy>
  <dcterms:created xsi:type="dcterms:W3CDTF">2026-02-23T05:53:08Z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0x0101003B58938BCCB94342BAC7F718863C370A</vt:lpwstr>
  </property>
  <property fmtid="{D5CDD505-2E9C-101B-9397-08002B2CF9AE}" pid="3" name="MediaServiceImageTags">
    <vt:lpwstr/>
  </property>
</Properties>
</file>