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FFFE54B4-2D3C-40A5-9132-1A13BE666CF7}" xr6:coauthVersionLast="47" xr6:coauthVersionMax="47" xr10:uidLastSave="{00000000-0000-0000-0000-000000000000}"/>
  <bookViews>
    <workbookView xWindow="-108" yWindow="-108" windowWidth="23256" windowHeight="12456" tabRatio="8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BE36" i="10"/>
  <c r="AM36" i="10"/>
  <c r="C36" i="10"/>
  <c r="BE35" i="10"/>
  <c r="AM35" i="10"/>
  <c r="C35" i="10"/>
  <c r="CO34" i="10"/>
  <c r="CO35" i="10" s="1"/>
  <c r="CO36" i="10" s="1"/>
  <c r="BW34" i="10"/>
  <c r="BW35" i="10" s="1"/>
  <c r="BW36" i="10" s="1"/>
  <c r="BW37" i="10" s="1"/>
  <c r="BW38" i="10" s="1"/>
  <c r="BW39"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<sst xmlns="http://schemas.openxmlformats.org/spreadsheetml/2006/main" count="1205" uniqueCount="554">
  <si>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</si>
  <si>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</si>
  <si>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</si>
  <si>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</si>
  <si>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</si>
  <si>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</si>
  <si>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</si>
  <si>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</si>
  <si>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</si>
  <si>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</si>
  <si>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</si>
  <si>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</si>
  <si>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</si>
  <si>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</si>
  <si>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</si>
  <si>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</si>
  <si>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</si>
  <si>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</si>
  <si>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</si>
  <si>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</si>
  <si>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</si>
  <si>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</si>
  <si>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</si>
  <si>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</si>
  <si>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</si>
  <si>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</si>
  <si>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</si>
  <si>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</si>
  <si>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</si>
  <si>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</si>
  <si>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</si>
  <si>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</si>
  <si>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</si>
  <si>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</si>
  <si>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</si>
  <si>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</si>
  <si>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</si>
  <si>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</si>
  <si>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</si>
  <si>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</si>
  <si>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</si>
  <si>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</si>
  <si>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</si>
  <si>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</si>
  <si>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</si>
  <si>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</si>
  <si>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</si>
  <si>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</si>
  <si>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</si>
  <si>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</si>
  <si>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</si>
  <si>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</si>
  <si>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</si>
  <si>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</si>
  <si>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</si>
  <si>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</si>
  <si>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</si>
  <si>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</si>
  <si>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</si>
  <si>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</si>
  <si>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</si>
  <si>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</si>
  <si>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</si>
  <si>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</si>
  <si>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</si>
  <si>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</si>
  <si>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</si>
  <si>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</si>
  <si>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</si>
  <si>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</si>
  <si>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</si>
  <si>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</si>
  <si>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</si>
  <si>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</si>
  <si>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</si>
  <si>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</si>
  <si>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</si>
  <si>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</si>
  <si>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</si>
  <si>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</si>
  <si>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</si>
  <si>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</si>
  <si>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</si>
  <si>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</si>
  <si>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</si>
  <si>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</si>
  <si>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</si>
  <si>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</si>
  <si>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</si>
  <si>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</si>
  <si>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</si>
  <si>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</si>
  <si>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</si>
  <si>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</si>
  <si>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千代田区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</si>
  <si>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</si>
  <si>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</si>
  <si>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</si>
  <si>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</si>
  <si>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</si>
  <si>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</si>
  <si>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</si>
  <si>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</si>
  <si>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</si>
  <si>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</si>
  <si>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</si>
  <si>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</si>
  <si>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</si>
  <si>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</si>
  <si>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</si>
  <si>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</si>
  <si>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</si>
  <si>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</si>
  <si>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</si>
  <si>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</si>
  <si>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</si>
  <si>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</si>
  <si>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</si>
  <si>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</si>
  <si>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</si>
  <si>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</si>
  <si>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</si>
  <si>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</si>
  <si>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</si>
  <si>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</si>
  <si>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</si>
  <si>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</si>
  <si>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</si>
  <si>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</si>
  <si>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</si>
  <si>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</si>
  <si>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</si>
  <si>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</si>
  <si>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</si>
  <si>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</si>
  <si>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</si>
  <si>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</si>
  <si>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</si>
  <si>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</si>
  <si>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</si>
  <si>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</si>
  <si>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</si>
  <si>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</si>
  <si>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</si>
  <si>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</si>
  <si>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</si>
  <si>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</si>
  <si>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</si>
  <si>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</si>
  <si>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</si>
  <si>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</si>
  <si>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</si>
  <si>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</si>
  <si>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</si>
  <si>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</si>
  <si>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</si>
  <si>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</si>
  <si>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</si>
  <si>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</si>
  <si>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</si>
  <si>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</si>
  <si>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</si>
  <si>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</si>
  <si>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</si>
  <si>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</si>
  <si>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</si>
  <si>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</si>
  <si>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</si>
  <si>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</si>
  <si>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</si>
  <si>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</si>
  <si>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</si>
  <si>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</si>
  <si>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</si>
  <si>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</si>
  <si>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</si>
  <si>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</si>
  <si>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</si>
  <si>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</si>
  <si>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</si>
  <si>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</si>
  <si>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</si>
  <si>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</si>
  <si>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</si>
  <si>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</si>
  <si>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</si>
  <si>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</si>
  <si>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</si>
  <si>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</si>
  <si>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</si>
  <si>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</si>
  <si>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</si>
  <si>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</si>
  <si>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</si>
  <si>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</si>
  <si>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</si>
  <si>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</si>
  <si>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</si>
  <si>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</si>
  <si>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</si>
  <si>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</si>
  <si>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</si>
  <si>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</si>
  <si>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東京都千代田区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</si>
  <si>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</si>
  <si>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</si>
  <si>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</si>
  <si>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</si>
  <si>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</si>
  <si>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</si>
  <si>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</si>
  <si>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</si>
  <si>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</si>
  <si>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</si>
  <si>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</si>
  <si>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</si>
  <si>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</si>
  <si>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</si>
  <si>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</si>
  <si>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</si>
  <si>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</si>
  <si>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</si>
  <si>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</si>
  <si>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</si>
  <si>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</si>
  <si>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</si>
  <si>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</si>
  <si>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</si>
  <si>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</si>
  <si>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</si>
  <si>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</si>
  <si>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</si>
  <si>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</si>
  <si>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</si>
  <si>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</si>
  <si>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</si>
  <si>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</si>
  <si>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</si>
  <si>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</si>
  <si>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</si>
  <si>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</si>
  <si>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</si>
  <si>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</si>
  <si>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</si>
  <si>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</si>
  <si>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</si>
  <si>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</si>
  <si>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</si>
  <si>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</si>
  <si>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</si>
  <si>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</si>
  <si>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</si>
  <si>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</si>
  <si>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</si>
  <si>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</si>
  <si>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</si>
  <si>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</si>
  <si>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</si>
  <si>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</si>
  <si>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</si>
  <si>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</si>
  <si>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</si>
  <si>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</si>
  <si>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</si>
  <si>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</si>
  <si>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</si>
  <si>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</si>
  <si>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</si>
  <si>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</si>
  <si>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</si>
  <si>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</si>
  <si>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</si>
  <si>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</si>
  <si>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</si>
  <si>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</si>
  <si>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</si>
  <si>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</si>
  <si>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</si>
  <si>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</si>
  <si>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</si>
  <si>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</si>
  <si>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</si>
  <si>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</si>
  <si>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</si>
  <si>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</si>
  <si>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</si>
  <si>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</si>
  <si>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</si>
  <si>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</si>
  <si>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</si>
  <si>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</si>
  <si>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</si>
  <si>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</si>
  <si>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</si>
  <si>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</si>
  <si>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</si>
  <si>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</si>
  <si>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</si>
  <si>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</si>
  <si>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</si>
  <si>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</si>
  <si>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</si>
  <si>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</si>
  <si>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</si>
  <si>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</si>
  <si>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</si>
  <si>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</si>
  <si>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</si>
  <si>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</si>
  <si>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</si>
  <si>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</si>
  <si>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</si>
  <si>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</si>
  <si>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</si>
  <si>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</si>
  <si>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</si>
  <si>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</si>
  <si>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</si>
  <si>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</si>
  <si>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</si>
  <si>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</si>
  <si>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</si>
  <si>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</si>
  <si>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</si>
  <si>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</si>
  <si>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</si>
  <si>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</si>
  <si>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</si>
  <si>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</si>
  <si>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</si>
  <si>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</si>
  <si>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</si>
  <si>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</si>
  <si>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</si>
  <si>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</si>
  <si>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</si>
  <si>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</si>
  <si>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</si>
  <si>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</si>
  <si>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</si>
  <si>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</si>
  <si>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</si>
  <si>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</si>
  <si>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</si>
  <si>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</si>
  <si>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</si>
  <si>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</si>
  <si>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</si>
  <si>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</si>
  <si>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</si>
  <si>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</si>
  <si>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</si>
  <si>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</si>
  <si>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</si>
  <si>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東京都千代田区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</si>
  <si>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</si>
  <si>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</si>
  <si>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</si>
  <si>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</si>
  <si>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</si>
  <si>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</si>
  <si>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</si>
  <si>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</si>
  <si>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</si>
  <si>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</si>
  <si>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</si>
  <si>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</si>
  <si>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</si>
  <si>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</si>
  <si>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</si>
  <si>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</si>
  <si>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</si>
  <si>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</si>
  <si>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</si>
  <si>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</si>
  <si>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</si>
  <si>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</si>
  <si>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</si>
  <si>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</si>
  <si>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</si>
  <si>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</si>
  <si>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</si>
  <si>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</si>
  <si>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</si>
  <si>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</si>
  <si>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</si>
  <si>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</si>
  <si>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</si>
  <si>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</si>
  <si>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</si>
  <si>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</si>
  <si>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</si>
  <si>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</si>
  <si>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</si>
  <si>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</si>
  <si>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</si>
  <si>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</si>
  <si>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</si>
  <si>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</si>
  <si>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</si>
  <si>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</si>
  <si>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</si>
  <si>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</si>
  <si>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</si>
  <si>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</si>
  <si>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</si>
  <si>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</si>
  <si>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</si>
  <si>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</si>
  <si>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</si>
  <si>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</si>
  <si>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</si>
  <si>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</si>
  <si>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</si>
  <si>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</si>
  <si>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</si>
  <si>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</si>
  <si>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</si>
  <si>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</si>
  <si>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</si>
  <si>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</si>
  <si>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</si>
  <si>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</si>
  <si>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</si>
  <si>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</si>
  <si>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</si>
  <si>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</si>
  <si>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</si>
  <si>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</si>
  <si>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</si>
  <si>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</si>
  <si>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</si>
  <si>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</si>
  <si>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</si>
  <si>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</si>
  <si>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</si>
  <si>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</si>
  <si>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</si>
  <si>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</si>
  <si>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</si>
  <si>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</si>
  <si>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</si>
  <si>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</si>
  <si>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</si>
  <si>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</si>
  <si>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</si>
  <si>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</si>
  <si>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</si>
  <si>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</si>
  <si>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</si>
  <si>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</si>
  <si>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</si>
  <si>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</si>
  <si>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</si>
  <si>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</si>
  <si>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</si>
  <si>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</si>
  <si>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</si>
  <si>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</si>
  <si>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</si>
  <si>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</si>
  <si>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</si>
  <si>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</si>
  <si>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</si>
  <si>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</si>
  <si>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</si>
  <si>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</si>
  <si>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</si>
  <si>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</si>
  <si>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</si>
  <si>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</si>
  <si>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</si>
  <si>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</si>
  <si>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</si>
  <si>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</si>
  <si>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</si>
  <si>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</si>
  <si>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</si>
  <si>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</si>
  <si>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</si>
  <si>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</si>
  <si>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</si>
  <si>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</si>
  <si>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</si>
  <si>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</si>
  <si>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</si>
  <si>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</si>
  <si>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</si>
  <si>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</si>
  <si>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</si>
  <si>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</si>
  <si>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</si>
  <si>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</si>
  <si>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</si>
  <si>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</si>
  <si>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</si>
  <si>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</si>
  <si>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</si>
  <si>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</si>
  <si>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</si>
  <si>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</si>
  <si>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</si>
  <si>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</si>
  <si>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</si>
  <si>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</si>
  <si>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</si>
  <si>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</si>
  <si>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</si>
  <si>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</si>
  <si>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</si>
  <si>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</si>
  <si>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</si>
  <si>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</si>
  <si>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</si>
  <si>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</si>
  <si>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</si>
  <si>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</si>
  <si>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</si>
  <si>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</si>
  <si>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</si>
  <si>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</si>
  <si>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</si>
  <si>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</si>
  <si>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</si>
  <si>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</si>
  <si>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</si>
  <si>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20.58</t>
  </si>
  <si>
    <t>▲ 0.62</t>
  </si>
  <si>
    <t>一般会計</t>
  </si>
  <si>
    <t>国民健康保険事業会計</t>
  </si>
  <si>
    <t>介護保険特別会計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</si>
  <si>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</si>
  <si>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</si>
  <si>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</si>
  <si>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</si>
  <si>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</si>
  <si>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</si>
  <si>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</si>
  <si>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</si>
  <si>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</si>
  <si>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</si>
  <si>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</si>
  <si>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</si>
  <si>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</si>
  <si>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</si>
  <si>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</si>
  <si>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まちみらい千代田</t>
    <rPh sb="5" eb="8">
      <t>チヨダ</t>
    </rPh>
    <phoneticPr fontId="2"/>
  </si>
  <si>
    <t>秋葉原タウンマネジメント</t>
    <rPh sb="0" eb="3">
      <t>アキハバラ</t>
    </rPh>
    <phoneticPr fontId="2"/>
  </si>
  <si>
    <t>ゆとりちよだ</t>
  </si>
  <si>
    <t>社会資本等整備基金</t>
    <rPh sb="0" eb="9">
      <t>シャカイシホントウセイビキキン</t>
    </rPh>
    <phoneticPr fontId="5"/>
  </si>
  <si>
    <t>環境対策基金</t>
    <rPh sb="0" eb="6">
      <t>カンキョウタイサクキキン</t>
    </rPh>
    <phoneticPr fontId="5"/>
  </si>
  <si>
    <t>子ども・子育て支援事業金</t>
    <rPh sb="0" eb="1">
      <t>コ</t>
    </rPh>
    <rPh sb="4" eb="6">
      <t>コソダ</t>
    </rPh>
    <rPh sb="7" eb="12">
      <t>シエンジギョウキン</t>
    </rPh>
    <phoneticPr fontId="5"/>
  </si>
  <si>
    <t>高齢者福祉基金</t>
    <rPh sb="0" eb="3">
      <t>コウレイシャ</t>
    </rPh>
    <rPh sb="3" eb="7">
      <t>フクシキキン</t>
    </rPh>
    <phoneticPr fontId="5"/>
  </si>
  <si>
    <t>災害対策基金</t>
    <rPh sb="0" eb="6">
      <t>サイガイタイサクキキン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</si>
</sst>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C62E-43C3-A01C-C6490C09E59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154320</c:v>
                </c:pt>
                <c:pt idx="1">
                  <c:v>93802</c:v>
                </c:pt>
                <c:pt idx="2">
                  <c:v>124592</c:v>
                </c:pt>
                <c:pt idx="3">
                  <c:v>209126</c:v>
                </c:pt>
                <c:pt idx="4">
                  <c:v>96724</c:v>
                </c:pt>
              </c:numCache>
            </c:numRef>
          </c:val>
          <c:smooth val="0"/>
          <c:extLst>
            <c:ext xmlns:c16="http://schemas.microsoft.com/office/drawing/2014/chart" uri="{C3380CC4-5D6E-409C-BE32-E72D297353CC}">
              <c16:uniqueId val="{00000001-C62E-43C3-A01C-C6490C09E59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4.88</c:v>
                </c:pt>
                <c:pt idx="1">
                  <c:v>3.99</c:v>
                </c:pt>
                <c:pt idx="2">
                  <c:v>3.12</c:v>
                </c:pt>
                <c:pt idx="3">
                  <c:v>4.6399999999999997</c:v>
                </c:pt>
                <c:pt idx="4">
                  <c:v>7.92</c:v>
                </c:pt>
              </c:numCache>
            </c:numRef>
          </c:val>
          <c:extLst>
            <c:ext xmlns:c16="http://schemas.microsoft.com/office/drawing/2014/chart" uri="{C3380CC4-5D6E-409C-BE32-E72D297353CC}">
              <c16:uniqueId val="{00000000-D04E-42A1-B8B2-07E1EC6CB20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124.76</c:v>
                </c:pt>
                <c:pt idx="1">
                  <c:v>113.94</c:v>
                </c:pt>
                <c:pt idx="2">
                  <c:v>118.71</c:v>
                </c:pt>
                <c:pt idx="3">
                  <c:v>111.92</c:v>
                </c:pt>
                <c:pt idx="4">
                  <c:v>106.08</c:v>
                </c:pt>
              </c:numCache>
            </c:numRef>
          </c:val>
          <c:extLst>
            <c:ext xmlns:c16="http://schemas.microsoft.com/office/drawing/2014/chart" uri="{C3380CC4-5D6E-409C-BE32-E72D297353CC}">
              <c16:uniqueId val="{00000001-D04E-42A1-B8B2-07E1EC6CB20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-20.58</c:v>
                </c:pt>
                <c:pt idx="1">
                  <c:v>0.86</c:v>
                </c:pt>
                <c:pt idx="2">
                  <c:v>-0.62</c:v>
                </c:pt>
                <c:pt idx="3">
                  <c:v>3.97</c:v>
                </c:pt>
                <c:pt idx="4">
                  <c:v>6.65</c:v>
                </c:pt>
              </c:numCache>
            </c:numRef>
          </c:val>
          <c:smooth val="0"/>
          <c:extLst>
            <c:ext xmlns:c16="http://schemas.microsoft.com/office/drawing/2014/chart" uri="{C3380CC4-5D6E-409C-BE32-E72D297353CC}">
              <c16:uniqueId val="{00000002-D04E-42A1-B8B2-07E1EC6CB20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EFB-4827-AC17-51B77E40C2E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EFB-4827-AC17-51B77E40C2E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EFB-4827-AC17-51B77E40C2E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EFB-4827-AC17-51B77E40C2E4}"/>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EFB-4827-AC17-51B77E40C2E4}"/>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0EFB-4827-AC17-51B77E40C2E4}"/>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0.31</c:v>
                </c:pt>
                <c:pt idx="2">
                  <c:v>#N/A</c:v>
                </c:pt>
                <c:pt idx="3">
                  <c:v>0.24</c:v>
                </c:pt>
                <c:pt idx="4">
                  <c:v>#N/A</c:v>
                </c:pt>
                <c:pt idx="5">
                  <c:v>0.28000000000000003</c:v>
                </c:pt>
                <c:pt idx="6">
                  <c:v>#N/A</c:v>
                </c:pt>
                <c:pt idx="7">
                  <c:v>0.24</c:v>
                </c:pt>
                <c:pt idx="8">
                  <c:v>#N/A</c:v>
                </c:pt>
                <c:pt idx="9">
                  <c:v>0.16</c:v>
                </c:pt>
              </c:numCache>
            </c:numRef>
          </c:val>
          <c:extLst>
            <c:ext xmlns:c16="http://schemas.microsoft.com/office/drawing/2014/chart" uri="{C3380CC4-5D6E-409C-BE32-E72D297353CC}">
              <c16:uniqueId val="{00000006-0EFB-4827-AC17-51B77E40C2E4}"/>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1.0900000000000001</c:v>
                </c:pt>
                <c:pt idx="2">
                  <c:v>#N/A</c:v>
                </c:pt>
                <c:pt idx="3">
                  <c:v>0.84</c:v>
                </c:pt>
                <c:pt idx="4">
                  <c:v>#N/A</c:v>
                </c:pt>
                <c:pt idx="5">
                  <c:v>0.89</c:v>
                </c:pt>
                <c:pt idx="6">
                  <c:v>#N/A</c:v>
                </c:pt>
                <c:pt idx="7">
                  <c:v>0.83</c:v>
                </c:pt>
                <c:pt idx="8">
                  <c:v>#N/A</c:v>
                </c:pt>
                <c:pt idx="9">
                  <c:v>0.39</c:v>
                </c:pt>
              </c:numCache>
            </c:numRef>
          </c:val>
          <c:extLst>
            <c:ext xmlns:c16="http://schemas.microsoft.com/office/drawing/2014/chart" uri="{C3380CC4-5D6E-409C-BE32-E72D297353CC}">
              <c16:uniqueId val="{00000007-0EFB-4827-AC17-51B77E40C2E4}"/>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4.07</c:v>
                </c:pt>
                <c:pt idx="2">
                  <c:v>#N/A</c:v>
                </c:pt>
                <c:pt idx="3">
                  <c:v>3.76</c:v>
                </c:pt>
                <c:pt idx="4">
                  <c:v>#N/A</c:v>
                </c:pt>
                <c:pt idx="5">
                  <c:v>3.99</c:v>
                </c:pt>
                <c:pt idx="6">
                  <c:v>#N/A</c:v>
                </c:pt>
                <c:pt idx="7">
                  <c:v>3.61</c:v>
                </c:pt>
                <c:pt idx="8">
                  <c:v>#N/A</c:v>
                </c:pt>
                <c:pt idx="9">
                  <c:v>2.0499999999999998</c:v>
                </c:pt>
              </c:numCache>
            </c:numRef>
          </c:val>
          <c:extLst>
            <c:ext xmlns:c16="http://schemas.microsoft.com/office/drawing/2014/chart" uri="{C3380CC4-5D6E-409C-BE32-E72D297353CC}">
              <c16:uniqueId val="{00000008-0EFB-4827-AC17-51B77E40C2E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4.88</c:v>
                </c:pt>
                <c:pt idx="2">
                  <c:v>#N/A</c:v>
                </c:pt>
                <c:pt idx="3">
                  <c:v>3.98</c:v>
                </c:pt>
                <c:pt idx="4">
                  <c:v>#N/A</c:v>
                </c:pt>
                <c:pt idx="5">
                  <c:v>3.12</c:v>
                </c:pt>
                <c:pt idx="6">
                  <c:v>#N/A</c:v>
                </c:pt>
                <c:pt idx="7">
                  <c:v>4.6399999999999997</c:v>
                </c:pt>
                <c:pt idx="8">
                  <c:v>#N/A</c:v>
                </c:pt>
                <c:pt idx="9">
                  <c:v>7.92</c:v>
                </c:pt>
              </c:numCache>
            </c:numRef>
          </c:val>
          <c:extLst>
            <c:ext xmlns:c16="http://schemas.microsoft.com/office/drawing/2014/chart" uri="{C3380CC4-5D6E-409C-BE32-E72D297353CC}">
              <c16:uniqueId val="{00000009-0EFB-4827-AC17-51B77E40C2E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860</c:v>
                </c:pt>
                <c:pt idx="5">
                  <c:v>815</c:v>
                </c:pt>
                <c:pt idx="8">
                  <c:v>744</c:v>
                </c:pt>
                <c:pt idx="11">
                  <c:v>665</c:v>
                </c:pt>
                <c:pt idx="14">
                  <c:v>554</c:v>
                </c:pt>
              </c:numCache>
            </c:numRef>
          </c:val>
          <c:extLst>
            <c:ext xmlns:c16="http://schemas.microsoft.com/office/drawing/2014/chart" uri="{C3380CC4-5D6E-409C-BE32-E72D297353CC}">
              <c16:uniqueId val="{00000000-CEF3-4C4D-9544-B7C4A590F13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EF3-4C4D-9544-B7C4A590F13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641</c:v>
                </c:pt>
                <c:pt idx="3">
                  <c:v>238</c:v>
                </c:pt>
                <c:pt idx="6">
                  <c:v>238</c:v>
                </c:pt>
                <c:pt idx="9">
                  <c:v>238</c:v>
                </c:pt>
                <c:pt idx="12">
                  <c:v>238</c:v>
                </c:pt>
              </c:numCache>
            </c:numRef>
          </c:val>
          <c:extLst>
            <c:ext xmlns:c16="http://schemas.microsoft.com/office/drawing/2014/chart" uri="{C3380CC4-5D6E-409C-BE32-E72D297353CC}">
              <c16:uniqueId val="{00000002-CEF3-4C4D-9544-B7C4A590F13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58</c:v>
                </c:pt>
                <c:pt idx="3">
                  <c:v>65</c:v>
                </c:pt>
                <c:pt idx="6">
                  <c:v>43</c:v>
                </c:pt>
                <c:pt idx="9">
                  <c:v>48</c:v>
                </c:pt>
                <c:pt idx="12">
                  <c:v>103</c:v>
                </c:pt>
              </c:numCache>
            </c:numRef>
          </c:val>
          <c:extLst>
            <c:ext xmlns:c16="http://schemas.microsoft.com/office/drawing/2014/chart" uri="{C3380CC4-5D6E-409C-BE32-E72D297353CC}">
              <c16:uniqueId val="{00000003-CEF3-4C4D-9544-B7C4A590F13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EF3-4C4D-9544-B7C4A590F13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EF3-4C4D-9544-B7C4A590F13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EF3-4C4D-9544-B7C4A590F13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70</c:v>
                </c:pt>
                <c:pt idx="3">
                  <c:v>54</c:v>
                </c:pt>
                <c:pt idx="6">
                  <c:v>15</c:v>
                </c:pt>
                <c:pt idx="9">
                  <c:v>0</c:v>
                </c:pt>
                <c:pt idx="12">
                  <c:v>0</c:v>
                </c:pt>
              </c:numCache>
            </c:numRef>
          </c:val>
          <c:extLst>
            <c:ext xmlns:c16="http://schemas.microsoft.com/office/drawing/2014/chart" uri="{C3380CC4-5D6E-409C-BE32-E72D297353CC}">
              <c16:uniqueId val="{00000007-CEF3-4C4D-9544-B7C4A590F13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-91</c:v>
                </c:pt>
                <c:pt idx="2">
                  <c:v>#N/A</c:v>
                </c:pt>
                <c:pt idx="3">
                  <c:v>#N/A</c:v>
                </c:pt>
                <c:pt idx="4">
                  <c:v>-458</c:v>
                </c:pt>
                <c:pt idx="5">
                  <c:v>#N/A</c:v>
                </c:pt>
                <c:pt idx="6">
                  <c:v>#N/A</c:v>
                </c:pt>
                <c:pt idx="7">
                  <c:v>-448</c:v>
                </c:pt>
                <c:pt idx="8">
                  <c:v>#N/A</c:v>
                </c:pt>
                <c:pt idx="9">
                  <c:v>#N/A</c:v>
                </c:pt>
                <c:pt idx="10">
                  <c:v>-379</c:v>
                </c:pt>
                <c:pt idx="11">
                  <c:v>#N/A</c:v>
                </c:pt>
                <c:pt idx="12">
                  <c:v>#N/A</c:v>
                </c:pt>
                <c:pt idx="13">
                  <c:v>-213</c:v>
                </c:pt>
                <c:pt idx="14">
                  <c:v>#N/A</c:v>
                </c:pt>
              </c:numCache>
            </c:numRef>
          </c:val>
          <c:smooth val="0"/>
          <c:extLst>
            <c:ext xmlns:c16="http://schemas.microsoft.com/office/drawing/2014/chart" uri="{C3380CC4-5D6E-409C-BE32-E72D297353CC}">
              <c16:uniqueId val="{00000008-CEF3-4C4D-9544-B7C4A590F13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5938</c:v>
                </c:pt>
                <c:pt idx="5">
                  <c:v>5160</c:v>
                </c:pt>
                <c:pt idx="8">
                  <c:v>4430</c:v>
                </c:pt>
                <c:pt idx="11">
                  <c:v>3778</c:v>
                </c:pt>
                <c:pt idx="14">
                  <c:v>3233</c:v>
                </c:pt>
              </c:numCache>
            </c:numRef>
          </c:val>
          <c:extLst>
            <c:ext xmlns:c16="http://schemas.microsoft.com/office/drawing/2014/chart" uri="{C3380CC4-5D6E-409C-BE32-E72D297353CC}">
              <c16:uniqueId val="{00000000-E954-4EAA-9895-67502CEC2CE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8</c:v>
                </c:pt>
                <c:pt idx="5">
                  <c:v>0</c:v>
                </c:pt>
                <c:pt idx="8">
                  <c:v>0</c:v>
                </c:pt>
                <c:pt idx="11">
                  <c:v>0</c:v>
                </c:pt>
                <c:pt idx="14">
                  <c:v>0</c:v>
                </c:pt>
              </c:numCache>
            </c:numRef>
          </c:val>
          <c:extLst>
            <c:ext xmlns:c16="http://schemas.microsoft.com/office/drawing/2014/chart" uri="{C3380CC4-5D6E-409C-BE32-E72D297353CC}">
              <c16:uniqueId val="{00000001-E954-4EAA-9895-67502CEC2CE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114006</c:v>
                </c:pt>
                <c:pt idx="5">
                  <c:v>117546</c:v>
                </c:pt>
                <c:pt idx="8">
                  <c:v>119528</c:v>
                </c:pt>
                <c:pt idx="11">
                  <c:v>119526</c:v>
                </c:pt>
                <c:pt idx="14">
                  <c:v>123909</c:v>
                </c:pt>
              </c:numCache>
            </c:numRef>
          </c:val>
          <c:extLst>
            <c:ext xmlns:c16="http://schemas.microsoft.com/office/drawing/2014/chart" uri="{C3380CC4-5D6E-409C-BE32-E72D297353CC}">
              <c16:uniqueId val="{00000002-E954-4EAA-9895-67502CEC2CE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954-4EAA-9895-67502CEC2CE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954-4EAA-9895-67502CEC2CE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954-4EAA-9895-67502CEC2CE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5642</c:v>
                </c:pt>
                <c:pt idx="3">
                  <c:v>5728</c:v>
                </c:pt>
                <c:pt idx="6">
                  <c:v>5281</c:v>
                </c:pt>
                <c:pt idx="9">
                  <c:v>5341</c:v>
                </c:pt>
                <c:pt idx="12">
                  <c:v>4794</c:v>
                </c:pt>
              </c:numCache>
            </c:numRef>
          </c:val>
          <c:extLst>
            <c:ext xmlns:c16="http://schemas.microsoft.com/office/drawing/2014/chart" uri="{C3380CC4-5D6E-409C-BE32-E72D297353CC}">
              <c16:uniqueId val="{00000006-E954-4EAA-9895-67502CEC2CE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675</c:v>
                </c:pt>
                <c:pt idx="3">
                  <c:v>800</c:v>
                </c:pt>
                <c:pt idx="6">
                  <c:v>923</c:v>
                </c:pt>
                <c:pt idx="9">
                  <c:v>843</c:v>
                </c:pt>
                <c:pt idx="12">
                  <c:v>977</c:v>
                </c:pt>
              </c:numCache>
            </c:numRef>
          </c:val>
          <c:extLst>
            <c:ext xmlns:c16="http://schemas.microsoft.com/office/drawing/2014/chart" uri="{C3380CC4-5D6E-409C-BE32-E72D297353CC}">
              <c16:uniqueId val="{00000007-E954-4EAA-9895-67502CEC2CE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E954-4EAA-9895-67502CEC2CE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906</c:v>
                </c:pt>
                <c:pt idx="3">
                  <c:v>688</c:v>
                </c:pt>
                <c:pt idx="6">
                  <c:v>464</c:v>
                </c:pt>
                <c:pt idx="9">
                  <c:v>235</c:v>
                </c:pt>
                <c:pt idx="12">
                  <c:v>0</c:v>
                </c:pt>
              </c:numCache>
            </c:numRef>
          </c:val>
          <c:extLst>
            <c:ext xmlns:c16="http://schemas.microsoft.com/office/drawing/2014/chart" uri="{C3380CC4-5D6E-409C-BE32-E72D297353CC}">
              <c16:uniqueId val="{00000009-E954-4EAA-9895-67502CEC2CE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68</c:v>
                </c:pt>
                <c:pt idx="3">
                  <c:v>15</c:v>
                </c:pt>
                <c:pt idx="6">
                  <c:v>0</c:v>
                </c:pt>
                <c:pt idx="9">
                  <c:v>0</c:v>
                </c:pt>
                <c:pt idx="12">
                  <c:v>0</c:v>
                </c:pt>
              </c:numCache>
            </c:numRef>
          </c:val>
          <c:extLst>
            <c:ext xmlns:c16="http://schemas.microsoft.com/office/drawing/2014/chart" uri="{C3380CC4-5D6E-409C-BE32-E72D297353CC}">
              <c16:uniqueId val="{0000000A-E954-4EAA-9895-67502CEC2CE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954-4EAA-9895-67502CEC2CE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42221</c:v>
                </c:pt>
                <c:pt idx="1">
                  <c:v>43075</c:v>
                </c:pt>
                <c:pt idx="2">
                  <c:v>44330</c:v>
                </c:pt>
              </c:numCache>
            </c:numRef>
          </c:val>
          <c:extLst>
            <c:ext xmlns:c16="http://schemas.microsoft.com/office/drawing/2014/chart" uri="{C3380CC4-5D6E-409C-BE32-E72D297353CC}">
              <c16:uniqueId val="{00000000-DF5F-4480-95F2-E2A8791D179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DF5F-4480-95F2-E2A8791D179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76406</c:v>
                </c:pt>
                <c:pt idx="1">
                  <c:v>75550</c:v>
                </c:pt>
                <c:pt idx="2">
                  <c:v>78548</c:v>
                </c:pt>
              </c:numCache>
            </c:numRef>
          </c:val>
          <c:extLst>
            <c:ext xmlns:c16="http://schemas.microsoft.com/office/drawing/2014/chart" uri="{C3380CC4-5D6E-409C-BE32-E72D297353CC}">
              <c16:uniqueId val="{00000002-DF5F-4480-95F2-E2A8791D179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千代田区では、平成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年度以降新たな区債を発行していない。令和４年度に既発債の元利償還が完了した。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起債償還が進み、返済額が毎年度の財政運営に支障を来さないと判断されることから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年度末に廃止した。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千代田区では平成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年度以降新たな区債を発行しておらず、令和４年度で既発債の償還を完了（完済）したため、将来負担額である地方債現在高はゼロとなっている。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方で、充当可能基金残高は、令和２年度は新型コロナウイルス感染症対応のため例年と比較し多額の基金を取り崩したものの、令和３年度以降は着実な基金積立てにより増加傾向にあるため、充当可能財源等が将来負担額を上回り、健全な状況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東京都千代田区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特別区交付金等の歳入の上振れ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や利子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により財政調整基金、社会資本等整備基金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百万円積み立てた一方、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（仮称）四番町公共施設整備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等により社会資本等整備基金を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取り崩したこと等により、基金全体としては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子育てや教育、高齢者施策、施設整備等に令和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円取り崩すことを予定している。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・社会資本等整備基金：都市基盤、福祉施設、教育施設、その他広く区の社会資本の整備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・環境対策基金：二酸化炭素の削減に寄与する等の地球温暖化対策に資する事業</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・子ども・子育て支援事業基金：子どもたちが健やかに育ち、子どもたちを安心して育てることができる環境整備に資する事業</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・高齢者福祉基金：地域包括ケアシステムを構築し、高齢者が住み慣れた地域で、いきいきと安心して暮らし続けられ、活力ある地域社会づくりを推進する事業</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・災害対策基金：</a:t>
          </a:r>
          <a:r>
            <a:rPr lang="ja-JP" altLang="en-US" sz="1300" b="0" i="0" u="none" strike="noStrike">
              <a:solidFill>
                <a:schemeClr val="dk1"/>
              </a:solidFill>
              <a:effectLst/>
              <a:latin typeface="ＭＳ Ｐゴシック" panose="020B0600070205080204" pitchFamily="50" charset="-128"/>
              <a:ea typeface="ＭＳ Ｐゴシック" panose="020B0600070205080204" pitchFamily="50" charset="-128"/>
              <a:cs typeface="+mn-cs"/>
            </a:rPr>
            <a:t>災害救助法（昭和</a:t>
          </a:r>
          <a:r>
            <a:rPr lang="en-US" altLang="ja-JP" sz="1300" b="0" i="0" u="none" strike="noStrike">
              <a:solidFill>
                <a:schemeClr val="dk1"/>
              </a:solidFill>
              <a:effectLst/>
              <a:latin typeface="ＭＳ Ｐゴシック" panose="020B0600070205080204" pitchFamily="50" charset="-128"/>
              <a:ea typeface="ＭＳ Ｐゴシック" panose="020B0600070205080204" pitchFamily="50" charset="-128"/>
              <a:cs typeface="+mn-cs"/>
            </a:rPr>
            <a:t>22</a:t>
          </a:r>
          <a:r>
            <a:rPr lang="ja-JP" altLang="en-US" sz="1300" b="0" i="0" u="none" strike="noStrike">
              <a:solidFill>
                <a:schemeClr val="dk1"/>
              </a:solidFill>
              <a:effectLst/>
              <a:latin typeface="ＭＳ Ｐゴシック" panose="020B0600070205080204" pitchFamily="50" charset="-128"/>
              <a:ea typeface="ＭＳ Ｐゴシック" panose="020B0600070205080204" pitchFamily="50" charset="-128"/>
              <a:cs typeface="+mn-cs"/>
            </a:rPr>
            <a:t>年法律第</a:t>
          </a:r>
          <a:r>
            <a:rPr lang="en-US" altLang="ja-JP" sz="1300" b="0" i="0" u="none" strike="noStrike">
              <a:solidFill>
                <a:schemeClr val="dk1"/>
              </a:solidFill>
              <a:effectLst/>
              <a:latin typeface="ＭＳ Ｐゴシック" panose="020B0600070205080204" pitchFamily="50" charset="-128"/>
              <a:ea typeface="ＭＳ Ｐゴシック" panose="020B0600070205080204" pitchFamily="50" charset="-128"/>
              <a:cs typeface="+mn-cs"/>
            </a:rPr>
            <a:t>118</a:t>
          </a:r>
          <a:r>
            <a:rPr lang="ja-JP" altLang="en-US" sz="1300" b="0" i="0" u="none" strike="noStrike">
              <a:solidFill>
                <a:schemeClr val="dk1"/>
              </a:solidFill>
              <a:effectLst/>
              <a:latin typeface="ＭＳ Ｐゴシック" panose="020B0600070205080204" pitchFamily="50" charset="-128"/>
              <a:ea typeface="ＭＳ Ｐゴシック" panose="020B0600070205080204" pitchFamily="50" charset="-128"/>
              <a:cs typeface="+mn-cs"/>
            </a:rPr>
            <a:t>号）</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に規定する災害、これに準ずる災害が発生した場合における応急対策の円滑な執行並びに避難、支援活動及び復興に資する事業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・社会資本等整備基金：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特別区交付金等の歳入の上振れ等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や利子収入により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百万円積み立てた一方、（仮称）四番町公共施設整備等により６億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百万円を取り崩したことにより、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百万円の増加</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・環境対策基金：利子収入により３百万円積み立てたことにより増加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・子ども・子育て支援事業基金：利子収入により２百万円積み立てたことにより増加</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・高齢者福祉基金：利子収入により３百万円積み立てたことにより増加</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・災害対策基金：利子収入により３百万円積み立てたことにより増加</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・その他特定目的基金全体として、令和７年度は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百万円、令和８～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724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百万円取り崩すことを予定している。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特別区交付金等の歳入の上振れ等や利子により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旧区立外神田住宅区分所有部分取得のため令和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円取り崩すことを予定している。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増減なし（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年度末に廃止）。</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今後も起債の予定がないため、創設する予定はない。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68,835
64,727
11.66
70,628,498
65,955,496
3,310,253
41,789,049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こ数年はほぼ横ばいで推移しており、類似団体内平均を上回っている。類似団体内平均を上回っている主な要因は、昼間人口比率が高いこと、地方消費税交付金や特別区たばこ税収入等が他団体に比べて多いこと等に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今後も区税の滞納額の圧縮及び徴収業務の強化など、継続的な財源の確保に努めていく。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39915</xdr:rowOff>
    </xdr:from>
    <xdr:to>
      <xdr:col>23</xdr:col>
      <xdr:colOff>133350</xdr:colOff>
      <xdr:row>39</xdr:row>
      <xdr:rowOff>57150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72646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5443</xdr:rowOff>
    </xdr:from>
    <xdr:to>
      <xdr:col>19</xdr:col>
      <xdr:colOff>133350</xdr:colOff>
      <xdr:row>39</xdr:row>
      <xdr:rowOff>57150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6919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5443</xdr:rowOff>
    </xdr:from>
    <xdr:to>
      <xdr:col>15</xdr:col>
      <xdr:colOff>82550</xdr:colOff>
      <xdr:row>39</xdr:row>
      <xdr:rowOff>5443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6919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142422</xdr:rowOff>
    </xdr:from>
    <xdr:to>
      <xdr:col>11</xdr:col>
      <xdr:colOff>31750</xdr:colOff>
      <xdr:row>39</xdr:row>
      <xdr:rowOff>5443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6575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160565</xdr:rowOff>
    </xdr:from>
    <xdr:to>
      <xdr:col>23</xdr:col>
      <xdr:colOff>184150</xdr:colOff>
      <xdr:row>39</xdr:row>
      <xdr:rowOff>90715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67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5642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520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6350</xdr:rowOff>
    </xdr:from>
    <xdr:to>
      <xdr:col>19</xdr:col>
      <xdr:colOff>184150</xdr:colOff>
      <xdr:row>39</xdr:row>
      <xdr:rowOff>107950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118127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126093</xdr:rowOff>
    </xdr:from>
    <xdr:to>
      <xdr:col>15</xdr:col>
      <xdr:colOff>133350</xdr:colOff>
      <xdr:row>39</xdr:row>
      <xdr:rowOff>56243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64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66420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41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126093</xdr:rowOff>
    </xdr:from>
    <xdr:to>
      <xdr:col>11</xdr:col>
      <xdr:colOff>82550</xdr:colOff>
      <xdr:row>39</xdr:row>
      <xdr:rowOff>56243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64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66420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41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91622</xdr:rowOff>
    </xdr:from>
    <xdr:to>
      <xdr:col>7</xdr:col>
      <xdr:colOff>31750</xdr:colOff>
      <xdr:row>39</xdr:row>
      <xdr:rowOff>21772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60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31949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37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年度は、類似団体内平均を</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ポイント下回り、対前年度比では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5.3</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となった。これは、物件費や</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の増などがあったことによる。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また、類似団体内平均を下回っている主な要因は、令和５年３月に策定した「今後の行財政運営の考え方について」に示した考え方に基づき、限られた経営資源のもと、徹底した事務事業の見直しを不断に行い、持続可能な財政基盤の確立に取り組んでいることによ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119380</xdr:rowOff>
    </xdr:from>
    <xdr:to>
      <xdr:col>23</xdr:col>
      <xdr:colOff>133350</xdr:colOff>
      <xdr:row>64</xdr:row>
      <xdr:rowOff>31327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577830"/>
          <a:ext cx="838200" cy="426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132097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93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119380</xdr:rowOff>
    </xdr:from>
    <xdr:to>
      <xdr:col>19</xdr:col>
      <xdr:colOff>133350</xdr:colOff>
      <xdr:row>62</xdr:row>
      <xdr:rowOff>100754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577830"/>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36406</xdr:rowOff>
    </xdr:from>
    <xdr:to>
      <xdr:col>15</xdr:col>
      <xdr:colOff>82550</xdr:colOff>
      <xdr:row>62</xdr:row>
      <xdr:rowOff>100754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66630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36406</xdr:rowOff>
    </xdr:from>
    <xdr:to>
      <xdr:col>11</xdr:col>
      <xdr:colOff>31750</xdr:colOff>
      <xdr:row>65</xdr:row>
      <xdr:rowOff>117263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666306"/>
          <a:ext cx="889000" cy="59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151977</xdr:rowOff>
    </xdr:from>
    <xdr:to>
      <xdr:col>23</xdr:col>
      <xdr:colOff>184150</xdr:colOff>
      <xdr:row>64</xdr:row>
      <xdr:rowOff>82127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168504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68580</xdr:rowOff>
    </xdr:from>
    <xdr:to>
      <xdr:col>19</xdr:col>
      <xdr:colOff>184150</xdr:colOff>
      <xdr:row>61</xdr:row>
      <xdr:rowOff>170180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8907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2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49954</xdr:rowOff>
    </xdr:from>
    <xdr:to>
      <xdr:col>15</xdr:col>
      <xdr:colOff>133350</xdr:colOff>
      <xdr:row>62</xdr:row>
      <xdr:rowOff>151554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161731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157056</xdr:rowOff>
    </xdr:from>
    <xdr:to>
      <xdr:col>11</xdr:col>
      <xdr:colOff>82550</xdr:colOff>
      <xdr:row>62</xdr:row>
      <xdr:rowOff>87206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97383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38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66463</xdr:rowOff>
    </xdr:from>
    <xdr:to>
      <xdr:col>7</xdr:col>
      <xdr:colOff>31750</xdr:colOff>
      <xdr:row>65</xdr:row>
      <xdr:rowOff>168063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2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6790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979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[483,144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年度は、類似団体内平均を上回っており、対前年度比では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32,391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類似団体内平均を上回っている主な要因は、類似団体中最も人口が少ないこと及び昼間人口が突出していることによるものである。自治体が提供しているサービスには、窓口開設経費やシステム運営経費などの固定的な経費が発生するが、人口規模が小さいためこの固定費の割合が高くなる。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今後も、民間でも実施可能な業務については委託化などにより、人件費削減に努めていく。 </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123678</xdr:rowOff>
    </xdr:from>
    <xdr:to>
      <xdr:col>23</xdr:col>
      <xdr:colOff>133350</xdr:colOff>
      <xdr:row>89</xdr:row>
      <xdr:rowOff>82494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5211278"/>
          <a:ext cx="838200" cy="130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88</xdr:row>
      <xdr:rowOff>123678</xdr:rowOff>
    </xdr:from>
    <xdr:to>
      <xdr:col>19</xdr:col>
      <xdr:colOff>133350</xdr:colOff>
      <xdr:row>88</xdr:row>
      <xdr:rowOff>166288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5211278"/>
          <a:ext cx="889000" cy="4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88</xdr:row>
      <xdr:rowOff>50037</xdr:rowOff>
    </xdr:from>
    <xdr:to>
      <xdr:col>15</xdr:col>
      <xdr:colOff>82550</xdr:colOff>
      <xdr:row>88</xdr:row>
      <xdr:rowOff>166288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5137637"/>
          <a:ext cx="889000" cy="11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87</xdr:row>
      <xdr:rowOff>79595</xdr:rowOff>
    </xdr:from>
    <xdr:to>
      <xdr:col>11</xdr:col>
      <xdr:colOff>31750</xdr:colOff>
      <xdr:row>88</xdr:row>
      <xdr:rowOff>50037</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995745"/>
          <a:ext cx="889000" cy="14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89</xdr:row>
      <xdr:rowOff>31694</xdr:rowOff>
    </xdr:from>
    <xdr:to>
      <xdr:col>23</xdr:col>
      <xdr:colOff>184150</xdr:colOff>
      <xdr:row>89</xdr:row>
      <xdr:rowOff>133294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529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88</xdr:row>
      <xdr:rowOff>99021</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5186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72878</xdr:rowOff>
    </xdr:from>
    <xdr:to>
      <xdr:col>19</xdr:col>
      <xdr:colOff>184150</xdr:colOff>
      <xdr:row>89</xdr:row>
      <xdr:rowOff>3028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516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159255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52468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88</xdr:row>
      <xdr:rowOff>115488</xdr:rowOff>
    </xdr:from>
    <xdr:to>
      <xdr:col>15</xdr:col>
      <xdr:colOff>133350</xdr:colOff>
      <xdr:row>89</xdr:row>
      <xdr:rowOff>45638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520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89</xdr:row>
      <xdr:rowOff>30415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52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87</xdr:row>
      <xdr:rowOff>170687</xdr:rowOff>
    </xdr:from>
    <xdr:to>
      <xdr:col>11</xdr:col>
      <xdr:colOff>82550</xdr:colOff>
      <xdr:row>88</xdr:row>
      <xdr:rowOff>100837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508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88</xdr:row>
      <xdr:rowOff>85614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5173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87</xdr:row>
      <xdr:rowOff>28795</xdr:rowOff>
    </xdr:from>
    <xdr:to>
      <xdr:col>7</xdr:col>
      <xdr:colOff>31750</xdr:colOff>
      <xdr:row>87</xdr:row>
      <xdr:rowOff>130395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94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87</xdr:row>
      <xdr:rowOff>115172</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5031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採用及び退職による職員構成の変動や昇任等の職層の変動により、類似団体（東京</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区）内平均を上回る状況となっている。特に経験年数</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年以上</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年未満に該当する職員の平均給与月額が、昇給等の影響により増加したことがラスパイレス指数の上昇の要因となった。また、千代田区は類似団体の中で職員数が最も少ないため、構成変動により平均給料月額やラスパイレス指数が動きやすい特徴がある。</a:t>
          </a:r>
        </a:p>
        <a:p>
          <a:r>
            <a:rPr kumimoji="1" lang="ja-JP" altLang="en-US" sz="1300">
              <a:latin typeface="ＭＳ Ｐゴシック" panose="020B0600070205080204" pitchFamily="50" charset="-128"/>
              <a:ea typeface="ＭＳ Ｐゴシック" panose="020B0600070205080204" pitchFamily="50" charset="-128"/>
            </a:rPr>
            <a:t>　今後も特別区人事委員会勧告を踏まえながら、引き続き給与水準の適正化に努めていく。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32657</xdr:rowOff>
    </xdr:from>
    <xdr:to>
      <xdr:col>81</xdr:col>
      <xdr:colOff>44450</xdr:colOff>
      <xdr:row>89</xdr:row>
      <xdr:rowOff>907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777357"/>
          <a:ext cx="8382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32657</xdr:rowOff>
    </xdr:from>
    <xdr:to>
      <xdr:col>77</xdr:col>
      <xdr:colOff>44450</xdr:colOff>
      <xdr:row>86</xdr:row>
      <xdr:rowOff>101600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7773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86</xdr:row>
      <xdr:rowOff>101600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84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88</xdr:row>
      <xdr:rowOff>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8463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121557</xdr:rowOff>
    </xdr:from>
    <xdr:to>
      <xdr:col>81</xdr:col>
      <xdr:colOff>95250</xdr:colOff>
      <xdr:row>89</xdr:row>
      <xdr:rowOff>51707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17434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510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153307</xdr:rowOff>
    </xdr:from>
    <xdr:to>
      <xdr:col>77</xdr:col>
      <xdr:colOff>95250</xdr:colOff>
      <xdr:row>86</xdr:row>
      <xdr:rowOff>83457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68234</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81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千代田区は類似団体（東京</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区）の中で人口が最も少ない一方、その処理すべき事務については東京</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区と同様のものであることから、人口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人当たり職員数は東京</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区の中で最も多い状態となっている。　</a:t>
          </a:r>
        </a:p>
        <a:p>
          <a:r>
            <a:rPr kumimoji="1" lang="ja-JP" altLang="en-US" sz="1300">
              <a:latin typeface="ＭＳ Ｐゴシック" panose="020B0600070205080204" pitchFamily="50" charset="-128"/>
              <a:ea typeface="ＭＳ Ｐゴシック" panose="020B0600070205080204" pitchFamily="50" charset="-128"/>
            </a:rPr>
            <a:t>　また、近年の行政需要の複雑化・多様化に伴い、必要な執行体制を整備するに当たっての職員数が増加しており、人口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人当たり職員数も増加の傾向にある。</a:t>
          </a:r>
        </a:p>
        <a:p>
          <a:r>
            <a:rPr kumimoji="1" lang="ja-JP" altLang="en-US" sz="1300">
              <a:latin typeface="ＭＳ Ｐゴシック" panose="020B0600070205080204" pitchFamily="50" charset="-128"/>
              <a:ea typeface="ＭＳ Ｐゴシック" panose="020B0600070205080204" pitchFamily="50" charset="-128"/>
            </a:rPr>
            <a:t>　今後も</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や民間委託など、様々な方法を用いて効率的な行政運営を目指すとともに、行政課題の解決に向けて、スキルある人材の育成と、意欲の醸成を推進していく。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39794</xdr:rowOff>
    </xdr:from>
    <xdr:to>
      <xdr:col>81</xdr:col>
      <xdr:colOff>44450</xdr:colOff>
      <xdr:row>67</xdr:row>
      <xdr:rowOff>99544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1526944"/>
          <a:ext cx="838200" cy="59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39794</xdr:rowOff>
    </xdr:from>
    <xdr:to>
      <xdr:col>77</xdr:col>
      <xdr:colOff>44450</xdr:colOff>
      <xdr:row>67</xdr:row>
      <xdr:rowOff>55880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152694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26005</xdr:rowOff>
    </xdr:from>
    <xdr:to>
      <xdr:col>72</xdr:col>
      <xdr:colOff>203200</xdr:colOff>
      <xdr:row>67</xdr:row>
      <xdr:rowOff>55880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1513155"/>
          <a:ext cx="889000" cy="2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21409</xdr:rowOff>
    </xdr:from>
    <xdr:to>
      <xdr:col>68</xdr:col>
      <xdr:colOff>152400</xdr:colOff>
      <xdr:row>67</xdr:row>
      <xdr:rowOff>26005</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1508559"/>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67</xdr:row>
      <xdr:rowOff>48744</xdr:rowOff>
    </xdr:from>
    <xdr:to>
      <xdr:col>81</xdr:col>
      <xdr:colOff>95250</xdr:colOff>
      <xdr:row>67</xdr:row>
      <xdr:rowOff>150344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15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116071</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14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160444</xdr:rowOff>
    </xdr:from>
    <xdr:to>
      <xdr:col>77</xdr:col>
      <xdr:colOff>95250</xdr:colOff>
      <xdr:row>67</xdr:row>
      <xdr:rowOff>90594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147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75371</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1562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67</xdr:row>
      <xdr:rowOff>5080</xdr:rowOff>
    </xdr:from>
    <xdr:to>
      <xdr:col>73</xdr:col>
      <xdr:colOff>44450</xdr:colOff>
      <xdr:row>67</xdr:row>
      <xdr:rowOff>106680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149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91457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157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146655</xdr:rowOff>
    </xdr:from>
    <xdr:to>
      <xdr:col>68</xdr:col>
      <xdr:colOff>203200</xdr:colOff>
      <xdr:row>67</xdr:row>
      <xdr:rowOff>76805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14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61582</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1548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142059</xdr:rowOff>
    </xdr:from>
    <xdr:to>
      <xdr:col>64</xdr:col>
      <xdr:colOff>152400</xdr:colOff>
      <xdr:row>67</xdr:row>
      <xdr:rowOff>72209</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145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56986</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1544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年度は、類似団体内平均を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ポイント上回り、対前年度比では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た。千</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代田区では、平成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年度以降新たに区債を発行しておらず、後年度の財政負担をできる限り軽減できるように努めている。</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対前年度比で</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となった主な要因は、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一部事務組合等の起こした地方債に充てたと認められる補助金又は負担金が増となったことによるものである</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77258</xdr:rowOff>
    </xdr:from>
    <xdr:to>
      <xdr:col>81</xdr:col>
      <xdr:colOff>44450</xdr:colOff>
      <xdr:row>39</xdr:row>
      <xdr:rowOff>117475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763808"/>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77258</xdr:rowOff>
    </xdr:from>
    <xdr:to>
      <xdr:col>77</xdr:col>
      <xdr:colOff>44450</xdr:colOff>
      <xdr:row>39</xdr:row>
      <xdr:rowOff>117475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5290800" y="676380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117475</xdr:rowOff>
    </xdr:from>
    <xdr:to>
      <xdr:col>72</xdr:col>
      <xdr:colOff>203200</xdr:colOff>
      <xdr:row>40</xdr:row>
      <xdr:rowOff>6350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680402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6350</xdr:rowOff>
    </xdr:from>
    <xdr:to>
      <xdr:col>68</xdr:col>
      <xdr:colOff>152400</xdr:colOff>
      <xdr:row>40</xdr:row>
      <xdr:rowOff>86783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86435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18644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66675</xdr:rowOff>
    </xdr:from>
    <xdr:to>
      <xdr:col>81</xdr:col>
      <xdr:colOff>95250</xdr:colOff>
      <xdr:row>39</xdr:row>
      <xdr:rowOff>168275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38752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72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26458</xdr:rowOff>
    </xdr:from>
    <xdr:to>
      <xdr:col>77</xdr:col>
      <xdr:colOff>95250</xdr:colOff>
      <xdr:row>39</xdr:row>
      <xdr:rowOff>128058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71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66675</xdr:rowOff>
    </xdr:from>
    <xdr:to>
      <xdr:col>73</xdr:col>
      <xdr:colOff>44450</xdr:colOff>
      <xdr:row>39</xdr:row>
      <xdr:rowOff>168275</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153052</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83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127000</xdr:rowOff>
    </xdr:from>
    <xdr:to>
      <xdr:col>68</xdr:col>
      <xdr:colOff>203200</xdr:colOff>
      <xdr:row>40</xdr:row>
      <xdr:rowOff>57150</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41927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122360</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将来負担額が充当可能財源等を下回っているため、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となっている。今後も、過大な将来負担を発生させないよう、効率的な財政運営に努めていく。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68,835
64,727
11.66
70,628,498
65,955,496
3,310,253
41,789,049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人件費に係る経常収支比率は、対前年度比で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 主な要因は、定年引上げに伴う定年退職手当の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などによる人件費の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によるものである。 区では、令和５年３月に策定した「今後の行財政運営の考え方について」に示した考え方に基づき、事務事業の見直しや業務改善等を推進しており、これにより生み出した人的資源を新たな政策分野やサービスの質の向上に振り向け、組織や人員の肥大化を招かないよう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40</xdr:row>
      <xdr:rowOff>67564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39641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897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67564</xdr:rowOff>
    </xdr:from>
    <xdr:to>
      <xdr:col>24</xdr:col>
      <xdr:colOff>114300</xdr:colOff>
      <xdr:row>40</xdr:row>
      <xdr:rowOff>67564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2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38</xdr:row>
      <xdr:rowOff>8128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67780"/>
          <a:ext cx="8382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24147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024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24130</xdr:rowOff>
    </xdr:from>
    <xdr:to>
      <xdr:col>19</xdr:col>
      <xdr:colOff>187325</xdr:colOff>
      <xdr:row>38</xdr:row>
      <xdr:rowOff>90424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67780"/>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69342</xdr:rowOff>
    </xdr:from>
    <xdr:to>
      <xdr:col>20</xdr:col>
      <xdr:colOff>38100</xdr:colOff>
      <xdr:row>35</xdr:row>
      <xdr:rowOff>170942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07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9669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83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90424</xdr:rowOff>
    </xdr:from>
    <xdr:to>
      <xdr:col>15</xdr:col>
      <xdr:colOff>98425</xdr:colOff>
      <xdr:row>38</xdr:row>
      <xdr:rowOff>163576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60552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16764</xdr:rowOff>
    </xdr:from>
    <xdr:to>
      <xdr:col>15</xdr:col>
      <xdr:colOff>149225</xdr:colOff>
      <xdr:row>36</xdr:row>
      <xdr:rowOff>118364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128541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163576</xdr:rowOff>
    </xdr:from>
    <xdr:to>
      <xdr:col>11</xdr:col>
      <xdr:colOff>9525</xdr:colOff>
      <xdr:row>40</xdr:row>
      <xdr:rowOff>168148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678676"/>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126492</xdr:rowOff>
    </xdr:from>
    <xdr:to>
      <xdr:col>11</xdr:col>
      <xdr:colOff>60325</xdr:colOff>
      <xdr:row>37</xdr:row>
      <xdr:rowOff>56642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92202</xdr:rowOff>
    </xdr:from>
    <xdr:to>
      <xdr:col>6</xdr:col>
      <xdr:colOff>171450</xdr:colOff>
      <xdr:row>38</xdr:row>
      <xdr:rowOff>22352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32529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04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144780</xdr:rowOff>
    </xdr:from>
    <xdr:to>
      <xdr:col>20</xdr:col>
      <xdr:colOff>38100</xdr:colOff>
      <xdr:row>37</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39624</xdr:rowOff>
    </xdr:from>
    <xdr:to>
      <xdr:col>15</xdr:col>
      <xdr:colOff>149225</xdr:colOff>
      <xdr:row>38</xdr:row>
      <xdr:rowOff>141224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126001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112776</xdr:rowOff>
    </xdr:from>
    <xdr:to>
      <xdr:col>11</xdr:col>
      <xdr:colOff>60325</xdr:colOff>
      <xdr:row>39</xdr:row>
      <xdr:rowOff>42926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6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27703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71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117348</xdr:rowOff>
    </xdr:from>
    <xdr:to>
      <xdr:col>6</xdr:col>
      <xdr:colOff>171450</xdr:colOff>
      <xdr:row>41</xdr:row>
      <xdr:rowOff>47498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97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32275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706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物件費に係る経常収支比率は、類似団体内平均を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ポイント上回っており、対前年度比では、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ポイントの増となった。主な要因は、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ふるさと納税制度の活用の</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増などがあることによるものである。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今後も、限られた財源を効率的に活用するように努めていく。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118836</xdr:rowOff>
    </xdr:from>
    <xdr:to>
      <xdr:col>82</xdr:col>
      <xdr:colOff>107950</xdr:colOff>
      <xdr:row>21</xdr:row>
      <xdr:rowOff>102507</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376386"/>
          <a:ext cx="8382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53522</xdr:rowOff>
    </xdr:from>
    <xdr:to>
      <xdr:col>78</xdr:col>
      <xdr:colOff>69850</xdr:colOff>
      <xdr:row>19</xdr:row>
      <xdr:rowOff>118836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311072"/>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32856</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261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29029</xdr:rowOff>
    </xdr:from>
    <xdr:to>
      <xdr:col>73</xdr:col>
      <xdr:colOff>180975</xdr:colOff>
      <xdr:row>19</xdr:row>
      <xdr:rowOff>53522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115129"/>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106334</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16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29029</xdr:rowOff>
    </xdr:from>
    <xdr:to>
      <xdr:col>69</xdr:col>
      <xdr:colOff>92075</xdr:colOff>
      <xdr:row>18</xdr:row>
      <xdr:rowOff>45357</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1512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138991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19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51707</xdr:rowOff>
    </xdr:from>
    <xdr:to>
      <xdr:col>82</xdr:col>
      <xdr:colOff>158750</xdr:colOff>
      <xdr:row>21</xdr:row>
      <xdr:rowOff>153307</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65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131734</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56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68036</xdr:rowOff>
    </xdr:from>
    <xdr:to>
      <xdr:col>78</xdr:col>
      <xdr:colOff>120650</xdr:colOff>
      <xdr:row>19</xdr:row>
      <xdr:rowOff>169636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32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154413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411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2722</xdr:rowOff>
    </xdr:from>
    <xdr:to>
      <xdr:col>74</xdr:col>
      <xdr:colOff>31750</xdr:colOff>
      <xdr:row>19</xdr:row>
      <xdr:rowOff>104322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26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89099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34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149679</xdr:rowOff>
    </xdr:from>
    <xdr:to>
      <xdr:col>69</xdr:col>
      <xdr:colOff>142875</xdr:colOff>
      <xdr:row>18</xdr:row>
      <xdr:rowOff>79829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06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64606</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15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166007</xdr:rowOff>
    </xdr:from>
    <xdr:to>
      <xdr:col>65</xdr:col>
      <xdr:colOff>53975</xdr:colOff>
      <xdr:row>18</xdr:row>
      <xdr:rowOff>96157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08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80934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16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扶助費に係る経常収支比率は、類似団体内平均を大きく下回り、対前年度比では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ポイントの増となった。主な要因は、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児童手当、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私立保育所等運営補助の増などによるものである。今後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、人口の増加に伴う扶助費の増加を見込んでいる。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52</xdr:row>
      <xdr:rowOff>110672</xdr:rowOff>
    </xdr:from>
    <xdr:to>
      <xdr:col>24</xdr:col>
      <xdr:colOff>25400</xdr:colOff>
      <xdr:row>53</xdr:row>
      <xdr:rowOff>15422</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026072"/>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4734</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52</xdr:row>
      <xdr:rowOff>34472</xdr:rowOff>
    </xdr:from>
    <xdr:to>
      <xdr:col>19</xdr:col>
      <xdr:colOff>187325</xdr:colOff>
      <xdr:row>52</xdr:row>
      <xdr:rowOff>110672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89498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52</xdr:row>
      <xdr:rowOff>34472</xdr:rowOff>
    </xdr:from>
    <xdr:to>
      <xdr:col>15</xdr:col>
      <xdr:colOff>98425</xdr:colOff>
      <xdr:row>52</xdr:row>
      <xdr:rowOff>34472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8949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34472</xdr:rowOff>
    </xdr:from>
    <xdr:to>
      <xdr:col>11</xdr:col>
      <xdr:colOff>9525</xdr:colOff>
      <xdr:row>52</xdr:row>
      <xdr:rowOff>165100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8949872"/>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136072</xdr:rowOff>
    </xdr:from>
    <xdr:to>
      <xdr:col>24</xdr:col>
      <xdr:colOff>76200</xdr:colOff>
      <xdr:row>53</xdr:row>
      <xdr:rowOff>66222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05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44649</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896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59872</xdr:rowOff>
    </xdr:from>
    <xdr:to>
      <xdr:col>20</xdr:col>
      <xdr:colOff>38100</xdr:colOff>
      <xdr:row>52</xdr:row>
      <xdr:rowOff>161472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897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199</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874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51</xdr:row>
      <xdr:rowOff>155122</xdr:rowOff>
    </xdr:from>
    <xdr:to>
      <xdr:col>15</xdr:col>
      <xdr:colOff>149225</xdr:colOff>
      <xdr:row>52</xdr:row>
      <xdr:rowOff>85272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889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50</xdr:row>
      <xdr:rowOff>95449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86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51</xdr:row>
      <xdr:rowOff>155122</xdr:rowOff>
    </xdr:from>
    <xdr:to>
      <xdr:col>11</xdr:col>
      <xdr:colOff>60325</xdr:colOff>
      <xdr:row>52</xdr:row>
      <xdr:rowOff>85272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889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50</xdr:row>
      <xdr:rowOff>95449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86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114300</xdr:rowOff>
    </xdr:from>
    <xdr:to>
      <xdr:col>6</xdr:col>
      <xdr:colOff>171450</xdr:colOff>
      <xdr:row>53</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02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54627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その他に係る経常収支比率は、類似団体内平均を下回り、対前年度比では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となった。類似団体内平均を下回っている主な要因は、他団体に比して特別会計等への繰出金の割合が低いためである。 しかしながら、特別会計への繰出金は、近年、医療費や給付費の上昇とともに増加傾向にあるため、今後の制度改正等の動向に注視するとともに、給付の適正化及び保険料の収納率向上に努めていく。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88900</xdr:rowOff>
    </xdr:from>
    <xdr:to>
      <xdr:col>82</xdr:col>
      <xdr:colOff>107950</xdr:colOff>
      <xdr:row>54</xdr:row>
      <xdr:rowOff>127000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347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88900</xdr:rowOff>
    </xdr:from>
    <xdr:to>
      <xdr:col>78</xdr:col>
      <xdr:colOff>69850</xdr:colOff>
      <xdr:row>54</xdr:row>
      <xdr:rowOff>127000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347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127000</xdr:rowOff>
    </xdr:from>
    <xdr:to>
      <xdr:col>73</xdr:col>
      <xdr:colOff>180975</xdr:colOff>
      <xdr:row>54</xdr:row>
      <xdr:rowOff>146050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385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146050</xdr:rowOff>
    </xdr:from>
    <xdr:to>
      <xdr:col>69</xdr:col>
      <xdr:colOff>92075</xdr:colOff>
      <xdr:row>55</xdr:row>
      <xdr:rowOff>88900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404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76200</xdr:rowOff>
    </xdr:from>
    <xdr:to>
      <xdr:col>82</xdr:col>
      <xdr:colOff>158750</xdr:colOff>
      <xdr:row>55</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156227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24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38100</xdr:rowOff>
    </xdr:from>
    <xdr:to>
      <xdr:col>78</xdr:col>
      <xdr:colOff>120650</xdr:colOff>
      <xdr:row>54</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149877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06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76200</xdr:rowOff>
    </xdr:from>
    <xdr:to>
      <xdr:col>74</xdr:col>
      <xdr:colOff>31750</xdr:colOff>
      <xdr:row>55</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16527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95250</xdr:rowOff>
    </xdr:from>
    <xdr:to>
      <xdr:col>69</xdr:col>
      <xdr:colOff>142875</xdr:colOff>
      <xdr:row>55</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38100</xdr:rowOff>
    </xdr:from>
    <xdr:to>
      <xdr:col>65</xdr:col>
      <xdr:colOff>53975</xdr:colOff>
      <xdr:row>55</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補助費等に係る経常収支比率は、類似団体内平均を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ポイント上回り、対前年度比では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となった。主な要因は、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清掃一部事務組合分担金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の増などがあることによるものである。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今後も、引き続き適正な執行管理に努めていく。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69850</xdr:rowOff>
    </xdr:from>
    <xdr:to>
      <xdr:col>82</xdr:col>
      <xdr:colOff>107950</xdr:colOff>
      <xdr:row>40</xdr:row>
      <xdr:rowOff>58420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75640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69850</xdr:rowOff>
    </xdr:from>
    <xdr:to>
      <xdr:col>78</xdr:col>
      <xdr:colOff>69850</xdr:colOff>
      <xdr:row>39</xdr:row>
      <xdr:rowOff>115570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756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149860</xdr:rowOff>
    </xdr:from>
    <xdr:to>
      <xdr:col>73</xdr:col>
      <xdr:colOff>180975</xdr:colOff>
      <xdr:row>39</xdr:row>
      <xdr:rowOff>115570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6649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149860</xdr:rowOff>
    </xdr:from>
    <xdr:to>
      <xdr:col>69</xdr:col>
      <xdr:colOff>92075</xdr:colOff>
      <xdr:row>41</xdr:row>
      <xdr:rowOff>1270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664960"/>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7620</xdr:rowOff>
    </xdr:from>
    <xdr:to>
      <xdr:col>82</xdr:col>
      <xdr:colOff>158750</xdr:colOff>
      <xdr:row>40</xdr:row>
      <xdr:rowOff>109220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8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87647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19050</xdr:rowOff>
    </xdr:from>
    <xdr:to>
      <xdr:col>78</xdr:col>
      <xdr:colOff>120650</xdr:colOff>
      <xdr:row>39</xdr:row>
      <xdr:rowOff>120650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105427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79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64770</xdr:rowOff>
    </xdr:from>
    <xdr:to>
      <xdr:col>74</xdr:col>
      <xdr:colOff>31750</xdr:colOff>
      <xdr:row>39</xdr:row>
      <xdr:rowOff>166370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7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151147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83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99060</xdr:rowOff>
    </xdr:from>
    <xdr:to>
      <xdr:col>69</xdr:col>
      <xdr:colOff>142875</xdr:colOff>
      <xdr:row>39</xdr:row>
      <xdr:rowOff>29210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13987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121920</xdr:rowOff>
    </xdr:from>
    <xdr:to>
      <xdr:col>65</xdr:col>
      <xdr:colOff>53975</xdr:colOff>
      <xdr:row>41</xdr:row>
      <xdr:rowOff>52070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97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41</xdr:row>
      <xdr:rowOff>36847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706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公債費に係る経常収支比率は、類似団体内平均を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ポイント下回った。 類似団体内平均を下回っている主な要因は、後年度負担を考慮し、平成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年度以降、新規の区債を発行していないことによるものであり、令和４年度にすべての区債の償還が完了した。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今後も、継続的な行財政の効率化を行い、過大な後年度負担を発生させないような財政運営に努めていく。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72</xdr:row>
      <xdr:rowOff>165100</xdr:rowOff>
    </xdr:from>
    <xdr:to>
      <xdr:col>24</xdr:col>
      <xdr:colOff>25400</xdr:colOff>
      <xdr:row>72</xdr:row>
      <xdr:rowOff>165100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250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72</xdr:row>
      <xdr:rowOff>165100</xdr:rowOff>
    </xdr:from>
    <xdr:to>
      <xdr:col>19</xdr:col>
      <xdr:colOff>187325</xdr:colOff>
      <xdr:row>72</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250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72</xdr:row>
      <xdr:rowOff>165100</xdr:rowOff>
    </xdr:from>
    <xdr:to>
      <xdr:col>15</xdr:col>
      <xdr:colOff>98425</xdr:colOff>
      <xdr:row>73</xdr:row>
      <xdr:rowOff>12700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5095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12700</xdr:rowOff>
    </xdr:from>
    <xdr:to>
      <xdr:col>11</xdr:col>
      <xdr:colOff>9525</xdr:colOff>
      <xdr:row>73</xdr:row>
      <xdr:rowOff>31750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528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114300</xdr:rowOff>
    </xdr:from>
    <xdr:to>
      <xdr:col>24</xdr:col>
      <xdr:colOff>76200</xdr:colOff>
      <xdr:row>73</xdr:row>
      <xdr:rowOff>44450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22877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114300</xdr:rowOff>
    </xdr:from>
    <xdr:to>
      <xdr:col>20</xdr:col>
      <xdr:colOff>38100</xdr:colOff>
      <xdr:row>73</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54627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22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114300</xdr:rowOff>
    </xdr:from>
    <xdr:to>
      <xdr:col>15</xdr:col>
      <xdr:colOff>149225</xdr:colOff>
      <xdr:row>73</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54627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22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72</xdr:row>
      <xdr:rowOff>133350</xdr:rowOff>
    </xdr:from>
    <xdr:to>
      <xdr:col>11</xdr:col>
      <xdr:colOff>60325</xdr:colOff>
      <xdr:row>73</xdr:row>
      <xdr:rowOff>63500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47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73677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24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72</xdr:row>
      <xdr:rowOff>152400</xdr:rowOff>
    </xdr:from>
    <xdr:to>
      <xdr:col>6</xdr:col>
      <xdr:colOff>171450</xdr:colOff>
      <xdr:row>73</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92727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公債費を除いたものに係る経常収支比率は、類似団体内平均を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回り、対前年度比では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となった。主な要因は、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ふるさと納税制度の活用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物件</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などによるものである。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今後とも事務事業全般の見直しによる経常的経費の削減に努めていく。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35561</xdr:rowOff>
    </xdr:from>
    <xdr:to>
      <xdr:col>82</xdr:col>
      <xdr:colOff>107950</xdr:colOff>
      <xdr:row>78</xdr:row>
      <xdr:rowOff>96520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065761"/>
          <a:ext cx="838200" cy="40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35561</xdr:rowOff>
    </xdr:from>
    <xdr:to>
      <xdr:col>78</xdr:col>
      <xdr:colOff>69850</xdr:colOff>
      <xdr:row>77</xdr:row>
      <xdr:rowOff>8889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065761"/>
          <a:ext cx="889000" cy="14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111761</xdr:rowOff>
    </xdr:from>
    <xdr:to>
      <xdr:col>73</xdr:col>
      <xdr:colOff>180975</xdr:colOff>
      <xdr:row>77</xdr:row>
      <xdr:rowOff>8889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1419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111761</xdr:rowOff>
    </xdr:from>
    <xdr:to>
      <xdr:col>69</xdr:col>
      <xdr:colOff>92075</xdr:colOff>
      <xdr:row>79</xdr:row>
      <xdr:rowOff>153670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141961"/>
          <a:ext cx="889000" cy="55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45720</xdr:rowOff>
    </xdr:from>
    <xdr:to>
      <xdr:col>82</xdr:col>
      <xdr:colOff>158750</xdr:colOff>
      <xdr:row>78</xdr:row>
      <xdr:rowOff>147320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17797</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156211</xdr:rowOff>
    </xdr:from>
    <xdr:to>
      <xdr:col>78</xdr:col>
      <xdr:colOff>120650</xdr:colOff>
      <xdr:row>76</xdr:row>
      <xdr:rowOff>86361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96537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78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129539</xdr:rowOff>
    </xdr:from>
    <xdr:to>
      <xdr:col>74</xdr:col>
      <xdr:colOff>31750</xdr:colOff>
      <xdr:row>77</xdr:row>
      <xdr:rowOff>59689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69867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60961</xdr:rowOff>
    </xdr:from>
    <xdr:to>
      <xdr:col>69</xdr:col>
      <xdr:colOff>142875</xdr:colOff>
      <xdr:row>76</xdr:row>
      <xdr:rowOff>162561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1287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102870</xdr:rowOff>
    </xdr:from>
    <xdr:to>
      <xdr:col>65</xdr:col>
      <xdr:colOff>53975</xdr:colOff>
      <xdr:row>80</xdr:row>
      <xdr:rowOff>33020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17797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73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11</xdr:row>
      <xdr:rowOff>12178</xdr:rowOff>
    </xdr:from>
    <xdr:to>
      <xdr:col>29</xdr:col>
      <xdr:colOff>127000</xdr:colOff>
      <xdr:row>11</xdr:row>
      <xdr:rowOff>171261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1945753"/>
          <a:ext cx="647700" cy="1590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132957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95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11</xdr:row>
      <xdr:rowOff>171261</xdr:rowOff>
    </xdr:from>
    <xdr:to>
      <xdr:col>26</xdr:col>
      <xdr:colOff>50800</xdr:colOff>
      <xdr:row>12</xdr:row>
      <xdr:rowOff>62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104836"/>
          <a:ext cx="698500" cy="2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12</xdr:row>
      <xdr:rowOff>62</xdr:rowOff>
    </xdr:from>
    <xdr:to>
      <xdr:col>22</xdr:col>
      <xdr:colOff>114300</xdr:colOff>
      <xdr:row>12</xdr:row>
      <xdr:rowOff>4318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105087"/>
          <a:ext cx="698500" cy="42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12</xdr:row>
      <xdr:rowOff>4318</xdr:rowOff>
    </xdr:from>
    <xdr:to>
      <xdr:col>18</xdr:col>
      <xdr:colOff>177800</xdr:colOff>
      <xdr:row>12</xdr:row>
      <xdr:rowOff>20037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109343"/>
          <a:ext cx="698500" cy="15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10</xdr:row>
      <xdr:rowOff>132828</xdr:rowOff>
    </xdr:from>
    <xdr:to>
      <xdr:col>29</xdr:col>
      <xdr:colOff>177800</xdr:colOff>
      <xdr:row>11</xdr:row>
      <xdr:rowOff>62978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18949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10</xdr:row>
      <xdr:rowOff>79505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1841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11</xdr:row>
      <xdr:rowOff>120461</xdr:rowOff>
    </xdr:from>
    <xdr:to>
      <xdr:col>26</xdr:col>
      <xdr:colOff>101600</xdr:colOff>
      <xdr:row>12</xdr:row>
      <xdr:rowOff>50611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0540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10</xdr:row>
      <xdr:rowOff>60788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1822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11</xdr:row>
      <xdr:rowOff>120712</xdr:rowOff>
    </xdr:from>
    <xdr:to>
      <xdr:col>22</xdr:col>
      <xdr:colOff>165100</xdr:colOff>
      <xdr:row>12</xdr:row>
      <xdr:rowOff>50862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0542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10</xdr:row>
      <xdr:rowOff>61039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1823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11</xdr:row>
      <xdr:rowOff>124968</xdr:rowOff>
    </xdr:from>
    <xdr:to>
      <xdr:col>19</xdr:col>
      <xdr:colOff>38100</xdr:colOff>
      <xdr:row>12</xdr:row>
      <xdr:rowOff>55118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058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10</xdr:row>
      <xdr:rowOff>65295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182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11</xdr:row>
      <xdr:rowOff>140687</xdr:rowOff>
    </xdr:from>
    <xdr:to>
      <xdr:col>15</xdr:col>
      <xdr:colOff>101600</xdr:colOff>
      <xdr:row>12</xdr:row>
      <xdr:rowOff>70837</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074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10</xdr:row>
      <xdr:rowOff>81014</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1843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17844</xdr:rowOff>
    </xdr:from>
    <xdr:to>
      <xdr:col>29</xdr:col>
      <xdr:colOff>127000</xdr:colOff>
      <xdr:row>36</xdr:row>
      <xdr:rowOff>156261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71094"/>
          <a:ext cx="647700" cy="1384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156261</xdr:rowOff>
    </xdr:from>
    <xdr:to>
      <xdr:col>26</xdr:col>
      <xdr:colOff>50800</xdr:colOff>
      <xdr:row>37</xdr:row>
      <xdr:rowOff>46990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09511"/>
          <a:ext cx="698500" cy="621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46990</xdr:rowOff>
    </xdr:from>
    <xdr:to>
      <xdr:col>22</xdr:col>
      <xdr:colOff>114300</xdr:colOff>
      <xdr:row>37</xdr:row>
      <xdr:rowOff>60306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71690"/>
          <a:ext cx="698500" cy="133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261931</xdr:rowOff>
    </xdr:from>
    <xdr:to>
      <xdr:col>18</xdr:col>
      <xdr:colOff>177800</xdr:colOff>
      <xdr:row>37</xdr:row>
      <xdr:rowOff>60306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872281"/>
          <a:ext cx="698500" cy="312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132631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25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142574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6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309944</xdr:rowOff>
    </xdr:from>
    <xdr:to>
      <xdr:col>29</xdr:col>
      <xdr:colOff>177800</xdr:colOff>
      <xdr:row>36</xdr:row>
      <xdr:rowOff>68644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20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282021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892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105461</xdr:rowOff>
    </xdr:from>
    <xdr:to>
      <xdr:col>26</xdr:col>
      <xdr:colOff>101600</xdr:colOff>
      <xdr:row>37</xdr:row>
      <xdr:rowOff>35611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587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20388</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45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167640</xdr:rowOff>
    </xdr:from>
    <xdr:to>
      <xdr:col>22</xdr:col>
      <xdr:colOff>165100</xdr:colOff>
      <xdr:row>37</xdr:row>
      <xdr:rowOff>97790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208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279417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89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9506</xdr:rowOff>
    </xdr:from>
    <xdr:to>
      <xdr:col>19</xdr:col>
      <xdr:colOff>38100</xdr:colOff>
      <xdr:row>37</xdr:row>
      <xdr:rowOff>111106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34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292733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03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211131</xdr:rowOff>
    </xdr:from>
    <xdr:to>
      <xdr:col>15</xdr:col>
      <xdr:colOff>101600</xdr:colOff>
      <xdr:row>35</xdr:row>
      <xdr:rowOff>312731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821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322908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590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68,835
64,727
11.66
70,628,498
65,955,496
3,310,253
41,789,049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6590</xdr:rowOff>
    </xdr:from>
    <xdr:to>
      <xdr:col>24</xdr:col>
      <xdr:colOff>63500</xdr:colOff>
      <xdr:row>31</xdr:row>
      <xdr:rowOff>51395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150090"/>
          <a:ext cx="838200" cy="216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121401</xdr:rowOff>
    </xdr:from>
    <xdr:to>
      <xdr:col>19</xdr:col>
      <xdr:colOff>177800</xdr:colOff>
      <xdr:row>31</xdr:row>
      <xdr:rowOff>51395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5264901"/>
          <a:ext cx="889000" cy="10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121401</xdr:rowOff>
    </xdr:from>
    <xdr:to>
      <xdr:col>15</xdr:col>
      <xdr:colOff>50800</xdr:colOff>
      <xdr:row>30</xdr:row>
      <xdr:rowOff>138132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264901"/>
          <a:ext cx="889000" cy="1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111266</xdr:rowOff>
    </xdr:from>
    <xdr:to>
      <xdr:col>10</xdr:col>
      <xdr:colOff>114300</xdr:colOff>
      <xdr:row>30</xdr:row>
      <xdr:rowOff>138132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5254766"/>
          <a:ext cx="889000" cy="2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29</xdr:row>
      <xdr:rowOff>127240</xdr:rowOff>
    </xdr:from>
    <xdr:to>
      <xdr:col>24</xdr:col>
      <xdr:colOff>114300</xdr:colOff>
      <xdr:row>30</xdr:row>
      <xdr:rowOff>57390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099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80267</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052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595</xdr:rowOff>
    </xdr:from>
    <xdr:to>
      <xdr:col>20</xdr:col>
      <xdr:colOff>38100</xdr:colOff>
      <xdr:row>31</xdr:row>
      <xdr:rowOff>102195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31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118722</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090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70601</xdr:rowOff>
    </xdr:from>
    <xdr:to>
      <xdr:col>15</xdr:col>
      <xdr:colOff>101600</xdr:colOff>
      <xdr:row>31</xdr:row>
      <xdr:rowOff>751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21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29</xdr:row>
      <xdr:rowOff>17278</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4989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87332</xdr:rowOff>
    </xdr:from>
    <xdr:to>
      <xdr:col>10</xdr:col>
      <xdr:colOff>165100</xdr:colOff>
      <xdr:row>31</xdr:row>
      <xdr:rowOff>17482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23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29</xdr:row>
      <xdr:rowOff>34009</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00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60466</xdr:rowOff>
    </xdr:from>
    <xdr:to>
      <xdr:col>6</xdr:col>
      <xdr:colOff>38100</xdr:colOff>
      <xdr:row>30</xdr:row>
      <xdr:rowOff>162066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20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29</xdr:row>
      <xdr:rowOff>7143</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4979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22789</xdr:rowOff>
    </xdr:from>
    <xdr:to>
      <xdr:col>24</xdr:col>
      <xdr:colOff>63500</xdr:colOff>
      <xdr:row>51</xdr:row>
      <xdr:rowOff>102072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8766739"/>
          <a:ext cx="838200" cy="7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144667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46134</xdr:rowOff>
    </xdr:from>
    <xdr:to>
      <xdr:col>19</xdr:col>
      <xdr:colOff>177800</xdr:colOff>
      <xdr:row>51</xdr:row>
      <xdr:rowOff>102072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8790084"/>
          <a:ext cx="889000" cy="55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46134</xdr:rowOff>
    </xdr:from>
    <xdr:to>
      <xdr:col>15</xdr:col>
      <xdr:colOff>50800</xdr:colOff>
      <xdr:row>52</xdr:row>
      <xdr:rowOff>1987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8790084"/>
          <a:ext cx="889000" cy="127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1987</xdr:rowOff>
    </xdr:from>
    <xdr:to>
      <xdr:col>10</xdr:col>
      <xdr:colOff>114300</xdr:colOff>
      <xdr:row>52</xdr:row>
      <xdr:rowOff>155460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8917387"/>
          <a:ext cx="889000" cy="15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143439</xdr:rowOff>
    </xdr:from>
    <xdr:to>
      <xdr:col>24</xdr:col>
      <xdr:colOff>114300</xdr:colOff>
      <xdr:row>51</xdr:row>
      <xdr:rowOff>73589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871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96466</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8668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51272</xdr:rowOff>
    </xdr:from>
    <xdr:to>
      <xdr:col>20</xdr:col>
      <xdr:colOff>38100</xdr:colOff>
      <xdr:row>51</xdr:row>
      <xdr:rowOff>152872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879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169399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8570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166784</xdr:rowOff>
    </xdr:from>
    <xdr:to>
      <xdr:col>15</xdr:col>
      <xdr:colOff>101600</xdr:colOff>
      <xdr:row>51</xdr:row>
      <xdr:rowOff>96934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873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113461</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851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122637</xdr:rowOff>
    </xdr:from>
    <xdr:to>
      <xdr:col>10</xdr:col>
      <xdr:colOff>165100</xdr:colOff>
      <xdr:row>52</xdr:row>
      <xdr:rowOff>52787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886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69314</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8641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104660</xdr:rowOff>
    </xdr:from>
    <xdr:to>
      <xdr:col>6</xdr:col>
      <xdr:colOff>38100</xdr:colOff>
      <xdr:row>53</xdr:row>
      <xdr:rowOff>34810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02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51337</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8795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41402</xdr:rowOff>
    </xdr:from>
    <xdr:to>
      <xdr:col>24</xdr:col>
      <xdr:colOff>63500</xdr:colOff>
      <xdr:row>71</xdr:row>
      <xdr:rowOff>40869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2042902"/>
          <a:ext cx="838200" cy="17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40869</xdr:rowOff>
    </xdr:from>
    <xdr:to>
      <xdr:col>19</xdr:col>
      <xdr:colOff>177800</xdr:colOff>
      <xdr:row>71</xdr:row>
      <xdr:rowOff>144500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2213819"/>
          <a:ext cx="889000" cy="103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144500</xdr:rowOff>
    </xdr:from>
    <xdr:to>
      <xdr:col>15</xdr:col>
      <xdr:colOff>50800</xdr:colOff>
      <xdr:row>71</xdr:row>
      <xdr:rowOff>153645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2317450"/>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71</xdr:row>
      <xdr:rowOff>153645</xdr:rowOff>
    </xdr:from>
    <xdr:to>
      <xdr:col>10</xdr:col>
      <xdr:colOff>114300</xdr:colOff>
      <xdr:row>72</xdr:row>
      <xdr:rowOff>42697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2326595"/>
          <a:ext cx="889000" cy="6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152976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69</xdr:row>
      <xdr:rowOff>162052</xdr:rowOff>
    </xdr:from>
    <xdr:to>
      <xdr:col>24</xdr:col>
      <xdr:colOff>114300</xdr:colOff>
      <xdr:row>70</xdr:row>
      <xdr:rowOff>92202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199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69</xdr:row>
      <xdr:rowOff>115079</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1945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70</xdr:row>
      <xdr:rowOff>161519</xdr:rowOff>
    </xdr:from>
    <xdr:to>
      <xdr:col>20</xdr:col>
      <xdr:colOff>38100</xdr:colOff>
      <xdr:row>71</xdr:row>
      <xdr:rowOff>91669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16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69</xdr:row>
      <xdr:rowOff>108196</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193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93700</xdr:rowOff>
    </xdr:from>
    <xdr:to>
      <xdr:col>15</xdr:col>
      <xdr:colOff>101600</xdr:colOff>
      <xdr:row>72</xdr:row>
      <xdr:rowOff>23850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26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70</xdr:row>
      <xdr:rowOff>40377</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204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71</xdr:row>
      <xdr:rowOff>102845</xdr:rowOff>
    </xdr:from>
    <xdr:to>
      <xdr:col>10</xdr:col>
      <xdr:colOff>165100</xdr:colOff>
      <xdr:row>72</xdr:row>
      <xdr:rowOff>32995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27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70</xdr:row>
      <xdr:rowOff>49522</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205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71</xdr:row>
      <xdr:rowOff>163347</xdr:rowOff>
    </xdr:from>
    <xdr:to>
      <xdr:col>6</xdr:col>
      <xdr:colOff>38100</xdr:colOff>
      <xdr:row>72</xdr:row>
      <xdr:rowOff>93497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33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70</xdr:row>
      <xdr:rowOff>110024</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211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49936</xdr:rowOff>
    </xdr:from>
    <xdr:to>
      <xdr:col>24</xdr:col>
      <xdr:colOff>63500</xdr:colOff>
      <xdr:row>95</xdr:row>
      <xdr:rowOff>118308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337686"/>
          <a:ext cx="838200" cy="6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166507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111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7359</xdr:rowOff>
    </xdr:from>
    <xdr:to>
      <xdr:col>19</xdr:col>
      <xdr:colOff>177800</xdr:colOff>
      <xdr:row>95</xdr:row>
      <xdr:rowOff>118308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295109"/>
          <a:ext cx="889000" cy="11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148677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093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7359</xdr:rowOff>
    </xdr:from>
    <xdr:to>
      <xdr:col>15</xdr:col>
      <xdr:colOff>50800</xdr:colOff>
      <xdr:row>95</xdr:row>
      <xdr:rowOff>86474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295109"/>
          <a:ext cx="889000" cy="79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86474</xdr:rowOff>
    </xdr:from>
    <xdr:to>
      <xdr:col>10</xdr:col>
      <xdr:colOff>114300</xdr:colOff>
      <xdr:row>98</xdr:row>
      <xdr:rowOff>91236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374224"/>
          <a:ext cx="889000" cy="519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95147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39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163726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451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170586</xdr:rowOff>
    </xdr:from>
    <xdr:to>
      <xdr:col>24</xdr:col>
      <xdr:colOff>114300</xdr:colOff>
      <xdr:row>95</xdr:row>
      <xdr:rowOff>100736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28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149013</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265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67508</xdr:rowOff>
    </xdr:from>
    <xdr:to>
      <xdr:col>20</xdr:col>
      <xdr:colOff>38100</xdr:colOff>
      <xdr:row>95</xdr:row>
      <xdr:rowOff>169108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35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160235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44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128009</xdr:rowOff>
    </xdr:from>
    <xdr:to>
      <xdr:col>15</xdr:col>
      <xdr:colOff>101600</xdr:colOff>
      <xdr:row>95</xdr:row>
      <xdr:rowOff>58159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24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74686</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019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35674</xdr:rowOff>
    </xdr:from>
    <xdr:to>
      <xdr:col>10</xdr:col>
      <xdr:colOff>165100</xdr:colOff>
      <xdr:row>95</xdr:row>
      <xdr:rowOff>137274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32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128401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416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40436</xdr:rowOff>
    </xdr:from>
    <xdr:to>
      <xdr:col>6</xdr:col>
      <xdr:colOff>38100</xdr:colOff>
      <xdr:row>98</xdr:row>
      <xdr:rowOff>142036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84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133163</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935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46911</xdr:rowOff>
    </xdr:from>
    <xdr:to>
      <xdr:col>54</xdr:col>
      <xdr:colOff>189865</xdr:colOff>
      <xdr:row>38</xdr:row>
      <xdr:rowOff>28381</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6219111"/>
          <a:ext cx="1270" cy="324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32208</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54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28381</xdr:rowOff>
    </xdr:from>
    <xdr:to>
      <xdr:col>55</xdr:col>
      <xdr:colOff>88900</xdr:colOff>
      <xdr:row>38</xdr:row>
      <xdr:rowOff>28381</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543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165038</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99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46911</xdr:rowOff>
    </xdr:from>
    <xdr:to>
      <xdr:col>55</xdr:col>
      <xdr:colOff>88900</xdr:colOff>
      <xdr:row>36</xdr:row>
      <xdr:rowOff>46911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219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46911</xdr:rowOff>
    </xdr:from>
    <xdr:to>
      <xdr:col>55</xdr:col>
      <xdr:colOff>0</xdr:colOff>
      <xdr:row>36</xdr:row>
      <xdr:rowOff>64376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219111"/>
          <a:ext cx="838200" cy="1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72736</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4163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94309</xdr:rowOff>
    </xdr:from>
    <xdr:to>
      <xdr:col>55</xdr:col>
      <xdr:colOff>50800</xdr:colOff>
      <xdr:row>38</xdr:row>
      <xdr:rowOff>24459</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37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64376</xdr:rowOff>
    </xdr:from>
    <xdr:to>
      <xdr:col>50</xdr:col>
      <xdr:colOff>114300</xdr:colOff>
      <xdr:row>36</xdr:row>
      <xdr:rowOff>66799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236576"/>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96782</xdr:rowOff>
    </xdr:from>
    <xdr:to>
      <xdr:col>50</xdr:col>
      <xdr:colOff>165100</xdr:colOff>
      <xdr:row>38</xdr:row>
      <xdr:rowOff>26932</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40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18059</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53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7642</xdr:rowOff>
    </xdr:from>
    <xdr:to>
      <xdr:col>45</xdr:col>
      <xdr:colOff>177800</xdr:colOff>
      <xdr:row>36</xdr:row>
      <xdr:rowOff>66799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6179842"/>
          <a:ext cx="889000" cy="5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99434</xdr:rowOff>
    </xdr:from>
    <xdr:to>
      <xdr:col>46</xdr:col>
      <xdr:colOff>38100</xdr:colOff>
      <xdr:row>38</xdr:row>
      <xdr:rowOff>29584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4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20711</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53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104089</xdr:rowOff>
    </xdr:from>
    <xdr:to>
      <xdr:col>41</xdr:col>
      <xdr:colOff>50800</xdr:colOff>
      <xdr:row>36</xdr:row>
      <xdr:rowOff>7642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5247589"/>
          <a:ext cx="889000" cy="93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129572</xdr:rowOff>
    </xdr:from>
    <xdr:to>
      <xdr:col>41</xdr:col>
      <xdr:colOff>101600</xdr:colOff>
      <xdr:row>38</xdr:row>
      <xdr:rowOff>59722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7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50850</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4111" y="656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24581</xdr:rowOff>
    </xdr:from>
    <xdr:to>
      <xdr:col>36</xdr:col>
      <xdr:colOff>165100</xdr:colOff>
      <xdr:row>35</xdr:row>
      <xdr:rowOff>126181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117308</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11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167561</xdr:rowOff>
    </xdr:from>
    <xdr:to>
      <xdr:col>55</xdr:col>
      <xdr:colOff>50800</xdr:colOff>
      <xdr:row>36</xdr:row>
      <xdr:rowOff>97711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16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120588</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12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13576</xdr:rowOff>
    </xdr:from>
    <xdr:to>
      <xdr:col>50</xdr:col>
      <xdr:colOff>165100</xdr:colOff>
      <xdr:row>36</xdr:row>
      <xdr:rowOff>115176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1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131703</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5961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15999</xdr:rowOff>
    </xdr:from>
    <xdr:to>
      <xdr:col>46</xdr:col>
      <xdr:colOff>38100</xdr:colOff>
      <xdr:row>36</xdr:row>
      <xdr:rowOff>117599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18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134126</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596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128292</xdr:rowOff>
    </xdr:from>
    <xdr:to>
      <xdr:col>41</xdr:col>
      <xdr:colOff>101600</xdr:colOff>
      <xdr:row>36</xdr:row>
      <xdr:rowOff>58442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12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74969</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904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53289</xdr:rowOff>
    </xdr:from>
    <xdr:to>
      <xdr:col>36</xdr:col>
      <xdr:colOff>165100</xdr:colOff>
      <xdr:row>30</xdr:row>
      <xdr:rowOff>154889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519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171416</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4972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49</xdr:row>
      <xdr:rowOff>165410</xdr:rowOff>
    </xdr:from>
    <xdr:to>
      <xdr:col>55</xdr:col>
      <xdr:colOff>0</xdr:colOff>
      <xdr:row>54</xdr:row>
      <xdr:rowOff>164663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8566460"/>
          <a:ext cx="838200" cy="856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28488</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62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49</xdr:row>
      <xdr:rowOff>165410</xdr:rowOff>
    </xdr:from>
    <xdr:to>
      <xdr:col>50</xdr:col>
      <xdr:colOff>114300</xdr:colOff>
      <xdr:row>53</xdr:row>
      <xdr:rowOff>123759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8566460"/>
          <a:ext cx="889000" cy="644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117322</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71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123759</xdr:rowOff>
    </xdr:from>
    <xdr:to>
      <xdr:col>45</xdr:col>
      <xdr:colOff>177800</xdr:colOff>
      <xdr:row>55</xdr:row>
      <xdr:rowOff>15479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210609"/>
          <a:ext cx="889000" cy="23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50830</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8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68682</xdr:rowOff>
    </xdr:from>
    <xdr:to>
      <xdr:col>41</xdr:col>
      <xdr:colOff>50800</xdr:colOff>
      <xdr:row>55</xdr:row>
      <xdr:rowOff>15479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8984082"/>
          <a:ext cx="889000" cy="46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35483</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80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44734</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81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113863</xdr:rowOff>
    </xdr:from>
    <xdr:to>
      <xdr:col>55</xdr:col>
      <xdr:colOff>50800</xdr:colOff>
      <xdr:row>55</xdr:row>
      <xdr:rowOff>44013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37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136740</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22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49</xdr:row>
      <xdr:rowOff>114610</xdr:rowOff>
    </xdr:from>
    <xdr:to>
      <xdr:col>50</xdr:col>
      <xdr:colOff>165100</xdr:colOff>
      <xdr:row>50</xdr:row>
      <xdr:rowOff>44760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851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48</xdr:row>
      <xdr:rowOff>61287</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829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72959</xdr:rowOff>
    </xdr:from>
    <xdr:to>
      <xdr:col>46</xdr:col>
      <xdr:colOff>38100</xdr:colOff>
      <xdr:row>54</xdr:row>
      <xdr:rowOff>3109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15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19636</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8935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136129</xdr:rowOff>
    </xdr:from>
    <xdr:to>
      <xdr:col>41</xdr:col>
      <xdr:colOff>101600</xdr:colOff>
      <xdr:row>55</xdr:row>
      <xdr:rowOff>66279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39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82806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16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17882</xdr:rowOff>
    </xdr:from>
    <xdr:to>
      <xdr:col>36</xdr:col>
      <xdr:colOff>165100</xdr:colOff>
      <xdr:row>52</xdr:row>
      <xdr:rowOff>119482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893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50</xdr:row>
      <xdr:rowOff>136009</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8708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125200</xdr:rowOff>
    </xdr:from>
    <xdr:to>
      <xdr:col>55</xdr:col>
      <xdr:colOff>0</xdr:colOff>
      <xdr:row>79</xdr:row>
      <xdr:rowOff>64131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498300"/>
          <a:ext cx="838200" cy="11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125200</xdr:rowOff>
    </xdr:from>
    <xdr:to>
      <xdr:col>50</xdr:col>
      <xdr:colOff>114300</xdr:colOff>
      <xdr:row>79</xdr:row>
      <xdr:rowOff>90061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98300"/>
          <a:ext cx="889000" cy="13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52277</xdr:rowOff>
    </xdr:from>
    <xdr:to>
      <xdr:col>45</xdr:col>
      <xdr:colOff>177800</xdr:colOff>
      <xdr:row>79</xdr:row>
      <xdr:rowOff>90061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96827"/>
          <a:ext cx="889000" cy="37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164323</xdr:rowOff>
    </xdr:from>
    <xdr:to>
      <xdr:col>41</xdr:col>
      <xdr:colOff>50800</xdr:colOff>
      <xdr:row>79</xdr:row>
      <xdr:rowOff>52277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2851623"/>
          <a:ext cx="889000" cy="74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13331</xdr:rowOff>
    </xdr:from>
    <xdr:to>
      <xdr:col>55</xdr:col>
      <xdr:colOff>50800</xdr:colOff>
      <xdr:row>79</xdr:row>
      <xdr:rowOff>114931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5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99708</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72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74400</xdr:rowOff>
    </xdr:from>
    <xdr:to>
      <xdr:col>50</xdr:col>
      <xdr:colOff>165100</xdr:colOff>
      <xdr:row>79</xdr:row>
      <xdr:rowOff>4550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4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167127</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4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39261</xdr:rowOff>
    </xdr:from>
    <xdr:to>
      <xdr:col>46</xdr:col>
      <xdr:colOff>38100</xdr:colOff>
      <xdr:row>79</xdr:row>
      <xdr:rowOff>140861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8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131988</xdr:rowOff>
    </xdr:from>
    <xdr:ext cx="378565"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61017" y="136765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1477</xdr:rowOff>
    </xdr:from>
    <xdr:to>
      <xdr:col>41</xdr:col>
      <xdr:colOff>101600</xdr:colOff>
      <xdr:row>79</xdr:row>
      <xdr:rowOff>103077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4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94204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638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113523</xdr:rowOff>
    </xdr:from>
    <xdr:to>
      <xdr:col>36</xdr:col>
      <xdr:colOff>165100</xdr:colOff>
      <xdr:row>75</xdr:row>
      <xdr:rowOff>43673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280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60200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576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95</xdr:row>
      <xdr:rowOff>44290</xdr:rowOff>
    </xdr:from>
    <xdr:to>
      <xdr:col>54</xdr:col>
      <xdr:colOff>189865</xdr:colOff>
      <xdr:row>98</xdr:row>
      <xdr:rowOff>67973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6332040"/>
          <a:ext cx="1270" cy="538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71800</xdr:rowOff>
    </xdr:from>
    <xdr:ext cx="534377"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873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67973</xdr:rowOff>
    </xdr:from>
    <xdr:to>
      <xdr:col>55</xdr:col>
      <xdr:colOff>88900</xdr:colOff>
      <xdr:row>98</xdr:row>
      <xdr:rowOff>67973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162417</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610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95</xdr:row>
      <xdr:rowOff>44290</xdr:rowOff>
    </xdr:from>
    <xdr:to>
      <xdr:col>55</xdr:col>
      <xdr:colOff>88900</xdr:colOff>
      <xdr:row>95</xdr:row>
      <xdr:rowOff>44290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33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103749</xdr:rowOff>
    </xdr:from>
    <xdr:to>
      <xdr:col>55</xdr:col>
      <xdr:colOff>0</xdr:colOff>
      <xdr:row>95</xdr:row>
      <xdr:rowOff>44290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5534249"/>
          <a:ext cx="838200" cy="797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57216</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6878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78789</xdr:rowOff>
    </xdr:from>
    <xdr:to>
      <xdr:col>55</xdr:col>
      <xdr:colOff>50800</xdr:colOff>
      <xdr:row>98</xdr:row>
      <xdr:rowOff>8939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0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103749</xdr:rowOff>
    </xdr:from>
    <xdr:to>
      <xdr:col>50</xdr:col>
      <xdr:colOff>114300</xdr:colOff>
      <xdr:row>94</xdr:row>
      <xdr:rowOff>101014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5534249"/>
          <a:ext cx="889000" cy="683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88466</xdr:rowOff>
    </xdr:from>
    <xdr:to>
      <xdr:col>50</xdr:col>
      <xdr:colOff>165100</xdr:colOff>
      <xdr:row>98</xdr:row>
      <xdr:rowOff>18616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9743</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81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101014</xdr:rowOff>
    </xdr:from>
    <xdr:to>
      <xdr:col>45</xdr:col>
      <xdr:colOff>177800</xdr:colOff>
      <xdr:row>95</xdr:row>
      <xdr:rowOff>95619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217314"/>
          <a:ext cx="889000" cy="166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128882</xdr:rowOff>
    </xdr:from>
    <xdr:to>
      <xdr:col>46</xdr:col>
      <xdr:colOff>38100</xdr:colOff>
      <xdr:row>98</xdr:row>
      <xdr:rowOff>59032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50159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109662</xdr:rowOff>
    </xdr:from>
    <xdr:to>
      <xdr:col>41</xdr:col>
      <xdr:colOff>50800</xdr:colOff>
      <xdr:row>95</xdr:row>
      <xdr:rowOff>95619</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225962"/>
          <a:ext cx="889000" cy="15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147048</xdr:rowOff>
    </xdr:from>
    <xdr:to>
      <xdr:col>41</xdr:col>
      <xdr:colOff>101600</xdr:colOff>
      <xdr:row>98</xdr:row>
      <xdr:rowOff>77198</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68325</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141943</xdr:rowOff>
    </xdr:from>
    <xdr:to>
      <xdr:col>36</xdr:col>
      <xdr:colOff>165100</xdr:colOff>
      <xdr:row>98</xdr:row>
      <xdr:rowOff>72093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63220</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164940</xdr:rowOff>
    </xdr:from>
    <xdr:to>
      <xdr:col>55</xdr:col>
      <xdr:colOff>50800</xdr:colOff>
      <xdr:row>95</xdr:row>
      <xdr:rowOff>95090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28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117967</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23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52949</xdr:rowOff>
    </xdr:from>
    <xdr:to>
      <xdr:col>50</xdr:col>
      <xdr:colOff>165100</xdr:colOff>
      <xdr:row>90</xdr:row>
      <xdr:rowOff>154549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5483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88</xdr:row>
      <xdr:rowOff>171076</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5258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50214</xdr:rowOff>
    </xdr:from>
    <xdr:to>
      <xdr:col>46</xdr:col>
      <xdr:colOff>38100</xdr:colOff>
      <xdr:row>94</xdr:row>
      <xdr:rowOff>151814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16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168341</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50795" y="1594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44819</xdr:rowOff>
    </xdr:from>
    <xdr:to>
      <xdr:col>41</xdr:col>
      <xdr:colOff>101600</xdr:colOff>
      <xdr:row>95</xdr:row>
      <xdr:rowOff>146419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33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162946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10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58862</xdr:rowOff>
    </xdr:from>
    <xdr:to>
      <xdr:col>36</xdr:col>
      <xdr:colOff>165100</xdr:colOff>
      <xdr:row>94</xdr:row>
      <xdr:rowOff>160462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17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5539</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672795" y="15950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44298</xdr:rowOff>
    </xdr:from>
    <xdr:to>
      <xdr:col>85</xdr:col>
      <xdr:colOff>127000</xdr:colOff>
      <xdr:row>79</xdr:row>
      <xdr:rowOff>44450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588848"/>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27381</xdr:rowOff>
    </xdr:from>
    <xdr:to>
      <xdr:col>81</xdr:col>
      <xdr:colOff>50800</xdr:colOff>
      <xdr:row>79</xdr:row>
      <xdr:rowOff>44450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571931"/>
          <a:ext cx="889000" cy="1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154102</xdr:rowOff>
    </xdr:from>
    <xdr:to>
      <xdr:col>76</xdr:col>
      <xdr:colOff>114300</xdr:colOff>
      <xdr:row>79</xdr:row>
      <xdr:rowOff>27381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527202"/>
          <a:ext cx="889000" cy="44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136880</xdr:rowOff>
    </xdr:from>
    <xdr:to>
      <xdr:col>71</xdr:col>
      <xdr:colOff>177800</xdr:colOff>
      <xdr:row>78</xdr:row>
      <xdr:rowOff>154102</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509980"/>
          <a:ext cx="889000" cy="1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164948</xdr:rowOff>
    </xdr:from>
    <xdr:to>
      <xdr:col>85</xdr:col>
      <xdr:colOff>177800</xdr:colOff>
      <xdr:row>79</xdr:row>
      <xdr:rowOff>95098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53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79875</xdr:rowOff>
    </xdr:from>
    <xdr:ext cx="249299"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4529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148031</xdr:rowOff>
    </xdr:from>
    <xdr:to>
      <xdr:col>76</xdr:col>
      <xdr:colOff>165100</xdr:colOff>
      <xdr:row>79</xdr:row>
      <xdr:rowOff>78181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52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69308</xdr:rowOff>
    </xdr:from>
    <xdr:ext cx="378565"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3017" y="13613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103302</xdr:rowOff>
    </xdr:from>
    <xdr:to>
      <xdr:col>72</xdr:col>
      <xdr:colOff>38100</xdr:colOff>
      <xdr:row>79</xdr:row>
      <xdr:rowOff>33452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47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24579</xdr:rowOff>
    </xdr:from>
    <xdr:ext cx="378565"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4017" y="13569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86080</xdr:rowOff>
    </xdr:from>
    <xdr:to>
      <xdr:col>67</xdr:col>
      <xdr:colOff>101600</xdr:colOff>
      <xdr:row>79</xdr:row>
      <xdr:rowOff>16230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45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7357</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79428" y="135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16239</xdr:rowOff>
    </xdr:from>
    <xdr:to>
      <xdr:col>85</xdr:col>
      <xdr:colOff>126364</xdr:colOff>
      <xdr:row>98</xdr:row>
      <xdr:rowOff>141529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789639"/>
          <a:ext cx="1269" cy="115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145356</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947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141529</xdr:rowOff>
    </xdr:from>
    <xdr:to>
      <xdr:col>86</xdr:col>
      <xdr:colOff>25400</xdr:colOff>
      <xdr:row>98</xdr:row>
      <xdr:rowOff>141529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9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134366</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56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16239</xdr:rowOff>
    </xdr:from>
    <xdr:to>
      <xdr:col>86</xdr:col>
      <xdr:colOff>25400</xdr:colOff>
      <xdr:row>92</xdr:row>
      <xdr:rowOff>16239</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789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44896</xdr:rowOff>
    </xdr:from>
    <xdr:to>
      <xdr:col>85</xdr:col>
      <xdr:colOff>127000</xdr:colOff>
      <xdr:row>92</xdr:row>
      <xdr:rowOff>135700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5481300" y="15646846"/>
          <a:ext cx="838200" cy="26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102433</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5616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124006</xdr:rowOff>
    </xdr:from>
    <xdr:to>
      <xdr:col>85</xdr:col>
      <xdr:colOff>177800</xdr:colOff>
      <xdr:row>97</xdr:row>
      <xdr:rowOff>54156</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583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44896</xdr:rowOff>
    </xdr:from>
    <xdr:to>
      <xdr:col>81</xdr:col>
      <xdr:colOff>50800</xdr:colOff>
      <xdr:row>91</xdr:row>
      <xdr:rowOff>107353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592300" y="15646846"/>
          <a:ext cx="889000" cy="6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81079</xdr:rowOff>
    </xdr:from>
    <xdr:to>
      <xdr:col>81</xdr:col>
      <xdr:colOff>101600</xdr:colOff>
      <xdr:row>97</xdr:row>
      <xdr:rowOff>11229</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54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2356</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63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8271</xdr:rowOff>
    </xdr:from>
    <xdr:to>
      <xdr:col>76</xdr:col>
      <xdr:colOff>114300</xdr:colOff>
      <xdr:row>91</xdr:row>
      <xdr:rowOff>107353</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5438771"/>
          <a:ext cx="889000" cy="270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16075</xdr:rowOff>
    </xdr:from>
    <xdr:to>
      <xdr:col>76</xdr:col>
      <xdr:colOff>165100</xdr:colOff>
      <xdr:row>96</xdr:row>
      <xdr:rowOff>117675</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4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108802</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56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8271</xdr:rowOff>
    </xdr:from>
    <xdr:to>
      <xdr:col>71</xdr:col>
      <xdr:colOff>177800</xdr:colOff>
      <xdr:row>90</xdr:row>
      <xdr:rowOff>98422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5438771"/>
          <a:ext cx="889000" cy="90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71918</xdr:rowOff>
    </xdr:from>
    <xdr:to>
      <xdr:col>72</xdr:col>
      <xdr:colOff>38100</xdr:colOff>
      <xdr:row>97</xdr:row>
      <xdr:rowOff>2068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164645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6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102763</xdr:rowOff>
    </xdr:from>
    <xdr:to>
      <xdr:col>67</xdr:col>
      <xdr:colOff>101600</xdr:colOff>
      <xdr:row>98</xdr:row>
      <xdr:rowOff>32913</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24040</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84900</xdr:rowOff>
    </xdr:from>
    <xdr:to>
      <xdr:col>85</xdr:col>
      <xdr:colOff>177800</xdr:colOff>
      <xdr:row>93</xdr:row>
      <xdr:rowOff>15050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58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171277</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577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165546</xdr:rowOff>
    </xdr:from>
    <xdr:to>
      <xdr:col>81</xdr:col>
      <xdr:colOff>101600</xdr:colOff>
      <xdr:row>91</xdr:row>
      <xdr:rowOff>95696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5596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112223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537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56553</xdr:rowOff>
    </xdr:from>
    <xdr:to>
      <xdr:col>76</xdr:col>
      <xdr:colOff>165100</xdr:colOff>
      <xdr:row>91</xdr:row>
      <xdr:rowOff>158153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5658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3230</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543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89</xdr:row>
      <xdr:rowOff>128921</xdr:rowOff>
    </xdr:from>
    <xdr:to>
      <xdr:col>72</xdr:col>
      <xdr:colOff>38100</xdr:colOff>
      <xdr:row>90</xdr:row>
      <xdr:rowOff>59071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538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88</xdr:row>
      <xdr:rowOff>75598</xdr:rowOff>
    </xdr:from>
    <xdr:ext cx="59901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03795" y="151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47622</xdr:rowOff>
    </xdr:from>
    <xdr:to>
      <xdr:col>67</xdr:col>
      <xdr:colOff>101600</xdr:colOff>
      <xdr:row>90</xdr:row>
      <xdr:rowOff>149222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5478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88</xdr:row>
      <xdr:rowOff>165749</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525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15342</xdr:rowOff>
    </xdr:from>
    <xdr:to>
      <xdr:col>116</xdr:col>
      <xdr:colOff>63500</xdr:colOff>
      <xdr:row>30</xdr:row>
      <xdr:rowOff>35458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1323300" y="5158842"/>
          <a:ext cx="838200" cy="2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32580</xdr:rowOff>
    </xdr:from>
    <xdr:ext cx="313932"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547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35458</xdr:rowOff>
    </xdr:from>
    <xdr:to>
      <xdr:col>111</xdr:col>
      <xdr:colOff>177800</xdr:colOff>
      <xdr:row>30</xdr:row>
      <xdr:rowOff>169875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0434300" y="5178958"/>
          <a:ext cx="889000" cy="13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38</xdr:row>
      <xdr:rowOff>161510</xdr:rowOff>
    </xdr:from>
    <xdr:ext cx="313932"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66333" y="6676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169875</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9545300" y="5313375"/>
          <a:ext cx="889000" cy="134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147794</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77333" y="66628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29</xdr:row>
      <xdr:rowOff>135992</xdr:rowOff>
    </xdr:from>
    <xdr:to>
      <xdr:col>116</xdr:col>
      <xdr:colOff>114300</xdr:colOff>
      <xdr:row>30</xdr:row>
      <xdr:rowOff>66142</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510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29</xdr:row>
      <xdr:rowOff>89019</xdr:rowOff>
    </xdr:from>
    <xdr:ext cx="469744"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5061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29</xdr:row>
      <xdr:rowOff>156108</xdr:rowOff>
    </xdr:from>
    <xdr:to>
      <xdr:col>112</xdr:col>
      <xdr:colOff>38100</xdr:colOff>
      <xdr:row>30</xdr:row>
      <xdr:rowOff>86258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512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28</xdr:row>
      <xdr:rowOff>102785</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088428" y="4903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119075</xdr:rowOff>
    </xdr:from>
    <xdr:to>
      <xdr:col>107</xdr:col>
      <xdr:colOff>101600</xdr:colOff>
      <xdr:row>31</xdr:row>
      <xdr:rowOff>49225</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526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29</xdr:row>
      <xdr:rowOff>65752</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199428" y="503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50</xdr:row>
      <xdr:rowOff>55771</xdr:rowOff>
    </xdr:from>
    <xdr:to>
      <xdr:col>116</xdr:col>
      <xdr:colOff>63500</xdr:colOff>
      <xdr:row>50</xdr:row>
      <xdr:rowOff>58819</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8628271"/>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150276</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22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50</xdr:row>
      <xdr:rowOff>33455</xdr:rowOff>
    </xdr:from>
    <xdr:to>
      <xdr:col>111</xdr:col>
      <xdr:colOff>177800</xdr:colOff>
      <xdr:row>50</xdr:row>
      <xdr:rowOff>55771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8605955"/>
          <a:ext cx="889000" cy="2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76580</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02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50</xdr:row>
      <xdr:rowOff>15494</xdr:rowOff>
    </xdr:from>
    <xdr:to>
      <xdr:col>107</xdr:col>
      <xdr:colOff>50800</xdr:colOff>
      <xdr:row>50</xdr:row>
      <xdr:rowOff>33455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8587994"/>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35758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50</xdr:row>
      <xdr:rowOff>15494</xdr:rowOff>
    </xdr:from>
    <xdr:to>
      <xdr:col>102</xdr:col>
      <xdr:colOff>114300</xdr:colOff>
      <xdr:row>50</xdr:row>
      <xdr:rowOff>19086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8587994"/>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76906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59598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50</xdr:row>
      <xdr:rowOff>8019</xdr:rowOff>
    </xdr:from>
    <xdr:to>
      <xdr:col>116</xdr:col>
      <xdr:colOff>114300</xdr:colOff>
      <xdr:row>50</xdr:row>
      <xdr:rowOff>109619</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858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49</xdr:row>
      <xdr:rowOff>132496</xdr:rowOff>
    </xdr:from>
    <xdr:ext cx="534377"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8533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50</xdr:row>
      <xdr:rowOff>4971</xdr:rowOff>
    </xdr:from>
    <xdr:to>
      <xdr:col>112</xdr:col>
      <xdr:colOff>38100</xdr:colOff>
      <xdr:row>50</xdr:row>
      <xdr:rowOff>106571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857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48</xdr:row>
      <xdr:rowOff>123098</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56111" y="835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49</xdr:row>
      <xdr:rowOff>154105</xdr:rowOff>
    </xdr:from>
    <xdr:to>
      <xdr:col>107</xdr:col>
      <xdr:colOff>101600</xdr:colOff>
      <xdr:row>50</xdr:row>
      <xdr:rowOff>84255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855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48</xdr:row>
      <xdr:rowOff>100782</xdr:rowOff>
    </xdr:from>
    <xdr:ext cx="534377"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67111" y="83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49</xdr:row>
      <xdr:rowOff>136144</xdr:rowOff>
    </xdr:from>
    <xdr:to>
      <xdr:col>102</xdr:col>
      <xdr:colOff>165100</xdr:colOff>
      <xdr:row>50</xdr:row>
      <xdr:rowOff>66294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853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48</xdr:row>
      <xdr:rowOff>82821</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278111" y="831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139736</xdr:rowOff>
    </xdr:from>
    <xdr:to>
      <xdr:col>98</xdr:col>
      <xdr:colOff>38100</xdr:colOff>
      <xdr:row>50</xdr:row>
      <xdr:rowOff>69886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854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48</xdr:row>
      <xdr:rowOff>86413</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389111" y="831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166081</xdr:rowOff>
    </xdr:from>
    <xdr:to>
      <xdr:col>116</xdr:col>
      <xdr:colOff>63500</xdr:colOff>
      <xdr:row>75</xdr:row>
      <xdr:rowOff>67966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853381"/>
          <a:ext cx="838200" cy="7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67966</xdr:rowOff>
    </xdr:from>
    <xdr:to>
      <xdr:col>111</xdr:col>
      <xdr:colOff>177800</xdr:colOff>
      <xdr:row>75</xdr:row>
      <xdr:rowOff>79075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926716"/>
          <a:ext cx="889000" cy="1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114691</xdr:rowOff>
    </xdr:from>
    <xdr:to>
      <xdr:col>107</xdr:col>
      <xdr:colOff>50800</xdr:colOff>
      <xdr:row>75</xdr:row>
      <xdr:rowOff>79075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2630541"/>
          <a:ext cx="889000" cy="30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114691</xdr:rowOff>
    </xdr:from>
    <xdr:to>
      <xdr:col>102</xdr:col>
      <xdr:colOff>114300</xdr:colOff>
      <xdr:row>75</xdr:row>
      <xdr:rowOff>138511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2630541"/>
          <a:ext cx="889000" cy="36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115281</xdr:rowOff>
    </xdr:from>
    <xdr:to>
      <xdr:col>116</xdr:col>
      <xdr:colOff>114300</xdr:colOff>
      <xdr:row>75</xdr:row>
      <xdr:rowOff>45431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802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93708</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78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17166</xdr:rowOff>
    </xdr:from>
    <xdr:to>
      <xdr:col>112</xdr:col>
      <xdr:colOff>38100</xdr:colOff>
      <xdr:row>75</xdr:row>
      <xdr:rowOff>118766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8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109893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96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28275</xdr:rowOff>
    </xdr:from>
    <xdr:to>
      <xdr:col>107</xdr:col>
      <xdr:colOff>101600</xdr:colOff>
      <xdr:row>75</xdr:row>
      <xdr:rowOff>129875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88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121003</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9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63891</xdr:rowOff>
    </xdr:from>
    <xdr:to>
      <xdr:col>102</xdr:col>
      <xdr:colOff>165100</xdr:colOff>
      <xdr:row>73</xdr:row>
      <xdr:rowOff>165491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57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10568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35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87711</xdr:rowOff>
    </xdr:from>
    <xdr:to>
      <xdr:col>98</xdr:col>
      <xdr:colOff>38100</xdr:colOff>
      <xdr:row>76</xdr:row>
      <xdr:rowOff>17861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94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8988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39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958,168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円となっている。主な構成項目である人件費は、住民一人当たり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180,228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円となっており、対前年度比では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19,866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となった。千代田区では、平成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年度の新規採用職員の抑制や事務の委託化を推進したことなどにより、平成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年間で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124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人（増減率約△</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９</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職員数を純減したものの類似団体平均と比べて高い水準にある。類似団体内平均を上回っている主な要因は、類似団体中最も人口が少ないこと及び昼間人口が突出していることによるものである。住民記録や戸籍、税、国民健康保険等の自治体が提供しているサービスには、窓口開設経費やシステム運営経費などの固定的な経費が発生するが、人口規模が小さいためこの固定費の割合が高くなる。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昼間人口に対しても行政サービスを提供していく必要があり、単純に類似団体と比較はできない。今後も、民間でも実施可能な業務などについては委託化を進めるなど、人件費に係るコストの低減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68,835
64,727
11.66
70,628,498
65,955,496
3,310,253
41,789,049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58057</xdr:rowOff>
    </xdr:from>
    <xdr:to>
      <xdr:col>24</xdr:col>
      <xdr:colOff>62865</xdr:colOff>
      <xdr:row>38</xdr:row>
      <xdr:rowOff>96266</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544457"/>
          <a:ext cx="1270" cy="1066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100093</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15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96266</xdr:rowOff>
    </xdr:from>
    <xdr:to>
      <xdr:col>24</xdr:col>
      <xdr:colOff>152400</xdr:colOff>
      <xdr:row>38</xdr:row>
      <xdr:rowOff>96266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11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4734</xdr:rowOff>
    </xdr:from>
    <xdr:ext cx="469744"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5319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58057</xdr:rowOff>
    </xdr:from>
    <xdr:to>
      <xdr:col>24</xdr:col>
      <xdr:colOff>152400</xdr:colOff>
      <xdr:row>32</xdr:row>
      <xdr:rowOff>58057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54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58057</xdr:rowOff>
    </xdr:from>
    <xdr:to>
      <xdr:col>24</xdr:col>
      <xdr:colOff>63500</xdr:colOff>
      <xdr:row>32</xdr:row>
      <xdr:rowOff>87612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3797300" y="5544457"/>
          <a:ext cx="838200" cy="2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63571</xdr:rowOff>
    </xdr:from>
    <xdr:ext cx="469744"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407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85144</xdr:rowOff>
    </xdr:from>
    <xdr:to>
      <xdr:col>24</xdr:col>
      <xdr:colOff>114300</xdr:colOff>
      <xdr:row>38</xdr:row>
      <xdr:rowOff>15294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64915</xdr:rowOff>
    </xdr:from>
    <xdr:to>
      <xdr:col>19</xdr:col>
      <xdr:colOff>177800</xdr:colOff>
      <xdr:row>32</xdr:row>
      <xdr:rowOff>87612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5551315"/>
          <a:ext cx="889000" cy="2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88737</xdr:rowOff>
    </xdr:from>
    <xdr:to>
      <xdr:col>20</xdr:col>
      <xdr:colOff>38100</xdr:colOff>
      <xdr:row>38</xdr:row>
      <xdr:rowOff>18887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3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10013</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62428" y="652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15440</xdr:rowOff>
    </xdr:from>
    <xdr:to>
      <xdr:col>15</xdr:col>
      <xdr:colOff>50800</xdr:colOff>
      <xdr:row>32</xdr:row>
      <xdr:rowOff>64915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019300" y="5501840"/>
          <a:ext cx="889000" cy="4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93799</xdr:rowOff>
    </xdr:from>
    <xdr:to>
      <xdr:col>15</xdr:col>
      <xdr:colOff>101600</xdr:colOff>
      <xdr:row>38</xdr:row>
      <xdr:rowOff>23949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3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15076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73428" y="653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72263</xdr:rowOff>
    </xdr:from>
    <xdr:to>
      <xdr:col>10</xdr:col>
      <xdr:colOff>114300</xdr:colOff>
      <xdr:row>32</xdr:row>
      <xdr:rowOff>15440</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5215763"/>
          <a:ext cx="889000" cy="28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100004</xdr:rowOff>
    </xdr:from>
    <xdr:to>
      <xdr:col>10</xdr:col>
      <xdr:colOff>165100</xdr:colOff>
      <xdr:row>38</xdr:row>
      <xdr:rowOff>30153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4365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21280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84428" y="653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94288</xdr:rowOff>
    </xdr:from>
    <xdr:to>
      <xdr:col>6</xdr:col>
      <xdr:colOff>38100</xdr:colOff>
      <xdr:row>38</xdr:row>
      <xdr:rowOff>24439</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15565</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95428" y="653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7257</xdr:rowOff>
    </xdr:from>
    <xdr:to>
      <xdr:col>24</xdr:col>
      <xdr:colOff>114300</xdr:colOff>
      <xdr:row>32</xdr:row>
      <xdr:rowOff>108857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549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131734</xdr:rowOff>
    </xdr:from>
    <xdr:ext cx="469744"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544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36812</xdr:rowOff>
    </xdr:from>
    <xdr:to>
      <xdr:col>20</xdr:col>
      <xdr:colOff>38100</xdr:colOff>
      <xdr:row>32</xdr:row>
      <xdr:rowOff>138412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552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154939</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62428" y="529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14115</xdr:rowOff>
    </xdr:from>
    <xdr:to>
      <xdr:col>15</xdr:col>
      <xdr:colOff>101600</xdr:colOff>
      <xdr:row>32</xdr:row>
      <xdr:rowOff>115715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550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132242</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73428" y="527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136090</xdr:rowOff>
    </xdr:from>
    <xdr:to>
      <xdr:col>10</xdr:col>
      <xdr:colOff>165100</xdr:colOff>
      <xdr:row>32</xdr:row>
      <xdr:rowOff>66240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54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82767</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84428" y="522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21463</xdr:rowOff>
    </xdr:from>
    <xdr:to>
      <xdr:col>6</xdr:col>
      <xdr:colOff>38100</xdr:colOff>
      <xdr:row>30</xdr:row>
      <xdr:rowOff>123063</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516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28</xdr:row>
      <xdr:rowOff>139590</xdr:rowOff>
    </xdr:from>
    <xdr:ext cx="469744"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95428" y="494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55842</xdr:rowOff>
    </xdr:from>
    <xdr:to>
      <xdr:col>24</xdr:col>
      <xdr:colOff>62865</xdr:colOff>
      <xdr:row>58</xdr:row>
      <xdr:rowOff>73006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485592"/>
          <a:ext cx="1270" cy="531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76833</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0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73006</xdr:rowOff>
    </xdr:from>
    <xdr:to>
      <xdr:col>24</xdr:col>
      <xdr:colOff>152400</xdr:colOff>
      <xdr:row>58</xdr:row>
      <xdr:rowOff>73006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1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2519</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260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55842</xdr:rowOff>
    </xdr:from>
    <xdr:to>
      <xdr:col>24</xdr:col>
      <xdr:colOff>152400</xdr:colOff>
      <xdr:row>55</xdr:row>
      <xdr:rowOff>55842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485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55842</xdr:rowOff>
    </xdr:from>
    <xdr:to>
      <xdr:col>24</xdr:col>
      <xdr:colOff>63500</xdr:colOff>
      <xdr:row>55</xdr:row>
      <xdr:rowOff>129653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485592"/>
          <a:ext cx="838200" cy="7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77309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49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98882</xdr:rowOff>
    </xdr:from>
    <xdr:to>
      <xdr:col>24</xdr:col>
      <xdr:colOff>114300</xdr:colOff>
      <xdr:row>58</xdr:row>
      <xdr:rowOff>29032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171018</xdr:rowOff>
    </xdr:from>
    <xdr:to>
      <xdr:col>19</xdr:col>
      <xdr:colOff>177800</xdr:colOff>
      <xdr:row>55</xdr:row>
      <xdr:rowOff>129653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429318"/>
          <a:ext cx="889000" cy="130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92976</xdr:rowOff>
    </xdr:from>
    <xdr:to>
      <xdr:col>20</xdr:col>
      <xdr:colOff>38100</xdr:colOff>
      <xdr:row>58</xdr:row>
      <xdr:rowOff>23126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6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14253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95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171018</xdr:rowOff>
    </xdr:from>
    <xdr:to>
      <xdr:col>15</xdr:col>
      <xdr:colOff>50800</xdr:colOff>
      <xdr:row>55</xdr:row>
      <xdr:rowOff>140367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429318"/>
          <a:ext cx="889000" cy="140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109683</xdr:rowOff>
    </xdr:from>
    <xdr:to>
      <xdr:col>15</xdr:col>
      <xdr:colOff>101600</xdr:colOff>
      <xdr:row>58</xdr:row>
      <xdr:rowOff>39833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82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30960</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975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11657</xdr:rowOff>
    </xdr:from>
    <xdr:to>
      <xdr:col>10</xdr:col>
      <xdr:colOff>114300</xdr:colOff>
      <xdr:row>55</xdr:row>
      <xdr:rowOff>140367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584157"/>
          <a:ext cx="889000" cy="98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113574</xdr:rowOff>
    </xdr:from>
    <xdr:to>
      <xdr:col>10</xdr:col>
      <xdr:colOff>165100</xdr:colOff>
      <xdr:row>58</xdr:row>
      <xdr:rowOff>43724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34851</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978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108601</xdr:rowOff>
    </xdr:from>
    <xdr:to>
      <xdr:col>6</xdr:col>
      <xdr:colOff>38100</xdr:colOff>
      <xdr:row>56</xdr:row>
      <xdr:rowOff>38751</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29878</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631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5042</xdr:rowOff>
    </xdr:from>
    <xdr:to>
      <xdr:col>24</xdr:col>
      <xdr:colOff>114300</xdr:colOff>
      <xdr:row>55</xdr:row>
      <xdr:rowOff>106642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43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129519</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38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78853</xdr:rowOff>
    </xdr:from>
    <xdr:to>
      <xdr:col>20</xdr:col>
      <xdr:colOff>38100</xdr:colOff>
      <xdr:row>56</xdr:row>
      <xdr:rowOff>9003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50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25530</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283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120218</xdr:rowOff>
    </xdr:from>
    <xdr:to>
      <xdr:col>15</xdr:col>
      <xdr:colOff>101600</xdr:colOff>
      <xdr:row>55</xdr:row>
      <xdr:rowOff>50368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378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66895</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153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89567</xdr:rowOff>
    </xdr:from>
    <xdr:to>
      <xdr:col>10</xdr:col>
      <xdr:colOff>165100</xdr:colOff>
      <xdr:row>56</xdr:row>
      <xdr:rowOff>19717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51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36244</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294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132307</xdr:rowOff>
    </xdr:from>
    <xdr:to>
      <xdr:col>6</xdr:col>
      <xdr:colOff>38100</xdr:colOff>
      <xdr:row>50</xdr:row>
      <xdr:rowOff>62457</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53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78984</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308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150078</xdr:rowOff>
    </xdr:from>
    <xdr:to>
      <xdr:col>24</xdr:col>
      <xdr:colOff>62865</xdr:colOff>
      <xdr:row>78</xdr:row>
      <xdr:rowOff>109395</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494478"/>
          <a:ext cx="1270" cy="988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113222</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86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109395</xdr:rowOff>
    </xdr:from>
    <xdr:to>
      <xdr:col>24</xdr:col>
      <xdr:colOff>152400</xdr:colOff>
      <xdr:row>78</xdr:row>
      <xdr:rowOff>109395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82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96755</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269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150078</xdr:rowOff>
    </xdr:from>
    <xdr:to>
      <xdr:col>24</xdr:col>
      <xdr:colOff>152400</xdr:colOff>
      <xdr:row>72</xdr:row>
      <xdr:rowOff>150078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494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141749</xdr:rowOff>
    </xdr:from>
    <xdr:to>
      <xdr:col>24</xdr:col>
      <xdr:colOff>63500</xdr:colOff>
      <xdr:row>72</xdr:row>
      <xdr:rowOff>150078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314699"/>
          <a:ext cx="838200" cy="17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93479</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1236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115052</xdr:rowOff>
    </xdr:from>
    <xdr:to>
      <xdr:col>24</xdr:col>
      <xdr:colOff>114300</xdr:colOff>
      <xdr:row>77</xdr:row>
      <xdr:rowOff>45202</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14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141749</xdr:rowOff>
    </xdr:from>
    <xdr:to>
      <xdr:col>19</xdr:col>
      <xdr:colOff>177800</xdr:colOff>
      <xdr:row>73</xdr:row>
      <xdr:rowOff>11021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314699"/>
          <a:ext cx="889000" cy="21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153541</xdr:rowOff>
    </xdr:from>
    <xdr:to>
      <xdr:col>20</xdr:col>
      <xdr:colOff>38100</xdr:colOff>
      <xdr:row>77</xdr:row>
      <xdr:rowOff>83691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74818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76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11021</xdr:rowOff>
    </xdr:from>
    <xdr:to>
      <xdr:col>15</xdr:col>
      <xdr:colOff>50800</xdr:colOff>
      <xdr:row>73</xdr:row>
      <xdr:rowOff>81895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2526871"/>
          <a:ext cx="889000" cy="7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43904</xdr:rowOff>
    </xdr:from>
    <xdr:to>
      <xdr:col>15</xdr:col>
      <xdr:colOff>101600</xdr:colOff>
      <xdr:row>77</xdr:row>
      <xdr:rowOff>145504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136631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81895</xdr:rowOff>
    </xdr:from>
    <xdr:to>
      <xdr:col>10</xdr:col>
      <xdr:colOff>114300</xdr:colOff>
      <xdr:row>74</xdr:row>
      <xdr:rowOff>802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597745"/>
          <a:ext cx="889000" cy="9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42563</xdr:rowOff>
    </xdr:from>
    <xdr:to>
      <xdr:col>10</xdr:col>
      <xdr:colOff>165100</xdr:colOff>
      <xdr:row>77</xdr:row>
      <xdr:rowOff>144163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135290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38044</xdr:rowOff>
    </xdr:from>
    <xdr:to>
      <xdr:col>6</xdr:col>
      <xdr:colOff>38100</xdr:colOff>
      <xdr:row>78</xdr:row>
      <xdr:rowOff>139644</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130771</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99278</xdr:rowOff>
    </xdr:from>
    <xdr:to>
      <xdr:col>24</xdr:col>
      <xdr:colOff>114300</xdr:colOff>
      <xdr:row>73</xdr:row>
      <xdr:rowOff>29428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44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52305</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396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90949</xdr:rowOff>
    </xdr:from>
    <xdr:to>
      <xdr:col>20</xdr:col>
      <xdr:colOff>38100</xdr:colOff>
      <xdr:row>72</xdr:row>
      <xdr:rowOff>21099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26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37626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039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131671</xdr:rowOff>
    </xdr:from>
    <xdr:to>
      <xdr:col>15</xdr:col>
      <xdr:colOff>101600</xdr:colOff>
      <xdr:row>73</xdr:row>
      <xdr:rowOff>61821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47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78348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25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31095</xdr:rowOff>
    </xdr:from>
    <xdr:to>
      <xdr:col>10</xdr:col>
      <xdr:colOff>165100</xdr:colOff>
      <xdr:row>73</xdr:row>
      <xdr:rowOff>132695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54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149222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322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121452</xdr:rowOff>
    </xdr:from>
    <xdr:to>
      <xdr:col>6</xdr:col>
      <xdr:colOff>38100</xdr:colOff>
      <xdr:row>74</xdr:row>
      <xdr:rowOff>51602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63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68129</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412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171329</xdr:rowOff>
    </xdr:from>
    <xdr:to>
      <xdr:col>24</xdr:col>
      <xdr:colOff>62865</xdr:colOff>
      <xdr:row>98</xdr:row>
      <xdr:rowOff>90991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944729"/>
          <a:ext cx="1270" cy="948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94818</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89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90991</xdr:rowOff>
    </xdr:from>
    <xdr:to>
      <xdr:col>24</xdr:col>
      <xdr:colOff>152400</xdr:colOff>
      <xdr:row>98</xdr:row>
      <xdr:rowOff>90991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89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118006</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719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171329</xdr:rowOff>
    </xdr:from>
    <xdr:to>
      <xdr:col>24</xdr:col>
      <xdr:colOff>152400</xdr:colOff>
      <xdr:row>92</xdr:row>
      <xdr:rowOff>171329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944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171329</xdr:rowOff>
    </xdr:from>
    <xdr:to>
      <xdr:col>24</xdr:col>
      <xdr:colOff>63500</xdr:colOff>
      <xdr:row>93</xdr:row>
      <xdr:rowOff>113672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5944729"/>
          <a:ext cx="838200" cy="11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80619</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711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102192</xdr:rowOff>
    </xdr:from>
    <xdr:to>
      <xdr:col>24</xdr:col>
      <xdr:colOff>114300</xdr:colOff>
      <xdr:row>98</xdr:row>
      <xdr:rowOff>32342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73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88804</xdr:rowOff>
    </xdr:from>
    <xdr:to>
      <xdr:col>19</xdr:col>
      <xdr:colOff>177800</xdr:colOff>
      <xdr:row>93</xdr:row>
      <xdr:rowOff>113672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5862204"/>
          <a:ext cx="889000" cy="19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75608</xdr:rowOff>
    </xdr:from>
    <xdr:to>
      <xdr:col>20</xdr:col>
      <xdr:colOff>38100</xdr:colOff>
      <xdr:row>98</xdr:row>
      <xdr:rowOff>5758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70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168335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9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44472</xdr:rowOff>
    </xdr:from>
    <xdr:to>
      <xdr:col>15</xdr:col>
      <xdr:colOff>50800</xdr:colOff>
      <xdr:row>92</xdr:row>
      <xdr:rowOff>88804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5646422"/>
          <a:ext cx="889000" cy="215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102795</xdr:rowOff>
    </xdr:from>
    <xdr:to>
      <xdr:col>15</xdr:col>
      <xdr:colOff>101600</xdr:colOff>
      <xdr:row>97</xdr:row>
      <xdr:rowOff>32945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56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24072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65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44472</xdr:rowOff>
    </xdr:from>
    <xdr:to>
      <xdr:col>10</xdr:col>
      <xdr:colOff>114300</xdr:colOff>
      <xdr:row>93</xdr:row>
      <xdr:rowOff>10068</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5646422"/>
          <a:ext cx="889000" cy="30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117525</xdr:rowOff>
    </xdr:from>
    <xdr:to>
      <xdr:col>10</xdr:col>
      <xdr:colOff>165100</xdr:colOff>
      <xdr:row>97</xdr:row>
      <xdr:rowOff>47675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38802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66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28746</xdr:rowOff>
    </xdr:from>
    <xdr:to>
      <xdr:col>6</xdr:col>
      <xdr:colOff>38100</xdr:colOff>
      <xdr:row>98</xdr:row>
      <xdr:rowOff>130346</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121473</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120529</xdr:rowOff>
    </xdr:from>
    <xdr:to>
      <xdr:col>24</xdr:col>
      <xdr:colOff>114300</xdr:colOff>
      <xdr:row>93</xdr:row>
      <xdr:rowOff>50679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589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73556</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584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62872</xdr:rowOff>
    </xdr:from>
    <xdr:to>
      <xdr:col>20</xdr:col>
      <xdr:colOff>38100</xdr:colOff>
      <xdr:row>93</xdr:row>
      <xdr:rowOff>164472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007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9549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578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38004</xdr:rowOff>
    </xdr:from>
    <xdr:to>
      <xdr:col>15</xdr:col>
      <xdr:colOff>101600</xdr:colOff>
      <xdr:row>92</xdr:row>
      <xdr:rowOff>139604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581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90</xdr:row>
      <xdr:rowOff>156131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558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165122</xdr:rowOff>
    </xdr:from>
    <xdr:to>
      <xdr:col>10</xdr:col>
      <xdr:colOff>165100</xdr:colOff>
      <xdr:row>91</xdr:row>
      <xdr:rowOff>95272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559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89</xdr:row>
      <xdr:rowOff>111799</xdr:rowOff>
    </xdr:from>
    <xdr:ext cx="599010"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19795" y="15370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130718</xdr:rowOff>
    </xdr:from>
    <xdr:to>
      <xdr:col>6</xdr:col>
      <xdr:colOff>38100</xdr:colOff>
      <xdr:row>93</xdr:row>
      <xdr:rowOff>60868</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590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91</xdr:row>
      <xdr:rowOff>77395</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567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87122</xdr:rowOff>
    </xdr:from>
    <xdr:to>
      <xdr:col>55</xdr:col>
      <xdr:colOff>0</xdr:colOff>
      <xdr:row>35</xdr:row>
      <xdr:rowOff>127508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087872"/>
          <a:ext cx="8382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87122</xdr:rowOff>
    </xdr:from>
    <xdr:to>
      <xdr:col>50</xdr:col>
      <xdr:colOff>114300</xdr:colOff>
      <xdr:row>35</xdr:row>
      <xdr:rowOff>114173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6087872"/>
          <a:ext cx="8890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93980</xdr:rowOff>
    </xdr:from>
    <xdr:to>
      <xdr:col>45</xdr:col>
      <xdr:colOff>177800</xdr:colOff>
      <xdr:row>35</xdr:row>
      <xdr:rowOff>114173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094730"/>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93980</xdr:rowOff>
    </xdr:from>
    <xdr:to>
      <xdr:col>41</xdr:col>
      <xdr:colOff>50800</xdr:colOff>
      <xdr:row>35</xdr:row>
      <xdr:rowOff>109220</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60947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76708</xdr:rowOff>
    </xdr:from>
    <xdr:to>
      <xdr:col>55</xdr:col>
      <xdr:colOff>50800</xdr:colOff>
      <xdr:row>36</xdr:row>
      <xdr:rowOff>6858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07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99585</xdr:rowOff>
    </xdr:from>
    <xdr:ext cx="469744"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592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36322</xdr:rowOff>
    </xdr:from>
    <xdr:to>
      <xdr:col>50</xdr:col>
      <xdr:colOff>165100</xdr:colOff>
      <xdr:row>35</xdr:row>
      <xdr:rowOff>137922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03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154449</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04428" y="5812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63373</xdr:rowOff>
    </xdr:from>
    <xdr:to>
      <xdr:col>46</xdr:col>
      <xdr:colOff>38100</xdr:colOff>
      <xdr:row>35</xdr:row>
      <xdr:rowOff>164973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06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10050</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15428" y="583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43180</xdr:rowOff>
    </xdr:from>
    <xdr:to>
      <xdr:col>41</xdr:col>
      <xdr:colOff>101600</xdr:colOff>
      <xdr:row>35</xdr:row>
      <xdr:rowOff>144780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0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161307</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26428" y="581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58420</xdr:rowOff>
    </xdr:from>
    <xdr:to>
      <xdr:col>36</xdr:col>
      <xdr:colOff>165100</xdr:colOff>
      <xdr:row>35</xdr:row>
      <xdr:rowOff>160020</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05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5097</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37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55529</xdr:rowOff>
    </xdr:from>
    <xdr:to>
      <xdr:col>55</xdr:col>
      <xdr:colOff>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2057029"/>
          <a:ext cx="838200" cy="2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55529</xdr:rowOff>
    </xdr:from>
    <xdr:to>
      <xdr:col>50</xdr:col>
      <xdr:colOff>114300</xdr:colOff>
      <xdr:row>71</xdr:row>
      <xdr:rowOff>156068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2057029"/>
          <a:ext cx="889000" cy="27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86802</xdr:rowOff>
    </xdr:from>
    <xdr:to>
      <xdr:col>45</xdr:col>
      <xdr:colOff>177800</xdr:colOff>
      <xdr:row>71</xdr:row>
      <xdr:rowOff>156068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2088302"/>
          <a:ext cx="889000" cy="24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86802</xdr:rowOff>
    </xdr:from>
    <xdr:to>
      <xdr:col>41</xdr:col>
      <xdr:colOff>50800</xdr:colOff>
      <xdr:row>71</xdr:row>
      <xdr:rowOff>124704</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2088302"/>
          <a:ext cx="889000" cy="20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87711</xdr:rowOff>
    </xdr:from>
    <xdr:to>
      <xdr:col>55</xdr:col>
      <xdr:colOff>50800</xdr:colOff>
      <xdr:row>72</xdr:row>
      <xdr:rowOff>17861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226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40738</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221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70</xdr:row>
      <xdr:rowOff>4729</xdr:rowOff>
    </xdr:from>
    <xdr:to>
      <xdr:col>50</xdr:col>
      <xdr:colOff>165100</xdr:colOff>
      <xdr:row>70</xdr:row>
      <xdr:rowOff>106329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2006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68</xdr:row>
      <xdr:rowOff>122856</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178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105268</xdr:rowOff>
    </xdr:from>
    <xdr:to>
      <xdr:col>46</xdr:col>
      <xdr:colOff>38100</xdr:colOff>
      <xdr:row>72</xdr:row>
      <xdr:rowOff>35418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227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51945</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205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36002</xdr:rowOff>
    </xdr:from>
    <xdr:to>
      <xdr:col>41</xdr:col>
      <xdr:colOff>101600</xdr:colOff>
      <xdr:row>70</xdr:row>
      <xdr:rowOff>137602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203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68</xdr:row>
      <xdr:rowOff>154129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181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73904</xdr:rowOff>
    </xdr:from>
    <xdr:to>
      <xdr:col>36</xdr:col>
      <xdr:colOff>165100</xdr:colOff>
      <xdr:row>72</xdr:row>
      <xdr:rowOff>4054</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224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20581</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202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9017</xdr:rowOff>
    </xdr:from>
    <xdr:to>
      <xdr:col>55</xdr:col>
      <xdr:colOff>0</xdr:colOff>
      <xdr:row>93</xdr:row>
      <xdr:rowOff>24098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5953867"/>
          <a:ext cx="8382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138932</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598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24098</xdr:rowOff>
    </xdr:from>
    <xdr:to>
      <xdr:col>50</xdr:col>
      <xdr:colOff>114300</xdr:colOff>
      <xdr:row>93</xdr:row>
      <xdr:rowOff>80088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5968948"/>
          <a:ext cx="889000" cy="5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85706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71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80088</xdr:rowOff>
    </xdr:from>
    <xdr:to>
      <xdr:col>45</xdr:col>
      <xdr:colOff>177800</xdr:colOff>
      <xdr:row>93</xdr:row>
      <xdr:rowOff>162582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024938"/>
          <a:ext cx="889000" cy="8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132432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76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80172</xdr:rowOff>
    </xdr:from>
    <xdr:to>
      <xdr:col>41</xdr:col>
      <xdr:colOff>50800</xdr:colOff>
      <xdr:row>93</xdr:row>
      <xdr:rowOff>162582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025022"/>
          <a:ext cx="889000" cy="8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150393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129667</xdr:rowOff>
    </xdr:from>
    <xdr:to>
      <xdr:col>55</xdr:col>
      <xdr:colOff>50800</xdr:colOff>
      <xdr:row>93</xdr:row>
      <xdr:rowOff>59817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590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152544</xdr:rowOff>
    </xdr:from>
    <xdr:ext cx="599010"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5754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144748</xdr:rowOff>
    </xdr:from>
    <xdr:to>
      <xdr:col>50</xdr:col>
      <xdr:colOff>165100</xdr:colOff>
      <xdr:row>93</xdr:row>
      <xdr:rowOff>74898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59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91425</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39795" y="15693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29288</xdr:rowOff>
    </xdr:from>
    <xdr:to>
      <xdr:col>46</xdr:col>
      <xdr:colOff>38100</xdr:colOff>
      <xdr:row>93</xdr:row>
      <xdr:rowOff>130888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597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147415</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50795" y="15749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111782</xdr:rowOff>
    </xdr:from>
    <xdr:to>
      <xdr:col>41</xdr:col>
      <xdr:colOff>101600</xdr:colOff>
      <xdr:row>94</xdr:row>
      <xdr:rowOff>41932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05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58459</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61795" y="15831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29372</xdr:rowOff>
    </xdr:from>
    <xdr:to>
      <xdr:col>36</xdr:col>
      <xdr:colOff>165100</xdr:colOff>
      <xdr:row>93</xdr:row>
      <xdr:rowOff>130972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597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91</xdr:row>
      <xdr:rowOff>147499</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672795" y="15749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45022</xdr:rowOff>
    </xdr:from>
    <xdr:to>
      <xdr:col>85</xdr:col>
      <xdr:colOff>127000</xdr:colOff>
      <xdr:row>37</xdr:row>
      <xdr:rowOff>140386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388672"/>
          <a:ext cx="838200" cy="9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107256</xdr:rowOff>
    </xdr:from>
    <xdr:ext cx="469744"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450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87617</xdr:rowOff>
    </xdr:from>
    <xdr:to>
      <xdr:col>81</xdr:col>
      <xdr:colOff>50800</xdr:colOff>
      <xdr:row>37</xdr:row>
      <xdr:rowOff>140386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431267"/>
          <a:ext cx="889000" cy="5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110685</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46428" y="662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87617</xdr:rowOff>
    </xdr:from>
    <xdr:to>
      <xdr:col>76</xdr:col>
      <xdr:colOff>114300</xdr:colOff>
      <xdr:row>37</xdr:row>
      <xdr:rowOff>159817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431267"/>
          <a:ext cx="889000" cy="7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113504</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57428" y="662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101676</xdr:rowOff>
    </xdr:from>
    <xdr:to>
      <xdr:col>71</xdr:col>
      <xdr:colOff>177800</xdr:colOff>
      <xdr:row>37</xdr:row>
      <xdr:rowOff>159817</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445326"/>
          <a:ext cx="889000" cy="5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140403</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68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165672</xdr:rowOff>
    </xdr:from>
    <xdr:to>
      <xdr:col>85</xdr:col>
      <xdr:colOff>177800</xdr:colOff>
      <xdr:row>37</xdr:row>
      <xdr:rowOff>95822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33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17099</xdr:rowOff>
    </xdr:from>
    <xdr:ext cx="469744"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189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89586</xdr:rowOff>
    </xdr:from>
    <xdr:to>
      <xdr:col>81</xdr:col>
      <xdr:colOff>101600</xdr:colOff>
      <xdr:row>38</xdr:row>
      <xdr:rowOff>19735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433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36263</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46428" y="6208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36817</xdr:rowOff>
    </xdr:from>
    <xdr:to>
      <xdr:col>76</xdr:col>
      <xdr:colOff>165100</xdr:colOff>
      <xdr:row>37</xdr:row>
      <xdr:rowOff>138417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38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154944</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57428" y="6155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109017</xdr:rowOff>
    </xdr:from>
    <xdr:to>
      <xdr:col>72</xdr:col>
      <xdr:colOff>38100</xdr:colOff>
      <xdr:row>38</xdr:row>
      <xdr:rowOff>39167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5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55694</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68428" y="6227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50876</xdr:rowOff>
    </xdr:from>
    <xdr:to>
      <xdr:col>67</xdr:col>
      <xdr:colOff>101600</xdr:colOff>
      <xdr:row>37</xdr:row>
      <xdr:rowOff>152476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9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169003</xdr:rowOff>
    </xdr:from>
    <xdr:ext cx="469744"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79428" y="6169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30262</xdr:rowOff>
    </xdr:from>
    <xdr:to>
      <xdr:col>85</xdr:col>
      <xdr:colOff>126364</xdr:colOff>
      <xdr:row>59</xdr:row>
      <xdr:rowOff>41486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9288562"/>
          <a:ext cx="1269" cy="868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45313</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16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41486</xdr:rowOff>
    </xdr:from>
    <xdr:to>
      <xdr:col>86</xdr:col>
      <xdr:colOff>25400</xdr:colOff>
      <xdr:row>59</xdr:row>
      <xdr:rowOff>41486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1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52</xdr:row>
      <xdr:rowOff>148389</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9063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54</xdr:row>
      <xdr:rowOff>30262</xdr:rowOff>
    </xdr:from>
    <xdr:to>
      <xdr:col>86</xdr:col>
      <xdr:colOff>25400</xdr:colOff>
      <xdr:row>54</xdr:row>
      <xdr:rowOff>30262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9288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93119</xdr:rowOff>
    </xdr:from>
    <xdr:to>
      <xdr:col>85</xdr:col>
      <xdr:colOff>127000</xdr:colOff>
      <xdr:row>54</xdr:row>
      <xdr:rowOff>30262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8665619"/>
          <a:ext cx="838200" cy="622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125673</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898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147246</xdr:rowOff>
    </xdr:from>
    <xdr:to>
      <xdr:col>85</xdr:col>
      <xdr:colOff>177800</xdr:colOff>
      <xdr:row>58</xdr:row>
      <xdr:rowOff>77396</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91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50</xdr:row>
      <xdr:rowOff>93119</xdr:rowOff>
    </xdr:from>
    <xdr:to>
      <xdr:col>81</xdr:col>
      <xdr:colOff>50800</xdr:colOff>
      <xdr:row>53</xdr:row>
      <xdr:rowOff>108656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8665619"/>
          <a:ext cx="889000" cy="52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17767</xdr:rowOff>
    </xdr:from>
    <xdr:to>
      <xdr:col>81</xdr:col>
      <xdr:colOff>101600</xdr:colOff>
      <xdr:row>58</xdr:row>
      <xdr:rowOff>119367</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96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110494</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1005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27678</xdr:rowOff>
    </xdr:from>
    <xdr:to>
      <xdr:col>76</xdr:col>
      <xdr:colOff>114300</xdr:colOff>
      <xdr:row>53</xdr:row>
      <xdr:rowOff>108656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114528"/>
          <a:ext cx="889000" cy="8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29731</xdr:rowOff>
    </xdr:from>
    <xdr:to>
      <xdr:col>76</xdr:col>
      <xdr:colOff>165100</xdr:colOff>
      <xdr:row>58</xdr:row>
      <xdr:rowOff>131331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973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122458</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1006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27678</xdr:rowOff>
    </xdr:from>
    <xdr:to>
      <xdr:col>71</xdr:col>
      <xdr:colOff>177800</xdr:colOff>
      <xdr:row>55</xdr:row>
      <xdr:rowOff>33805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114528"/>
          <a:ext cx="889000" cy="34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47257</xdr:rowOff>
    </xdr:from>
    <xdr:to>
      <xdr:col>72</xdr:col>
      <xdr:colOff>38100</xdr:colOff>
      <xdr:row>58</xdr:row>
      <xdr:rowOff>148857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99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139984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1008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101991</xdr:rowOff>
    </xdr:from>
    <xdr:to>
      <xdr:col>67</xdr:col>
      <xdr:colOff>101600</xdr:colOff>
      <xdr:row>59</xdr:row>
      <xdr:rowOff>32141</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1004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23268</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1013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150912</xdr:rowOff>
    </xdr:from>
    <xdr:to>
      <xdr:col>85</xdr:col>
      <xdr:colOff>177800</xdr:colOff>
      <xdr:row>54</xdr:row>
      <xdr:rowOff>81062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23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103939</xdr:rowOff>
    </xdr:from>
    <xdr:ext cx="599010"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190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42319</xdr:rowOff>
    </xdr:from>
    <xdr:to>
      <xdr:col>81</xdr:col>
      <xdr:colOff>101600</xdr:colOff>
      <xdr:row>50</xdr:row>
      <xdr:rowOff>143919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861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48</xdr:row>
      <xdr:rowOff>160446</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181795" y="8390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57856</xdr:rowOff>
    </xdr:from>
    <xdr:to>
      <xdr:col>76</xdr:col>
      <xdr:colOff>165100</xdr:colOff>
      <xdr:row>53</xdr:row>
      <xdr:rowOff>159456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14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4533</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292795" y="8919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148328</xdr:rowOff>
    </xdr:from>
    <xdr:to>
      <xdr:col>72</xdr:col>
      <xdr:colOff>38100</xdr:colOff>
      <xdr:row>53</xdr:row>
      <xdr:rowOff>78478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06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51</xdr:row>
      <xdr:rowOff>95005</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03795" y="8838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154455</xdr:rowOff>
    </xdr:from>
    <xdr:to>
      <xdr:col>67</xdr:col>
      <xdr:colOff>101600</xdr:colOff>
      <xdr:row>55</xdr:row>
      <xdr:rowOff>84605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41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101132</xdr:rowOff>
    </xdr:from>
    <xdr:ext cx="59901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14795" y="9187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44298</xdr:rowOff>
    </xdr:from>
    <xdr:to>
      <xdr:col>85</xdr:col>
      <xdr:colOff>127000</xdr:colOff>
      <xdr:row>99</xdr:row>
      <xdr:rowOff>44450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7017848"/>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27381</xdr:rowOff>
    </xdr:from>
    <xdr:to>
      <xdr:col>81</xdr:col>
      <xdr:colOff>50800</xdr:colOff>
      <xdr:row>99</xdr:row>
      <xdr:rowOff>44450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7000931"/>
          <a:ext cx="889000" cy="1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154102</xdr:rowOff>
    </xdr:from>
    <xdr:to>
      <xdr:col>76</xdr:col>
      <xdr:colOff>114300</xdr:colOff>
      <xdr:row>99</xdr:row>
      <xdr:rowOff>27381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6956202"/>
          <a:ext cx="889000" cy="44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136880</xdr:rowOff>
    </xdr:from>
    <xdr:to>
      <xdr:col>71</xdr:col>
      <xdr:colOff>177800</xdr:colOff>
      <xdr:row>98</xdr:row>
      <xdr:rowOff>154102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6938980"/>
          <a:ext cx="889000" cy="1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164948</xdr:rowOff>
    </xdr:from>
    <xdr:to>
      <xdr:col>85</xdr:col>
      <xdr:colOff>177800</xdr:colOff>
      <xdr:row>99</xdr:row>
      <xdr:rowOff>95098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96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79875</xdr:rowOff>
    </xdr:from>
    <xdr:ext cx="249299"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8819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165100</xdr:rowOff>
    </xdr:from>
    <xdr:to>
      <xdr:col>81</xdr:col>
      <xdr:colOff>101600</xdr:colOff>
      <xdr:row>99</xdr:row>
      <xdr:rowOff>95250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99</xdr:row>
      <xdr:rowOff>86377</xdr:rowOff>
    </xdr:from>
    <xdr:ext cx="249299"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356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148031</xdr:rowOff>
    </xdr:from>
    <xdr:to>
      <xdr:col>76</xdr:col>
      <xdr:colOff>165100</xdr:colOff>
      <xdr:row>99</xdr:row>
      <xdr:rowOff>78181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95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69308</xdr:rowOff>
    </xdr:from>
    <xdr:ext cx="378565"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3017" y="17042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103302</xdr:rowOff>
    </xdr:from>
    <xdr:to>
      <xdr:col>72</xdr:col>
      <xdr:colOff>38100</xdr:colOff>
      <xdr:row>99</xdr:row>
      <xdr:rowOff>33452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90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24579</xdr:rowOff>
    </xdr:from>
    <xdr:ext cx="378565"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4017" y="16998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86080</xdr:rowOff>
    </xdr:from>
    <xdr:to>
      <xdr:col>67</xdr:col>
      <xdr:colOff>101600</xdr:colOff>
      <xdr:row>99</xdr:row>
      <xdr:rowOff>16230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88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7357</xdr:rowOff>
    </xdr:from>
    <xdr:ext cx="469744"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79428" y="1698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164,362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89,519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円上回り、対前年度比では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81,751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円の減となった。対前年度比で減となった主な要因は、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お茶の水小学校・幼稚園の整備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177,010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114,630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円上回り、対前年度比では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19,373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円の増となった。対前年度比で増となった主な要因は、職員給与費の増である。</a:t>
          </a:r>
          <a:endParaRPr lang="ja-JP" altLang="ja-JP" sz="1300">
            <a:effectLst/>
            <a:latin typeface="ＭＳ Ｐゴシック" panose="020B0600070205080204" pitchFamily="50" charset="-128"/>
            <a:ea typeface="ＭＳ Ｐゴシック" panose="020B0600070205080204" pitchFamily="50" charset="-128"/>
          </a:endParaRP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財政調整基金は、各年度、決算剰余金の２分の１相当額以上を積み立てている。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実質単年度収支について、令和２年度は新型コロナウイルス感染症対応等により例年と比べて多く財政調整基金を取り崩したためマイナスとなったものの、その他の年度は概ね適正な範囲にあると考えている。実質収支額は、各年度とも黒字となっており、概ね適正な範囲にあると考えてい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今後も適正な実質収支となるよう、適切な財政運営に努めていく。</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一般会計の決算は各年度とも黒字であり、標準財政規模比でここ５年では、上限が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7.92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％、下限が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3.12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％の間で推移している。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また、他の会計についても、全て黒字で推移している。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今後も赤字額が発生しないよう、適切な財政運営に努めていく。 </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70628498</v>
      </c>
      <c r="BO4" s="436"/>
      <c r="BP4" s="436"/>
      <c r="BQ4" s="436"/>
      <c r="BR4" s="436"/>
      <c r="BS4" s="436"/>
      <c r="BT4" s="436"/>
      <c r="BU4" s="437"/>
      <c r="BV4" s="435">
        <v>74108521</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7.9</v>
      </c>
      <c r="CU4" s="576"/>
      <c r="CV4" s="576"/>
      <c r="CW4" s="576"/>
      <c r="CX4" s="576"/>
      <c r="CY4" s="576"/>
      <c r="CZ4" s="576"/>
      <c r="DA4" s="577"/>
      <c r="DB4" s="575">
        <v>4.5999999999999996</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65955496</v>
      </c>
      <c r="BO5" s="407"/>
      <c r="BP5" s="407"/>
      <c r="BQ5" s="407"/>
      <c r="BR5" s="407"/>
      <c r="BS5" s="407"/>
      <c r="BT5" s="407"/>
      <c r="BU5" s="408"/>
      <c r="BV5" s="406">
        <v>71379667</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77.599999999999994</v>
      </c>
      <c r="CU5" s="404"/>
      <c r="CV5" s="404"/>
      <c r="CW5" s="404"/>
      <c r="CX5" s="404"/>
      <c r="CY5" s="404"/>
      <c r="CZ5" s="404"/>
      <c r="DA5" s="405"/>
      <c r="DB5" s="403">
        <v>72.3</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4673002</v>
      </c>
      <c r="BO6" s="407"/>
      <c r="BP6" s="407"/>
      <c r="BQ6" s="407"/>
      <c r="BR6" s="407"/>
      <c r="BS6" s="407"/>
      <c r="BT6" s="407"/>
      <c r="BU6" s="408"/>
      <c r="BV6" s="406">
        <v>2728854</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77.599999999999994</v>
      </c>
      <c r="CU6" s="550"/>
      <c r="CV6" s="550"/>
      <c r="CW6" s="550"/>
      <c r="CX6" s="550"/>
      <c r="CY6" s="550"/>
      <c r="CZ6" s="550"/>
      <c r="DA6" s="551"/>
      <c r="DB6" s="549">
        <v>72.3</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1362749</v>
      </c>
      <c r="BO7" s="407"/>
      <c r="BP7" s="407"/>
      <c r="BQ7" s="407"/>
      <c r="BR7" s="407"/>
      <c r="BS7" s="407"/>
      <c r="BT7" s="407"/>
      <c r="BU7" s="408"/>
      <c r="BV7" s="406">
        <v>942729</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41789049</v>
      </c>
      <c r="CU7" s="407"/>
      <c r="CV7" s="407"/>
      <c r="CW7" s="407"/>
      <c r="CX7" s="407"/>
      <c r="CY7" s="407"/>
      <c r="CZ7" s="407"/>
      <c r="DA7" s="408"/>
      <c r="DB7" s="406">
        <v>38486440</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3310253</v>
      </c>
      <c r="BO8" s="407"/>
      <c r="BP8" s="407"/>
      <c r="BQ8" s="407"/>
      <c r="BR8" s="407"/>
      <c r="BS8" s="407"/>
      <c r="BT8" s="407"/>
      <c r="BU8" s="408"/>
      <c r="BV8" s="406">
        <v>1786125</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0.85</v>
      </c>
      <c r="CU8" s="510"/>
      <c r="CV8" s="510"/>
      <c r="CW8" s="510"/>
      <c r="CX8" s="510"/>
      <c r="CY8" s="510"/>
      <c r="CZ8" s="510"/>
      <c r="DA8" s="511"/>
      <c r="DB8" s="509">
        <v>0.84</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66680</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1524128</v>
      </c>
      <c r="BO9" s="407"/>
      <c r="BP9" s="407"/>
      <c r="BQ9" s="407"/>
      <c r="BR9" s="407"/>
      <c r="BS9" s="407"/>
      <c r="BT9" s="407"/>
      <c r="BU9" s="408"/>
      <c r="BV9" s="406">
        <v>675236</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0</v>
      </c>
      <c r="CU9" s="404"/>
      <c r="CV9" s="404"/>
      <c r="CW9" s="404"/>
      <c r="CX9" s="404"/>
      <c r="CY9" s="404"/>
      <c r="CZ9" s="404"/>
      <c r="DA9" s="405"/>
      <c r="DB9" s="403">
        <v>0</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58406</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1255042</v>
      </c>
      <c r="BO10" s="407"/>
      <c r="BP10" s="407"/>
      <c r="BQ10" s="407"/>
      <c r="BR10" s="407"/>
      <c r="BS10" s="407"/>
      <c r="BT10" s="407"/>
      <c r="BU10" s="408"/>
      <c r="BV10" s="406">
        <v>914172</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68835</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60240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64727</v>
      </c>
      <c r="S13" s="494"/>
      <c r="T13" s="494"/>
      <c r="U13" s="494"/>
      <c r="V13" s="495"/>
      <c r="W13" s="496" t="s">
        <v>131</v>
      </c>
      <c r="X13" s="392"/>
      <c r="Y13" s="392"/>
      <c r="Z13" s="392"/>
      <c r="AA13" s="392"/>
      <c r="AB13" s="393"/>
      <c r="AC13" s="359">
        <v>6</v>
      </c>
      <c r="AD13" s="360"/>
      <c r="AE13" s="360"/>
      <c r="AF13" s="360"/>
      <c r="AG13" s="361"/>
      <c r="AH13" s="359">
        <v>9</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2779170</v>
      </c>
      <c r="BO13" s="407"/>
      <c r="BP13" s="407"/>
      <c r="BQ13" s="407"/>
      <c r="BR13" s="407"/>
      <c r="BS13" s="407"/>
      <c r="BT13" s="407"/>
      <c r="BU13" s="408"/>
      <c r="BV13" s="406">
        <v>1529168</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-0.9</v>
      </c>
      <c r="CU13" s="404"/>
      <c r="CV13" s="404"/>
      <c r="CW13" s="404"/>
      <c r="CX13" s="404"/>
      <c r="CY13" s="404"/>
      <c r="CZ13" s="404"/>
      <c r="DA13" s="405"/>
      <c r="DB13" s="403">
        <v>-1.1000000000000001</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68755</v>
      </c>
      <c r="S14" s="494"/>
      <c r="T14" s="494"/>
      <c r="U14" s="494"/>
      <c r="V14" s="495"/>
      <c r="W14" s="497"/>
      <c r="X14" s="395"/>
      <c r="Y14" s="395"/>
      <c r="Z14" s="395"/>
      <c r="AA14" s="395"/>
      <c r="AB14" s="396"/>
      <c r="AC14" s="486">
        <v>0</v>
      </c>
      <c r="AD14" s="487"/>
      <c r="AE14" s="487"/>
      <c r="AF14" s="487"/>
      <c r="AG14" s="488"/>
      <c r="AH14" s="486">
        <v>0</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64897</v>
      </c>
      <c r="S15" s="494"/>
      <c r="T15" s="494"/>
      <c r="U15" s="494"/>
      <c r="V15" s="495"/>
      <c r="W15" s="496" t="s">
        <v>137</v>
      </c>
      <c r="X15" s="392"/>
      <c r="Y15" s="392"/>
      <c r="Z15" s="392"/>
      <c r="AA15" s="392"/>
      <c r="AB15" s="393"/>
      <c r="AC15" s="359">
        <v>2355</v>
      </c>
      <c r="AD15" s="360"/>
      <c r="AE15" s="360"/>
      <c r="AF15" s="360"/>
      <c r="AG15" s="361"/>
      <c r="AH15" s="359">
        <v>1972</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29893444</v>
      </c>
      <c r="BO15" s="436"/>
      <c r="BP15" s="436"/>
      <c r="BQ15" s="436"/>
      <c r="BR15" s="436"/>
      <c r="BS15" s="436"/>
      <c r="BT15" s="436"/>
      <c r="BU15" s="437"/>
      <c r="BV15" s="435">
        <v>27928433</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8.6</v>
      </c>
      <c r="AD16" s="487"/>
      <c r="AE16" s="487"/>
      <c r="AF16" s="487"/>
      <c r="AG16" s="488"/>
      <c r="AH16" s="486">
        <v>9.8000000000000007</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35383010</v>
      </c>
      <c r="BO16" s="407"/>
      <c r="BP16" s="407"/>
      <c r="BQ16" s="407"/>
      <c r="BR16" s="407"/>
      <c r="BS16" s="407"/>
      <c r="BT16" s="407"/>
      <c r="BU16" s="408"/>
      <c r="BV16" s="406">
        <v>32519476</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24875</v>
      </c>
      <c r="AD17" s="360"/>
      <c r="AE17" s="360"/>
      <c r="AF17" s="360"/>
      <c r="AG17" s="361"/>
      <c r="AH17" s="359">
        <v>18210</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41789049</v>
      </c>
      <c r="BO17" s="407"/>
      <c r="BP17" s="407"/>
      <c r="BQ17" s="407"/>
      <c r="BR17" s="407"/>
      <c r="BS17" s="407"/>
      <c r="BT17" s="407"/>
      <c r="BU17" s="408"/>
      <c r="BV17" s="406">
        <v>38486440</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11.66</v>
      </c>
      <c r="M18" s="459"/>
      <c r="N18" s="459"/>
      <c r="O18" s="459"/>
      <c r="P18" s="459"/>
      <c r="Q18" s="459"/>
      <c r="R18" s="460"/>
      <c r="S18" s="460"/>
      <c r="T18" s="460"/>
      <c r="U18" s="460"/>
      <c r="V18" s="461"/>
      <c r="W18" s="477"/>
      <c r="X18" s="478"/>
      <c r="Y18" s="478"/>
      <c r="Z18" s="478"/>
      <c r="AA18" s="478"/>
      <c r="AB18" s="502"/>
      <c r="AC18" s="376">
        <v>91.3</v>
      </c>
      <c r="AD18" s="377"/>
      <c r="AE18" s="377"/>
      <c r="AF18" s="377"/>
      <c r="AG18" s="462"/>
      <c r="AH18" s="376">
        <v>90.2</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38685218</v>
      </c>
      <c r="BO18" s="407"/>
      <c r="BP18" s="407"/>
      <c r="BQ18" s="407"/>
      <c r="BR18" s="407"/>
      <c r="BS18" s="407"/>
      <c r="BT18" s="407"/>
      <c r="BU18" s="408"/>
      <c r="BV18" s="406">
        <v>34649610</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5719</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56908839</v>
      </c>
      <c r="BO19" s="407"/>
      <c r="BP19" s="407"/>
      <c r="BQ19" s="407"/>
      <c r="BR19" s="407"/>
      <c r="BS19" s="407"/>
      <c r="BT19" s="407"/>
      <c r="BU19" s="408"/>
      <c r="BV19" s="406">
        <v>54889848</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37011</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t="s">
        <v>122</v>
      </c>
      <c r="BO22" s="436"/>
      <c r="BP22" s="436"/>
      <c r="BQ22" s="436"/>
      <c r="BR22" s="436"/>
      <c r="BS22" s="436"/>
      <c r="BT22" s="436"/>
      <c r="BU22" s="437"/>
      <c r="BV22" s="435" t="s">
        <v>122</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t="s">
        <v>122</v>
      </c>
      <c r="BO23" s="407"/>
      <c r="BP23" s="407"/>
      <c r="BQ23" s="407"/>
      <c r="BR23" s="407"/>
      <c r="BS23" s="407"/>
      <c r="BT23" s="407"/>
      <c r="BU23" s="408"/>
      <c r="BV23" s="406" t="s">
        <v>122</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12860</v>
      </c>
      <c r="R24" s="360"/>
      <c r="S24" s="360"/>
      <c r="T24" s="360"/>
      <c r="U24" s="360"/>
      <c r="V24" s="361"/>
      <c r="W24" s="449"/>
      <c r="X24" s="386"/>
      <c r="Y24" s="387"/>
      <c r="Z24" s="362" t="s">
        <v>162</v>
      </c>
      <c r="AA24" s="363"/>
      <c r="AB24" s="363"/>
      <c r="AC24" s="363"/>
      <c r="AD24" s="363"/>
      <c r="AE24" s="363"/>
      <c r="AF24" s="363"/>
      <c r="AG24" s="364"/>
      <c r="AH24" s="359">
        <v>1092</v>
      </c>
      <c r="AI24" s="360"/>
      <c r="AJ24" s="360"/>
      <c r="AK24" s="360"/>
      <c r="AL24" s="361"/>
      <c r="AM24" s="359">
        <v>3122028</v>
      </c>
      <c r="AN24" s="360"/>
      <c r="AO24" s="360"/>
      <c r="AP24" s="360"/>
      <c r="AQ24" s="360"/>
      <c r="AR24" s="361"/>
      <c r="AS24" s="359">
        <v>2859</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t="s">
        <v>122</v>
      </c>
      <c r="BO24" s="407"/>
      <c r="BP24" s="407"/>
      <c r="BQ24" s="407"/>
      <c r="BR24" s="407"/>
      <c r="BS24" s="407"/>
      <c r="BT24" s="407"/>
      <c r="BU24" s="408"/>
      <c r="BV24" s="406" t="s">
        <v>122</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2</v>
      </c>
      <c r="M25" s="360"/>
      <c r="N25" s="360"/>
      <c r="O25" s="360"/>
      <c r="P25" s="361"/>
      <c r="Q25" s="359">
        <v>10270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25671277</v>
      </c>
      <c r="BO25" s="436"/>
      <c r="BP25" s="436"/>
      <c r="BQ25" s="436"/>
      <c r="BR25" s="436"/>
      <c r="BS25" s="436"/>
      <c r="BT25" s="436"/>
      <c r="BU25" s="437"/>
      <c r="BV25" s="435">
        <v>30493563</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9090</v>
      </c>
      <c r="R26" s="360"/>
      <c r="S26" s="360"/>
      <c r="T26" s="360"/>
      <c r="U26" s="360"/>
      <c r="V26" s="361"/>
      <c r="W26" s="449"/>
      <c r="X26" s="386"/>
      <c r="Y26" s="387"/>
      <c r="Z26" s="362" t="s">
        <v>168</v>
      </c>
      <c r="AA26" s="417"/>
      <c r="AB26" s="417"/>
      <c r="AC26" s="417"/>
      <c r="AD26" s="417"/>
      <c r="AE26" s="417"/>
      <c r="AF26" s="417"/>
      <c r="AG26" s="418"/>
      <c r="AH26" s="359">
        <v>90</v>
      </c>
      <c r="AI26" s="360"/>
      <c r="AJ26" s="360"/>
      <c r="AK26" s="360"/>
      <c r="AL26" s="361"/>
      <c r="AM26" s="359">
        <v>236880</v>
      </c>
      <c r="AN26" s="360"/>
      <c r="AO26" s="360"/>
      <c r="AP26" s="360"/>
      <c r="AQ26" s="360"/>
      <c r="AR26" s="361"/>
      <c r="AS26" s="359">
        <v>2632</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600000</v>
      </c>
      <c r="BO26" s="407"/>
      <c r="BP26" s="407"/>
      <c r="BQ26" s="407"/>
      <c r="BR26" s="407"/>
      <c r="BS26" s="407"/>
      <c r="BT26" s="407"/>
      <c r="BU26" s="408"/>
      <c r="BV26" s="406">
        <v>600000</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9250</v>
      </c>
      <c r="R27" s="360"/>
      <c r="S27" s="360"/>
      <c r="T27" s="360"/>
      <c r="U27" s="360"/>
      <c r="V27" s="361"/>
      <c r="W27" s="449"/>
      <c r="X27" s="386"/>
      <c r="Y27" s="387"/>
      <c r="Z27" s="362" t="s">
        <v>171</v>
      </c>
      <c r="AA27" s="363"/>
      <c r="AB27" s="363"/>
      <c r="AC27" s="363"/>
      <c r="AD27" s="363"/>
      <c r="AE27" s="363"/>
      <c r="AF27" s="363"/>
      <c r="AG27" s="364"/>
      <c r="AH27" s="359">
        <v>96</v>
      </c>
      <c r="AI27" s="360"/>
      <c r="AJ27" s="360"/>
      <c r="AK27" s="360"/>
      <c r="AL27" s="361"/>
      <c r="AM27" s="359">
        <v>316756</v>
      </c>
      <c r="AN27" s="360"/>
      <c r="AO27" s="360"/>
      <c r="AP27" s="360"/>
      <c r="AQ27" s="360"/>
      <c r="AR27" s="361"/>
      <c r="AS27" s="359">
        <v>3300</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8090</v>
      </c>
      <c r="R28" s="360"/>
      <c r="S28" s="360"/>
      <c r="T28" s="360"/>
      <c r="U28" s="360"/>
      <c r="V28" s="361"/>
      <c r="W28" s="449"/>
      <c r="X28" s="386"/>
      <c r="Y28" s="387"/>
      <c r="Z28" s="362" t="s">
        <v>174</v>
      </c>
      <c r="AA28" s="363"/>
      <c r="AB28" s="363"/>
      <c r="AC28" s="363"/>
      <c r="AD28" s="363"/>
      <c r="AE28" s="363"/>
      <c r="AF28" s="363"/>
      <c r="AG28" s="364"/>
      <c r="AH28" s="359">
        <v>9</v>
      </c>
      <c r="AI28" s="360"/>
      <c r="AJ28" s="360"/>
      <c r="AK28" s="360"/>
      <c r="AL28" s="361"/>
      <c r="AM28" s="359">
        <v>22671</v>
      </c>
      <c r="AN28" s="360"/>
      <c r="AO28" s="360"/>
      <c r="AP28" s="360"/>
      <c r="AQ28" s="360"/>
      <c r="AR28" s="361"/>
      <c r="AS28" s="359">
        <v>2519</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44330064</v>
      </c>
      <c r="BO28" s="436"/>
      <c r="BP28" s="436"/>
      <c r="BQ28" s="436"/>
      <c r="BR28" s="436"/>
      <c r="BS28" s="436"/>
      <c r="BT28" s="436"/>
      <c r="BU28" s="437"/>
      <c r="BV28" s="435">
        <v>43074869</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23</v>
      </c>
      <c r="M29" s="360"/>
      <c r="N29" s="360"/>
      <c r="O29" s="360"/>
      <c r="P29" s="361"/>
      <c r="Q29" s="359">
        <v>6180</v>
      </c>
      <c r="R29" s="360"/>
      <c r="S29" s="360"/>
      <c r="T29" s="360"/>
      <c r="U29" s="360"/>
      <c r="V29" s="361"/>
      <c r="W29" s="450"/>
      <c r="X29" s="451"/>
      <c r="Y29" s="452"/>
      <c r="Z29" s="362" t="s">
        <v>177</v>
      </c>
      <c r="AA29" s="363"/>
      <c r="AB29" s="363"/>
      <c r="AC29" s="363"/>
      <c r="AD29" s="363"/>
      <c r="AE29" s="363"/>
      <c r="AF29" s="363"/>
      <c r="AG29" s="364"/>
      <c r="AH29" s="359">
        <v>1197</v>
      </c>
      <c r="AI29" s="360"/>
      <c r="AJ29" s="360"/>
      <c r="AK29" s="360"/>
      <c r="AL29" s="361"/>
      <c r="AM29" s="359">
        <v>3461455</v>
      </c>
      <c r="AN29" s="360"/>
      <c r="AO29" s="360"/>
      <c r="AP29" s="360"/>
      <c r="AQ29" s="360"/>
      <c r="AR29" s="361"/>
      <c r="AS29" s="359">
        <v>2892</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t="s">
        <v>122</v>
      </c>
      <c r="BO29" s="407"/>
      <c r="BP29" s="407"/>
      <c r="BQ29" s="407"/>
      <c r="BR29" s="407"/>
      <c r="BS29" s="407"/>
      <c r="BT29" s="407"/>
      <c r="BU29" s="408"/>
      <c r="BV29" s="406" t="s">
        <v>122</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100.4</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78547705</v>
      </c>
      <c r="BO30" s="441"/>
      <c r="BP30" s="441"/>
      <c r="BQ30" s="441"/>
      <c r="BR30" s="441"/>
      <c r="BS30" s="441"/>
      <c r="BT30" s="441"/>
      <c r="BU30" s="442"/>
      <c r="BV30" s="440">
        <v>75550451</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国民健康保険事業会計</v>
      </c>
      <c r="X34" s="355"/>
      <c r="Y34" s="355"/>
      <c r="Z34" s="355"/>
      <c r="AA34" s="355"/>
      <c r="AB34" s="355"/>
      <c r="AC34" s="355"/>
      <c r="AD34" s="355"/>
      <c r="AE34" s="355"/>
      <c r="AF34" s="355"/>
      <c r="AG34" s="355"/>
      <c r="AH34" s="355"/>
      <c r="AI34" s="355"/>
      <c r="AJ34" s="355"/>
      <c r="AK34" s="355"/>
      <c r="AL34" s="163"/>
      <c r="AM34" s="354" t="str">
        <f>IF(AO34="","",MAX(C34:D43,U34:V43)+1)</f>
        <v/>
      </c>
      <c r="AN34" s="354"/>
      <c r="AO34" s="355"/>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5</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63"/>
      <c r="CO34" s="354">
        <f>IF(CQ34="","",MAX(C34:D43,U34:V43,AM34:AN43,BE34:BF43,BW34:BX43)+1)</f>
        <v>10</v>
      </c>
      <c r="CP34" s="354"/>
      <c r="CQ34" s="355" t="str">
        <f>IF('各会計、関係団体の財政状況及び健全化判断比率'!BS7="","",'各会計、関係団体の財政状況及び健全化判断比率'!BS7)</f>
        <v>まちみらい千代田</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6</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63"/>
      <c r="CO35" s="354">
        <f t="shared" ref="CO35:CO43" si="3">IF(CQ35="","",CO34+1)</f>
        <v>11</v>
      </c>
      <c r="CP35" s="354"/>
      <c r="CQ35" s="355" t="str">
        <f>IF('各会計、関係団体の財政状況及び健全化判断比率'!BS8="","",'各会計、関係団体の財政状況及び健全化判断比率'!BS8)</f>
        <v>秋葉原タウンマネジメント</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7</v>
      </c>
      <c r="BX36" s="354"/>
      <c r="BY36" s="355" t="str">
        <f>IF('各会計、関係団体の財政状況及び健全化判断比率'!B70="","",'各会計、関係団体の財政状況及び健全化判断比率'!B70)</f>
        <v>東京二十三区清掃一部事務組合</v>
      </c>
      <c r="BZ36" s="355"/>
      <c r="CA36" s="355"/>
      <c r="CB36" s="355"/>
      <c r="CC36" s="355"/>
      <c r="CD36" s="355"/>
      <c r="CE36" s="355"/>
      <c r="CF36" s="355"/>
      <c r="CG36" s="355"/>
      <c r="CH36" s="355"/>
      <c r="CI36" s="355"/>
      <c r="CJ36" s="355"/>
      <c r="CK36" s="355"/>
      <c r="CL36" s="355"/>
      <c r="CM36" s="355"/>
      <c r="CN36" s="163"/>
      <c r="CO36" s="354">
        <f t="shared" si="3"/>
        <v>12</v>
      </c>
      <c r="CP36" s="354"/>
      <c r="CQ36" s="355" t="str">
        <f>IF('各会計、関係団体の財政状況及び健全化判断比率'!BS9="","",'各会計、関係団体の財政状況及び健全化判断比率'!BS9)</f>
        <v>ゆとりちよだ</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8</v>
      </c>
      <c r="BX37" s="354"/>
      <c r="BY37" s="355" t="str">
        <f>IF('各会計、関係団体の財政状況及び健全化判断比率'!B71="","",'各会計、関係団体の財政状況及び健全化判断比率'!B71)</f>
        <v>東京都後期高齢者医療広域連合（一般会計）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9</v>
      </c>
      <c r="BX38" s="354"/>
      <c r="BY38" s="355" t="str">
        <f>IF('各会計、関係団体の財政状況及び健全化判断比率'!B72="","",'各会計、関係団体の財政状況及び健全化判断比率'!B72)</f>
        <v>東京都後期高齢者医療広域連合
（後期高齢者医療特別会計）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lIjTPYoDFdbj4nq+c7i95c+XhC5a6tkB8FLHGI0Ki0wXjOSOQnkZr7D24sxslcBISSArfGs6kxC3G+GMNXZ5Ng==" saltValue="0agt88yXueVwSpsLzboTd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528</v>
      </c>
      <c r="D34" s="1136"/>
      <c r="E34" s="1137"/>
      <c r="F34" s="32">
        <v>4.88</v>
      </c>
      <c r="G34" s="33">
        <v>3.98</v>
      </c>
      <c r="H34" s="33">
        <v>3.12</v>
      </c>
      <c r="I34" s="33">
        <v>4.6399999999999997</v>
      </c>
      <c r="J34" s="34">
        <v>7.92</v>
      </c>
      <c r="K34" s="22"/>
      <c r="L34" s="22"/>
      <c r="M34" s="22"/>
      <c r="N34" s="22"/>
      <c r="O34" s="22"/>
      <c r="P34" s="22"/>
    </row>
    <row r="35" spans="1:16" ht="39" customHeight="1" x14ac:dyDescent="0.2">
      <c r="A35" s="22"/>
      <c r="B35" s="35"/>
      <c r="C35" s="1132" t="s">
        <v>529</v>
      </c>
      <c r="D35" s="1132"/>
      <c r="E35" s="1133"/>
      <c r="F35" s="36">
        <v>4.07</v>
      </c>
      <c r="G35" s="37">
        <v>3.76</v>
      </c>
      <c r="H35" s="37">
        <v>3.99</v>
      </c>
      <c r="I35" s="37">
        <v>3.61</v>
      </c>
      <c r="J35" s="38">
        <v>2.0499999999999998</v>
      </c>
      <c r="K35" s="22"/>
      <c r="L35" s="22"/>
      <c r="M35" s="22"/>
      <c r="N35" s="22"/>
      <c r="O35" s="22"/>
      <c r="P35" s="22"/>
    </row>
    <row r="36" spans="1:16" ht="39" customHeight="1" x14ac:dyDescent="0.2">
      <c r="A36" s="22"/>
      <c r="B36" s="35"/>
      <c r="C36" s="1132" t="s">
        <v>530</v>
      </c>
      <c r="D36" s="1132"/>
      <c r="E36" s="1133"/>
      <c r="F36" s="36">
        <v>1.0900000000000001</v>
      </c>
      <c r="G36" s="37">
        <v>0.84</v>
      </c>
      <c r="H36" s="37">
        <v>0.89</v>
      </c>
      <c r="I36" s="37">
        <v>0.83</v>
      </c>
      <c r="J36" s="38">
        <v>0.39</v>
      </c>
      <c r="K36" s="22"/>
      <c r="L36" s="22"/>
      <c r="M36" s="22"/>
      <c r="N36" s="22"/>
      <c r="O36" s="22"/>
      <c r="P36" s="22"/>
    </row>
    <row r="37" spans="1:16" ht="39" customHeight="1" x14ac:dyDescent="0.2">
      <c r="A37" s="22"/>
      <c r="B37" s="35"/>
      <c r="C37" s="1132" t="s">
        <v>531</v>
      </c>
      <c r="D37" s="1132"/>
      <c r="E37" s="1133"/>
      <c r="F37" s="36">
        <v>0.31</v>
      </c>
      <c r="G37" s="37">
        <v>0.24</v>
      </c>
      <c r="H37" s="37">
        <v>0.28000000000000003</v>
      </c>
      <c r="I37" s="37">
        <v>0.24</v>
      </c>
      <c r="J37" s="38">
        <v>0.16</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532</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533</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07SokF4pYGAcrkAfkxD/fBIT1V2mSw6p/459GA1ZhOpCLqBgtvhmEKWF09Fxjo2tzIw0iBDheT3/b+//+JiYoA==" saltValue="X4DS6hgZhTqPdV0rY4HV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6"/>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70</v>
      </c>
      <c r="L45" s="58">
        <v>54</v>
      </c>
      <c r="M45" s="58">
        <v>15</v>
      </c>
      <c r="N45" s="58" t="s">
        <v>482</v>
      </c>
      <c r="O45" s="59" t="s">
        <v>482</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482</v>
      </c>
      <c r="L46" s="62" t="s">
        <v>482</v>
      </c>
      <c r="M46" s="62" t="s">
        <v>482</v>
      </c>
      <c r="N46" s="62" t="s">
        <v>482</v>
      </c>
      <c r="O46" s="63" t="s">
        <v>482</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482</v>
      </c>
      <c r="L47" s="62" t="s">
        <v>482</v>
      </c>
      <c r="M47" s="62" t="s">
        <v>482</v>
      </c>
      <c r="N47" s="62" t="s">
        <v>482</v>
      </c>
      <c r="O47" s="63" t="s">
        <v>482</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482</v>
      </c>
      <c r="L48" s="62" t="s">
        <v>482</v>
      </c>
      <c r="M48" s="62" t="s">
        <v>482</v>
      </c>
      <c r="N48" s="62" t="s">
        <v>482</v>
      </c>
      <c r="O48" s="63" t="s">
        <v>482</v>
      </c>
      <c r="P48" s="46"/>
      <c r="Q48" s="46"/>
      <c r="R48" s="46"/>
      <c r="S48" s="46"/>
      <c r="T48" s="46"/>
      <c r="U48" s="46"/>
    </row>
    <row r="49" spans="1:21" ht="30.75" customHeight="1" x14ac:dyDescent="0.2">
      <c r="A49" s="46"/>
      <c r="B49" s="1163"/>
      <c r="C49" s="1164"/>
      <c r="D49" s="60"/>
      <c r="E49" s="1140" t="s">
        <v>14</v>
      </c>
      <c r="F49" s="1140"/>
      <c r="G49" s="1140"/>
      <c r="H49" s="1140"/>
      <c r="I49" s="1140"/>
      <c r="J49" s="1141"/>
      <c r="K49" s="61">
        <v>58</v>
      </c>
      <c r="L49" s="62">
        <v>65</v>
      </c>
      <c r="M49" s="62">
        <v>43</v>
      </c>
      <c r="N49" s="62">
        <v>48</v>
      </c>
      <c r="O49" s="63">
        <v>103</v>
      </c>
      <c r="P49" s="46"/>
      <c r="Q49" s="46"/>
      <c r="R49" s="46"/>
      <c r="S49" s="46"/>
      <c r="T49" s="46"/>
      <c r="U49" s="46"/>
    </row>
    <row r="50" spans="1:21" ht="30.75" customHeight="1" x14ac:dyDescent="0.2">
      <c r="A50" s="46"/>
      <c r="B50" s="1163"/>
      <c r="C50" s="1164"/>
      <c r="D50" s="60"/>
      <c r="E50" s="1140" t="s">
        <v>15</v>
      </c>
      <c r="F50" s="1140"/>
      <c r="G50" s="1140"/>
      <c r="H50" s="1140"/>
      <c r="I50" s="1140"/>
      <c r="J50" s="1141"/>
      <c r="K50" s="61">
        <v>641</v>
      </c>
      <c r="L50" s="62">
        <v>238</v>
      </c>
      <c r="M50" s="62">
        <v>238</v>
      </c>
      <c r="N50" s="62">
        <v>238</v>
      </c>
      <c r="O50" s="63">
        <v>238</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482</v>
      </c>
      <c r="L51" s="62" t="s">
        <v>482</v>
      </c>
      <c r="M51" s="62" t="s">
        <v>482</v>
      </c>
      <c r="N51" s="62" t="s">
        <v>482</v>
      </c>
      <c r="O51" s="63" t="s">
        <v>482</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860</v>
      </c>
      <c r="L52" s="62">
        <v>815</v>
      </c>
      <c r="M52" s="62">
        <v>744</v>
      </c>
      <c r="N52" s="62">
        <v>665</v>
      </c>
      <c r="O52" s="63">
        <v>554</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-91</v>
      </c>
      <c r="L53" s="67">
        <v>-458</v>
      </c>
      <c r="M53" s="67">
        <v>-448</v>
      </c>
      <c r="N53" s="67">
        <v>-379</v>
      </c>
      <c r="O53" s="68">
        <v>-213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534</v>
      </c>
      <c r="L57" s="79" t="s">
        <v>535</v>
      </c>
      <c r="M57" s="79" t="s">
        <v>536</v>
      </c>
      <c r="N57" s="79" t="s">
        <v>537</v>
      </c>
      <c r="O57" s="80" t="s">
        <v>538</v>
      </c>
      <c r="P57" s="46"/>
      <c r="Q57" s="46"/>
      <c r="R57" s="46"/>
      <c r="S57" s="46"/>
      <c r="T57" s="46"/>
      <c r="U57" s="46"/>
    </row>
    <row r="58" spans="1:21" ht="31.5" customHeight="1" x14ac:dyDescent="0.2">
      <c r="B58" s="1146" t="s">
        <v>24</v>
      </c>
      <c r="C58" s="1147"/>
      <c r="D58" s="1152" t="s">
        <v>25</v>
      </c>
      <c r="E58" s="1153"/>
      <c r="F58" s="1153"/>
      <c r="G58" s="1153"/>
      <c r="H58" s="1153"/>
      <c r="I58" s="1153"/>
      <c r="J58" s="1154"/>
      <c r="K58" s="81" t="s">
        <v>482</v>
      </c>
      <c r="L58" s="82" t="s">
        <v>539</v>
      </c>
      <c r="M58" s="82" t="s">
        <v>539</v>
      </c>
      <c r="N58" s="82" t="s">
        <v>539</v>
      </c>
      <c r="O58" s="83" t="s">
        <v>539</v>
      </c>
    </row>
    <row r="59" spans="1:21" ht="31.5" customHeight="1" x14ac:dyDescent="0.2">
      <c r="B59" s="1148"/>
      <c r="C59" s="1149"/>
      <c r="D59" s="1155" t="s">
        <v>26</v>
      </c>
      <c r="E59" s="1156"/>
      <c r="F59" s="1156"/>
      <c r="G59" s="1156"/>
      <c r="H59" s="1156"/>
      <c r="I59" s="1156"/>
      <c r="J59" s="1157"/>
      <c r="K59" s="84" t="s">
        <v>539</v>
      </c>
      <c r="L59" s="85" t="s">
        <v>539</v>
      </c>
      <c r="M59" s="85" t="s">
        <v>539</v>
      </c>
      <c r="N59" s="85" t="s">
        <v>539</v>
      </c>
      <c r="O59" s="86" t="s">
        <v>539</v>
      </c>
    </row>
    <row r="60" spans="1:21" ht="31.5" customHeight="1" thickBot="1" x14ac:dyDescent="0.25">
      <c r="B60" s="1150"/>
      <c r="C60" s="1151"/>
      <c r="D60" s="1158" t="s">
        <v>27</v>
      </c>
      <c r="E60" s="1159"/>
      <c r="F60" s="1159"/>
      <c r="G60" s="1159"/>
      <c r="H60" s="1159"/>
      <c r="I60" s="1159"/>
      <c r="J60" s="1160"/>
      <c r="K60" s="87" t="s">
        <v>539</v>
      </c>
      <c r="L60" s="88" t="s">
        <v>539</v>
      </c>
      <c r="M60" s="88" t="s">
        <v>539</v>
      </c>
      <c r="N60" s="88" t="s">
        <v>539</v>
      </c>
      <c r="O60" s="89" t="s">
        <v>539</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row r="67" s="47" customFormat="1" ht="12.6" hidden="1" customHeight="1" x14ac:dyDescent="0.2"/>
    <row r="68" s="47" customFormat="1" ht="12.6" hidden="1" customHeight="1" x14ac:dyDescent="0.2"/>
    <row r="69" s="47" customFormat="1" ht="12.6" hidden="1" customHeight="1" x14ac:dyDescent="0.2"/>
    <row r="70" s="47" customFormat="1" ht="12.6" hidden="1" customHeight="1" x14ac:dyDescent="0.2"/>
    <row r="71" s="47" customFormat="1" ht="12.6" hidden="1" customHeight="1" x14ac:dyDescent="0.2"/>
    <row r="72" s="47" customFormat="1" ht="12.6" hidden="1" customHeight="1" x14ac:dyDescent="0.2"/>
    <row r="73" s="47" customFormat="1" ht="12.6" hidden="1" customHeight="1" x14ac:dyDescent="0.2"/>
    <row r="74" s="47" customFormat="1" ht="12.6" hidden="1" customHeight="1" x14ac:dyDescent="0.2"/>
    <row r="75" s="47" customFormat="1" ht="12.6" hidden="1" customHeight="1" x14ac:dyDescent="0.2"/>
    <row r="76" s="47" customFormat="1" ht="12.6" hidden="1" customHeight="1" x14ac:dyDescent="0.2"/>
  </sheetData>
  <sheetProtection algorithmName="SHA-512" hashValue="7a7syMJh/0w1Xs42tnHkzNT5Ivsq7LMSKhXYyaBirl6KGXDkno3NafKkmme/+wJRcDkt70FLb3iU7mRyoym+QA==" saltValue="6pDmvgbrwBN1p3xpJnS6c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s="94" customFormat="1" ht="15" customHeight="1" x14ac:dyDescent="0.2"/>
    <row r="14" s="94" customFormat="1" ht="15" customHeight="1" x14ac:dyDescent="0.2"/>
    <row r="15" s="94" customFormat="1" ht="15" customHeight="1" x14ac:dyDescent="0.2"/>
    <row r="16" s="94" customFormat="1" ht="15" customHeight="1" x14ac:dyDescent="0.2"/>
    <row r="17" s="94" customFormat="1" ht="15" customHeight="1" x14ac:dyDescent="0.2"/>
    <row r="18" s="94" customFormat="1" ht="15" customHeight="1" x14ac:dyDescent="0.2"/>
    <row r="19" s="94" customFormat="1" ht="15" customHeight="1" x14ac:dyDescent="0.2"/>
    <row r="20" s="94" customFormat="1" ht="15" customHeight="1" x14ac:dyDescent="0.2"/>
    <row r="21" s="94" customFormat="1" ht="15" customHeight="1" x14ac:dyDescent="0.2"/>
    <row r="22" s="94" customFormat="1" ht="15" customHeight="1" x14ac:dyDescent="0.2"/>
    <row r="23" s="94" customFormat="1" ht="15" customHeight="1" x14ac:dyDescent="0.2"/>
    <row r="24" s="94" customFormat="1" ht="15" customHeight="1" x14ac:dyDescent="0.2"/>
    <row r="25" s="94" customFormat="1" ht="15" customHeight="1" x14ac:dyDescent="0.2"/>
    <row r="26" s="94" customFormat="1" ht="15" customHeight="1" x14ac:dyDescent="0.2"/>
    <row r="27" s="94" customFormat="1" ht="15" customHeight="1" x14ac:dyDescent="0.2"/>
    <row r="28" s="94" customFormat="1"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81" t="s">
        <v>30</v>
      </c>
      <c r="C41" s="1182"/>
      <c r="D41" s="103"/>
      <c r="E41" s="1183" t="s">
        <v>31</v>
      </c>
      <c r="F41" s="1183"/>
      <c r="G41" s="1183"/>
      <c r="H41" s="1184"/>
      <c r="I41" s="330">
        <v>68</v>
      </c>
      <c r="J41" s="331">
        <v>15</v>
      </c>
      <c r="K41" s="331" t="s">
        <v>482</v>
      </c>
      <c r="L41" s="331" t="s">
        <v>482</v>
      </c>
      <c r="M41" s="332" t="s">
        <v>482</v>
      </c>
    </row>
    <row r="42" spans="2:13" ht="27.75" customHeight="1" x14ac:dyDescent="0.2">
      <c r="B42" s="1171"/>
      <c r="C42" s="1172"/>
      <c r="D42" s="104"/>
      <c r="E42" s="1175" t="s">
        <v>32</v>
      </c>
      <c r="F42" s="1175"/>
      <c r="G42" s="1175"/>
      <c r="H42" s="1176"/>
      <c r="I42" s="333">
        <v>906</v>
      </c>
      <c r="J42" s="334">
        <v>688</v>
      </c>
      <c r="K42" s="334">
        <v>464</v>
      </c>
      <c r="L42" s="334">
        <v>235</v>
      </c>
      <c r="M42" s="335" t="s">
        <v>482</v>
      </c>
    </row>
    <row r="43" spans="2:13" ht="27.75" customHeight="1" x14ac:dyDescent="0.2">
      <c r="B43" s="1171"/>
      <c r="C43" s="1172"/>
      <c r="D43" s="104"/>
      <c r="E43" s="1175" t="s">
        <v>33</v>
      </c>
      <c r="F43" s="1175"/>
      <c r="G43" s="1175"/>
      <c r="H43" s="1176"/>
      <c r="I43" s="333" t="s">
        <v>482</v>
      </c>
      <c r="J43" s="334" t="s">
        <v>482</v>
      </c>
      <c r="K43" s="334" t="s">
        <v>482</v>
      </c>
      <c r="L43" s="334" t="s">
        <v>482</v>
      </c>
      <c r="M43" s="335" t="s">
        <v>482</v>
      </c>
    </row>
    <row r="44" spans="2:13" ht="27.75" customHeight="1" x14ac:dyDescent="0.2">
      <c r="B44" s="1171"/>
      <c r="C44" s="1172"/>
      <c r="D44" s="104"/>
      <c r="E44" s="1175" t="s">
        <v>34</v>
      </c>
      <c r="F44" s="1175"/>
      <c r="G44" s="1175"/>
      <c r="H44" s="1176"/>
      <c r="I44" s="333">
        <v>675</v>
      </c>
      <c r="J44" s="334">
        <v>800</v>
      </c>
      <c r="K44" s="334">
        <v>923</v>
      </c>
      <c r="L44" s="334">
        <v>843</v>
      </c>
      <c r="M44" s="335">
        <v>977</v>
      </c>
    </row>
    <row r="45" spans="2:13" ht="27.75" customHeight="1" x14ac:dyDescent="0.2">
      <c r="B45" s="1171"/>
      <c r="C45" s="1172"/>
      <c r="D45" s="104"/>
      <c r="E45" s="1175" t="s">
        <v>35</v>
      </c>
      <c r="F45" s="1175"/>
      <c r="G45" s="1175"/>
      <c r="H45" s="1176"/>
      <c r="I45" s="333">
        <v>5642</v>
      </c>
      <c r="J45" s="334">
        <v>5728</v>
      </c>
      <c r="K45" s="334">
        <v>5281</v>
      </c>
      <c r="L45" s="334">
        <v>5341</v>
      </c>
      <c r="M45" s="335">
        <v>4794</v>
      </c>
    </row>
    <row r="46" spans="2:13" ht="27.75" customHeight="1" x14ac:dyDescent="0.2">
      <c r="B46" s="1171"/>
      <c r="C46" s="1172"/>
      <c r="D46" s="105"/>
      <c r="E46" s="1175" t="s">
        <v>36</v>
      </c>
      <c r="F46" s="1175"/>
      <c r="G46" s="1175"/>
      <c r="H46" s="1176"/>
      <c r="I46" s="333" t="s">
        <v>482</v>
      </c>
      <c r="J46" s="334" t="s">
        <v>482</v>
      </c>
      <c r="K46" s="334" t="s">
        <v>482</v>
      </c>
      <c r="L46" s="334" t="s">
        <v>482</v>
      </c>
      <c r="M46" s="335" t="s">
        <v>482</v>
      </c>
    </row>
    <row r="47" spans="2:13" ht="27.75" customHeight="1" x14ac:dyDescent="0.2">
      <c r="B47" s="1171"/>
      <c r="C47" s="1172"/>
      <c r="D47" s="106"/>
      <c r="E47" s="1185" t="s">
        <v>37</v>
      </c>
      <c r="F47" s="1186"/>
      <c r="G47" s="1186"/>
      <c r="H47" s="1187"/>
      <c r="I47" s="333" t="s">
        <v>482</v>
      </c>
      <c r="J47" s="334" t="s">
        <v>482</v>
      </c>
      <c r="K47" s="334" t="s">
        <v>482</v>
      </c>
      <c r="L47" s="334" t="s">
        <v>482</v>
      </c>
      <c r="M47" s="335" t="s">
        <v>482</v>
      </c>
    </row>
    <row r="48" spans="2:13" ht="27.75" customHeight="1" x14ac:dyDescent="0.2">
      <c r="B48" s="1171"/>
      <c r="C48" s="1172"/>
      <c r="D48" s="104"/>
      <c r="E48" s="1175" t="s">
        <v>38</v>
      </c>
      <c r="F48" s="1175"/>
      <c r="G48" s="1175"/>
      <c r="H48" s="1176"/>
      <c r="I48" s="333" t="s">
        <v>482</v>
      </c>
      <c r="J48" s="334" t="s">
        <v>482</v>
      </c>
      <c r="K48" s="334" t="s">
        <v>482</v>
      </c>
      <c r="L48" s="334" t="s">
        <v>482</v>
      </c>
      <c r="M48" s="335" t="s">
        <v>482</v>
      </c>
    </row>
    <row r="49" spans="2:13" ht="27.75" customHeight="1" x14ac:dyDescent="0.2">
      <c r="B49" s="1173"/>
      <c r="C49" s="1174"/>
      <c r="D49" s="104"/>
      <c r="E49" s="1175" t="s">
        <v>39</v>
      </c>
      <c r="F49" s="1175"/>
      <c r="G49" s="1175"/>
      <c r="H49" s="1176"/>
      <c r="I49" s="333" t="s">
        <v>482</v>
      </c>
      <c r="J49" s="334" t="s">
        <v>482</v>
      </c>
      <c r="K49" s="334" t="s">
        <v>482</v>
      </c>
      <c r="L49" s="334" t="s">
        <v>482</v>
      </c>
      <c r="M49" s="335" t="s">
        <v>482</v>
      </c>
    </row>
    <row r="50" spans="2:13" ht="27.75" customHeight="1" x14ac:dyDescent="0.2">
      <c r="B50" s="1169" t="s">
        <v>40</v>
      </c>
      <c r="C50" s="1170"/>
      <c r="D50" s="107"/>
      <c r="E50" s="1175" t="s">
        <v>41</v>
      </c>
      <c r="F50" s="1175"/>
      <c r="G50" s="1175"/>
      <c r="H50" s="1176"/>
      <c r="I50" s="333">
        <v>114006</v>
      </c>
      <c r="J50" s="334">
        <v>117546</v>
      </c>
      <c r="K50" s="334">
        <v>119528</v>
      </c>
      <c r="L50" s="334">
        <v>119526</v>
      </c>
      <c r="M50" s="335">
        <v>123909</v>
      </c>
    </row>
    <row r="51" spans="2:13" ht="27.75" customHeight="1" x14ac:dyDescent="0.2">
      <c r="B51" s="1171"/>
      <c r="C51" s="1172"/>
      <c r="D51" s="104"/>
      <c r="E51" s="1175" t="s">
        <v>42</v>
      </c>
      <c r="F51" s="1175"/>
      <c r="G51" s="1175"/>
      <c r="H51" s="1176"/>
      <c r="I51" s="333">
        <v>8</v>
      </c>
      <c r="J51" s="334" t="s">
        <v>482</v>
      </c>
      <c r="K51" s="334" t="s">
        <v>482</v>
      </c>
      <c r="L51" s="334" t="s">
        <v>482</v>
      </c>
      <c r="M51" s="335" t="s">
        <v>482</v>
      </c>
    </row>
    <row r="52" spans="2:13" ht="27.75" customHeight="1" x14ac:dyDescent="0.2">
      <c r="B52" s="1173"/>
      <c r="C52" s="1174"/>
      <c r="D52" s="104"/>
      <c r="E52" s="1175" t="s">
        <v>43</v>
      </c>
      <c r="F52" s="1175"/>
      <c r="G52" s="1175"/>
      <c r="H52" s="1176"/>
      <c r="I52" s="333">
        <v>5938</v>
      </c>
      <c r="J52" s="334">
        <v>5160</v>
      </c>
      <c r="K52" s="334">
        <v>4430</v>
      </c>
      <c r="L52" s="334">
        <v>3778</v>
      </c>
      <c r="M52" s="335">
        <v>3233</v>
      </c>
    </row>
    <row r="53" spans="2:13" ht="27.75" customHeight="1" thickBot="1" x14ac:dyDescent="0.25">
      <c r="B53" s="1177" t="s">
        <v>19</v>
      </c>
      <c r="C53" s="1178"/>
      <c r="D53" s="108"/>
      <c r="E53" s="1179" t="s">
        <v>44</v>
      </c>
      <c r="F53" s="1179"/>
      <c r="G53" s="1179"/>
      <c r="H53" s="1180"/>
      <c r="I53" s="336">
        <v>-112661</v>
      </c>
      <c r="J53" s="337">
        <v>-115475</v>
      </c>
      <c r="K53" s="337">
        <v>-117289</v>
      </c>
      <c r="L53" s="337">
        <v>-116885</v>
      </c>
      <c r="M53" s="338">
        <v>-121371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iQoHvDL1Dkbewpdnwy+UGLN652hgYI/AjrfCeD9i8Uanf4PEr6tPdEXhBxOk/lxNHAxElyRy39hbXXELdH9cZg==" saltValue="JaavvvArA1PYhge7EyCLM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42221</v>
      </c>
      <c r="G55" s="339">
        <v>43075</v>
      </c>
      <c r="H55" s="340">
        <v>44330</v>
      </c>
    </row>
    <row r="56" spans="2:8" ht="52.5" customHeight="1" x14ac:dyDescent="0.2">
      <c r="B56" s="120"/>
      <c r="C56" s="1198" t="s">
        <v>47</v>
      </c>
      <c r="D56" s="1198"/>
      <c r="E56" s="1199"/>
      <c r="F56" s="341" t="s">
        <v>482</v>
      </c>
      <c r="G56" s="341" t="s">
        <v>482</v>
      </c>
      <c r="H56" s="342" t="s">
        <v>482</v>
      </c>
    </row>
    <row r="57" spans="2:8" ht="53.25" customHeight="1" x14ac:dyDescent="0.2">
      <c r="B57" s="120"/>
      <c r="C57" s="1200" t="s">
        <v>48</v>
      </c>
      <c r="D57" s="1200"/>
      <c r="E57" s="1201"/>
      <c r="F57" s="343">
        <v>76406</v>
      </c>
      <c r="G57" s="343">
        <v>75550</v>
      </c>
      <c r="H57" s="344">
        <v>78548</v>
      </c>
    </row>
    <row r="58" spans="2:8" ht="45.75" customHeight="1" x14ac:dyDescent="0.2">
      <c r="B58" s="121"/>
      <c r="C58" s="1188" t="s">
        <v>549</v>
      </c>
      <c r="D58" s="1189"/>
      <c r="E58" s="1190"/>
      <c r="F58" s="345">
        <v>55174</v>
      </c>
      <c r="G58" s="345">
        <v>51624</v>
      </c>
      <c r="H58" s="346">
        <v>54615</v>
      </c>
    </row>
    <row r="59" spans="2:8" ht="45.75" customHeight="1" x14ac:dyDescent="0.2">
      <c r="B59" s="121"/>
      <c r="C59" s="1188" t="s">
        <v>550</v>
      </c>
      <c r="D59" s="1189"/>
      <c r="E59" s="1190"/>
      <c r="F59" s="345">
        <v>5931</v>
      </c>
      <c r="G59" s="345">
        <v>5932</v>
      </c>
      <c r="H59" s="346">
        <v>5935</v>
      </c>
    </row>
    <row r="60" spans="2:8" ht="45.75" customHeight="1" x14ac:dyDescent="0.2">
      <c r="B60" s="121"/>
      <c r="C60" s="1188" t="s">
        <v>551</v>
      </c>
      <c r="D60" s="1189"/>
      <c r="E60" s="1190"/>
      <c r="F60" s="345">
        <v>2922</v>
      </c>
      <c r="G60" s="345">
        <v>5619</v>
      </c>
      <c r="H60" s="346">
        <v>5621</v>
      </c>
    </row>
    <row r="61" spans="2:8" ht="45.75" customHeight="1" x14ac:dyDescent="0.2">
      <c r="B61" s="121"/>
      <c r="C61" s="1188" t="s">
        <v>552</v>
      </c>
      <c r="D61" s="1189"/>
      <c r="E61" s="1190"/>
      <c r="F61" s="345">
        <v>5614</v>
      </c>
      <c r="G61" s="345">
        <v>5615</v>
      </c>
      <c r="H61" s="346">
        <v>5618</v>
      </c>
    </row>
    <row r="62" spans="2:8" ht="45.75" customHeight="1" thickBot="1" x14ac:dyDescent="0.25">
      <c r="B62" s="122"/>
      <c r="C62" s="1191" t="s">
        <v>553</v>
      </c>
      <c r="D62" s="1192"/>
      <c r="E62" s="1193"/>
      <c r="F62" s="347">
        <v>5014</v>
      </c>
      <c r="G62" s="347">
        <v>5014</v>
      </c>
      <c r="H62" s="348">
        <v>5017</v>
      </c>
    </row>
    <row r="63" spans="2:8" ht="52.5" customHeight="1" thickBot="1" x14ac:dyDescent="0.25">
      <c r="B63" s="123"/>
      <c r="C63" s="1194" t="s">
        <v>49</v>
      </c>
      <c r="D63" s="1194"/>
      <c r="E63" s="1195"/>
      <c r="F63" s="349">
        <v>118627</v>
      </c>
      <c r="G63" s="349">
        <v>118625</v>
      </c>
      <c r="H63" s="350">
        <v>122878</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2r+N4dsuQ3raAT7sXk3pJ//roiyuSzP2UGF6BcmHBUn9eAXks5sHGkYeeMQCI2Q5Y8K4v53gxkreUJdBUmx3+w==" saltValue="CMMyiPR4ZTrHLugVWDft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154320</v>
      </c>
      <c r="E3" s="142"/>
      <c r="F3" s="143">
        <v>50465</v>
      </c>
      <c r="G3" s="144"/>
      <c r="H3" s="145"/>
    </row>
    <row r="4" spans="1:8" x14ac:dyDescent="0.2">
      <c r="A4" s="146"/>
      <c r="B4" s="147"/>
      <c r="C4" s="148"/>
      <c r="D4" s="149">
        <v>143402</v>
      </c>
      <c r="E4" s="150"/>
      <c r="F4" s="151">
        <v>34193</v>
      </c>
      <c r="G4" s="152"/>
      <c r="H4" s="153"/>
    </row>
    <row r="5" spans="1:8" x14ac:dyDescent="0.2">
      <c r="A5" s="134" t="s">
        <v>515</v>
      </c>
      <c r="B5" s="139"/>
      <c r="C5" s="140"/>
      <c r="D5" s="141">
        <v>93802</v>
      </c>
      <c r="E5" s="142"/>
      <c r="F5" s="143">
        <v>51679</v>
      </c>
      <c r="G5" s="144"/>
      <c r="H5" s="145"/>
    </row>
    <row r="6" spans="1:8" x14ac:dyDescent="0.2">
      <c r="A6" s="146"/>
      <c r="B6" s="147"/>
      <c r="C6" s="148"/>
      <c r="D6" s="149">
        <v>79954</v>
      </c>
      <c r="E6" s="150"/>
      <c r="F6" s="151">
        <v>35132</v>
      </c>
      <c r="G6" s="152"/>
      <c r="H6" s="153"/>
    </row>
    <row r="7" spans="1:8" x14ac:dyDescent="0.2">
      <c r="A7" s="134" t="s">
        <v>516</v>
      </c>
      <c r="B7" s="139"/>
      <c r="C7" s="140"/>
      <c r="D7" s="141">
        <v>124592</v>
      </c>
      <c r="E7" s="142"/>
      <c r="F7" s="143">
        <v>49665</v>
      </c>
      <c r="G7" s="144"/>
      <c r="H7" s="145"/>
    </row>
    <row r="8" spans="1:8" x14ac:dyDescent="0.2">
      <c r="A8" s="146"/>
      <c r="B8" s="147"/>
      <c r="C8" s="148"/>
      <c r="D8" s="149">
        <v>105511</v>
      </c>
      <c r="E8" s="150"/>
      <c r="F8" s="151">
        <v>34678</v>
      </c>
      <c r="G8" s="152"/>
      <c r="H8" s="153"/>
    </row>
    <row r="9" spans="1:8" x14ac:dyDescent="0.2">
      <c r="A9" s="134" t="s">
        <v>517</v>
      </c>
      <c r="B9" s="139"/>
      <c r="C9" s="140"/>
      <c r="D9" s="141">
        <v>209126</v>
      </c>
      <c r="E9" s="142"/>
      <c r="F9" s="143">
        <v>63439</v>
      </c>
      <c r="G9" s="144"/>
      <c r="H9" s="145"/>
    </row>
    <row r="10" spans="1:8" x14ac:dyDescent="0.2">
      <c r="A10" s="146"/>
      <c r="B10" s="147"/>
      <c r="C10" s="148"/>
      <c r="D10" s="149">
        <v>196373</v>
      </c>
      <c r="E10" s="150"/>
      <c r="F10" s="151">
        <v>46463</v>
      </c>
      <c r="G10" s="152"/>
      <c r="H10" s="153"/>
    </row>
    <row r="11" spans="1:8" x14ac:dyDescent="0.2">
      <c r="A11" s="134" t="s">
        <v>518</v>
      </c>
      <c r="B11" s="139"/>
      <c r="C11" s="140"/>
      <c r="D11" s="141">
        <v>96724</v>
      </c>
      <c r="E11" s="142"/>
      <c r="F11" s="143">
        <v>60097</v>
      </c>
      <c r="G11" s="144"/>
      <c r="H11" s="145"/>
    </row>
    <row r="12" spans="1:8" x14ac:dyDescent="0.2">
      <c r="A12" s="146"/>
      <c r="B12" s="147"/>
      <c r="C12" s="154"/>
      <c r="D12" s="149">
        <v>91760</v>
      </c>
      <c r="E12" s="150"/>
      <c r="F12" s="151">
        <v>43011</v>
      </c>
      <c r="G12" s="152"/>
      <c r="H12" s="153"/>
    </row>
    <row r="13" spans="1:8" x14ac:dyDescent="0.2">
      <c r="A13" s="134"/>
      <c r="B13" s="139"/>
      <c r="C13" s="140"/>
      <c r="D13" s="141">
        <v>135713</v>
      </c>
      <c r="E13" s="142"/>
      <c r="F13" s="143">
        <v>55069</v>
      </c>
      <c r="G13" s="155"/>
      <c r="H13" s="145"/>
    </row>
    <row r="14" spans="1:8" x14ac:dyDescent="0.2">
      <c r="A14" s="146"/>
      <c r="B14" s="147"/>
      <c r="C14" s="148"/>
      <c r="D14" s="149">
        <v>123400</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4.88</v>
      </c>
      <c r="C19" s="156">
        <f>ROUND(VALUE(SUBSTITUTE(実質収支比率等に係る経年分析!G$48,"▲","-")),2)</f>
        <v>3.99</v>
      </c>
      <c r="D19" s="156">
        <f>ROUND(VALUE(SUBSTITUTE(実質収支比率等に係る経年分析!H$48,"▲","-")),2)</f>
        <v>3.12</v>
      </c>
      <c r="E19" s="156">
        <f>ROUND(VALUE(SUBSTITUTE(実質収支比率等に係る経年分析!I$48,"▲","-")),2)</f>
        <v>4.6399999999999997</v>
      </c>
      <c r="F19" s="156">
        <f>ROUND(VALUE(SUBSTITUTE(実質収支比率等に係る経年分析!J$48,"▲","-")),2)</f>
        <v>7.92</v>
      </c>
    </row>
    <row r="20" spans="1:11" x14ac:dyDescent="0.2">
      <c r="A20" s="156" t="s">
        <v>53</v>
      </c>
      <c r="B20" s="156">
        <f>ROUND(VALUE(SUBSTITUTE(実質収支比率等に係る経年分析!F$47,"▲","-")),2)</f>
        <v>124.76</v>
      </c>
      <c r="C20" s="156">
        <f>ROUND(VALUE(SUBSTITUTE(実質収支比率等に係る経年分析!G$47,"▲","-")),2)</f>
        <v>113.94</v>
      </c>
      <c r="D20" s="156">
        <f>ROUND(VALUE(SUBSTITUTE(実質収支比率等に係る経年分析!H$47,"▲","-")),2)</f>
        <v>118.71</v>
      </c>
      <c r="E20" s="156">
        <f>ROUND(VALUE(SUBSTITUTE(実質収支比率等に係る経年分析!I$47,"▲","-")),2)</f>
        <v>111.92</v>
      </c>
      <c r="F20" s="156">
        <f>ROUND(VALUE(SUBSTITUTE(実質収支比率等に係る経年分析!J$47,"▲","-")),2)</f>
        <v>106.08</v>
      </c>
    </row>
    <row r="21" spans="1:11" x14ac:dyDescent="0.2">
      <c r="A21" s="156" t="s">
        <v>54</v>
      </c>
      <c r="B21" s="156">
        <f>IF(ISNUMBER(VALUE(SUBSTITUTE(実質収支比率等に係る経年分析!F$49,"▲","-"))),ROUND(VALUE(SUBSTITUTE(実質収支比率等に係る経年分析!F$49,"▲","-")),2),NA())</f>
        <v>-20.58</v>
      </c>
      <c r="C21" s="156">
        <f>IF(ISNUMBER(VALUE(SUBSTITUTE(実質収支比率等に係る経年分析!G$49,"▲","-"))),ROUND(VALUE(SUBSTITUTE(実質収支比率等に係る経年分析!G$49,"▲","-")),2),NA())</f>
        <v>0.86</v>
      </c>
      <c r="D21" s="156">
        <f>IF(ISNUMBER(VALUE(SUBSTITUTE(実質収支比率等に係る経年分析!H$49,"▲","-"))),ROUND(VALUE(SUBSTITUTE(実質収支比率等に係る経年分析!H$49,"▲","-")),2),NA())</f>
        <v>-0.62</v>
      </c>
      <c r="E21" s="156">
        <f>IF(ISNUMBER(VALUE(SUBSTITUTE(実質収支比率等に係る経年分析!I$49,"▲","-"))),ROUND(VALUE(SUBSTITUTE(実質収支比率等に係る経年分析!I$49,"▲","-")),2),NA())</f>
        <v>3.97</v>
      </c>
      <c r="F21" s="156">
        <f>IF(ISNUMBER(VALUE(SUBSTITUTE(実質収支比率等に係る経年分析!J$49,"▲","-"))),ROUND(VALUE(SUBSTITUTE(実質収支比率等に係る経年分析!J$49,"▲","-")),2),NA())</f>
        <v>6.65</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0.31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0.24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0.28000000000000003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0.24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0.16</v>
      </c>
    </row>
    <row r="34" spans="1:16" x14ac:dyDescent="0.2">
      <c r="A34" s="157" t="str">
        <f>IF(連結実質赤字比率に係る赤字・黒字の構成分析!C$36="",NA(),連結実質赤字比率に係る赤字・黒字の構成分析!C$36)</f>
        <v>介護保険特別会計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1.0900000000000001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0.84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0.89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0.83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0.39</v>
      </c>
    </row>
    <row r="35" spans="1:16" x14ac:dyDescent="0.2">
      <c r="A35" s="157" t="str">
        <f>IF(連結実質赤字比率に係る赤字・黒字の構成分析!C$35="",NA(),連結実質赤字比率に係る赤字・黒字の構成分析!C$35)</f>
        <v>国民健康保険事業会計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4.07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3.76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3.99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3.61</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2.0499999999999998</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4.88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3.98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3.12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4.6399999999999997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7.92</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860</v>
      </c>
      <c r="E42" s="158"/>
      <c r="F42" s="158"/>
      <c r="G42" s="158">
        <f>'実質公債費比率（分子）の構造'!L$52</f>
        <v>815</v>
      </c>
      <c r="H42" s="158"/>
      <c r="I42" s="158"/>
      <c r="J42" s="158">
        <f>'実質公債費比率（分子）の構造'!M$52</f>
        <v>744</v>
      </c>
      <c r="K42" s="158"/>
      <c r="L42" s="158"/>
      <c r="M42" s="158">
        <f>'実質公債費比率（分子）の構造'!N$52</f>
        <v>665</v>
      </c>
      <c r="N42" s="158"/>
      <c r="O42" s="158"/>
      <c r="P42" s="158">
        <f>'実質公債費比率（分子）の構造'!O$52</f>
        <v>554</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641</v>
      </c>
      <c r="C44" s="158"/>
      <c r="D44" s="158"/>
      <c r="E44" s="158">
        <f>'実質公債費比率（分子）の構造'!L$50</f>
        <v>238</v>
      </c>
      <c r="F44" s="158"/>
      <c r="G44" s="158"/>
      <c r="H44" s="158">
        <f>'実質公債費比率（分子）の構造'!M$50</f>
        <v>238</v>
      </c>
      <c r="I44" s="158"/>
      <c r="J44" s="158"/>
      <c r="K44" s="158">
        <f>'実質公債費比率（分子）の構造'!N$50</f>
        <v>238</v>
      </c>
      <c r="L44" s="158"/>
      <c r="M44" s="158"/>
      <c r="N44" s="158">
        <f>'実質公債費比率（分子）の構造'!O$50</f>
        <v>238</v>
      </c>
      <c r="O44" s="158"/>
      <c r="P44" s="158"/>
    </row>
    <row r="45" spans="1:16" x14ac:dyDescent="0.2">
      <c r="A45" s="158" t="s">
        <v>63</v>
      </c>
      <c r="B45" s="158">
        <f>'実質公債費比率（分子）の構造'!K$49</f>
        <v>58</v>
      </c>
      <c r="C45" s="158"/>
      <c r="D45" s="158"/>
      <c r="E45" s="158">
        <f>'実質公債費比率（分子）の構造'!L$49</f>
        <v>65</v>
      </c>
      <c r="F45" s="158"/>
      <c r="G45" s="158"/>
      <c r="H45" s="158">
        <f>'実質公債費比率（分子）の構造'!M$49</f>
        <v>43</v>
      </c>
      <c r="I45" s="158"/>
      <c r="J45" s="158"/>
      <c r="K45" s="158">
        <f>'実質公債費比率（分子）の構造'!N$49</f>
        <v>48</v>
      </c>
      <c r="L45" s="158"/>
      <c r="M45" s="158"/>
      <c r="N45" s="158">
        <f>'実質公債費比率（分子）の構造'!O$49</f>
        <v>103</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70</v>
      </c>
      <c r="C49" s="158"/>
      <c r="D49" s="158"/>
      <c r="E49" s="158">
        <f>'実質公債費比率（分子）の構造'!L$45</f>
        <v>54</v>
      </c>
      <c r="F49" s="158"/>
      <c r="G49" s="158"/>
      <c r="H49" s="158">
        <f>'実質公債費比率（分子）の構造'!M$45</f>
        <v>15</v>
      </c>
      <c r="I49" s="158"/>
      <c r="J49" s="158"/>
      <c r="K49" s="158" t="str">
        <f>'実質公債費比率（分子）の構造'!N$45</f>
        <v>-</v>
      </c>
      <c r="L49" s="158"/>
      <c r="M49" s="158"/>
      <c r="N49" s="158" t="str">
        <f>'実質公債費比率（分子）の構造'!O$45</f>
        <v>-</v>
      </c>
      <c r="O49" s="158"/>
      <c r="P49" s="158"/>
    </row>
    <row r="50" spans="1:16" x14ac:dyDescent="0.2">
      <c r="A50" s="158" t="s">
        <v>67</v>
      </c>
      <c r="B50" s="158" t="e">
        <f>NA()</f>
        <v>#N/A</v>
      </c>
      <c r="C50" s="158">
        <f>IF(ISNUMBER('実質公債費比率（分子）の構造'!K$53),'実質公債費比率（分子）の構造'!K$53,NA())</f>
        <v>-91</v>
      </c>
      <c r="D50" s="158" t="e">
        <f>NA()</f>
        <v>#N/A</v>
      </c>
      <c r="E50" s="158" t="e">
        <f>NA()</f>
        <v>#N/A</v>
      </c>
      <c r="F50" s="158">
        <f>IF(ISNUMBER('実質公債費比率（分子）の構造'!L$53),'実質公債費比率（分子）の構造'!L$53,NA())</f>
        <v>-458</v>
      </c>
      <c r="G50" s="158" t="e">
        <f>NA()</f>
        <v>#N/A</v>
      </c>
      <c r="H50" s="158" t="e">
        <f>NA()</f>
        <v>#N/A</v>
      </c>
      <c r="I50" s="158">
        <f>IF(ISNUMBER('実質公債費比率（分子）の構造'!M$53),'実質公債費比率（分子）の構造'!M$53,NA())</f>
        <v>-448</v>
      </c>
      <c r="J50" s="158" t="e">
        <f>NA()</f>
        <v>#N/A</v>
      </c>
      <c r="K50" s="158" t="e">
        <f>NA()</f>
        <v>#N/A</v>
      </c>
      <c r="L50" s="158">
        <f>IF(ISNUMBER('実質公債費比率（分子）の構造'!N$53),'実質公債費比率（分子）の構造'!N$53,NA())</f>
        <v>-379</v>
      </c>
      <c r="M50" s="158" t="e">
        <f>NA()</f>
        <v>#N/A</v>
      </c>
      <c r="N50" s="158" t="e">
        <f>NA()</f>
        <v>#N/A</v>
      </c>
      <c r="O50" s="158">
        <f>IF(ISNUMBER('実質公債費比率（分子）の構造'!O$53),'実質公債費比率（分子）の構造'!O$53,NA())</f>
        <v>-213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5938</v>
      </c>
      <c r="E56" s="157"/>
      <c r="F56" s="157"/>
      <c r="G56" s="157">
        <f>'将来負担比率（分子）の構造'!J$52</f>
        <v>5160</v>
      </c>
      <c r="H56" s="157"/>
      <c r="I56" s="157"/>
      <c r="J56" s="157">
        <f>'将来負担比率（分子）の構造'!K$52</f>
        <v>4430</v>
      </c>
      <c r="K56" s="157"/>
      <c r="L56" s="157"/>
      <c r="M56" s="157">
        <f>'将来負担比率（分子）の構造'!L$52</f>
        <v>3778</v>
      </c>
      <c r="N56" s="157"/>
      <c r="O56" s="157"/>
      <c r="P56" s="157">
        <f>'将来負担比率（分子）の構造'!M$52</f>
        <v>3233</v>
      </c>
    </row>
    <row r="57" spans="1:16" x14ac:dyDescent="0.2">
      <c r="A57" s="157" t="s">
        <v>42</v>
      </c>
      <c r="B57" s="157"/>
      <c r="C57" s="157"/>
      <c r="D57" s="157">
        <f>'将来負担比率（分子）の構造'!I$51</f>
        <v>8</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114006</v>
      </c>
      <c r="E58" s="157"/>
      <c r="F58" s="157"/>
      <c r="G58" s="157">
        <f>'将来負担比率（分子）の構造'!J$50</f>
        <v>117546</v>
      </c>
      <c r="H58" s="157"/>
      <c r="I58" s="157"/>
      <c r="J58" s="157">
        <f>'将来負担比率（分子）の構造'!K$50</f>
        <v>119528</v>
      </c>
      <c r="K58" s="157"/>
      <c r="L58" s="157"/>
      <c r="M58" s="157">
        <f>'将来負担比率（分子）の構造'!L$50</f>
        <v>119526</v>
      </c>
      <c r="N58" s="157"/>
      <c r="O58" s="157"/>
      <c r="P58" s="157">
        <f>'将来負担比率（分子）の構造'!M$50</f>
        <v>123909</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5642</v>
      </c>
      <c r="C62" s="157"/>
      <c r="D62" s="157"/>
      <c r="E62" s="157">
        <f>'将来負担比率（分子）の構造'!J$45</f>
        <v>5728</v>
      </c>
      <c r="F62" s="157"/>
      <c r="G62" s="157"/>
      <c r="H62" s="157">
        <f>'将来負担比率（分子）の構造'!K$45</f>
        <v>5281</v>
      </c>
      <c r="I62" s="157"/>
      <c r="J62" s="157"/>
      <c r="K62" s="157">
        <f>'将来負担比率（分子）の構造'!L$45</f>
        <v>5341</v>
      </c>
      <c r="L62" s="157"/>
      <c r="M62" s="157"/>
      <c r="N62" s="157">
        <f>'将来負担比率（分子）の構造'!M$45</f>
        <v>4794</v>
      </c>
      <c r="O62" s="157"/>
      <c r="P62" s="157"/>
    </row>
    <row r="63" spans="1:16" x14ac:dyDescent="0.2">
      <c r="A63" s="157" t="s">
        <v>34</v>
      </c>
      <c r="B63" s="157">
        <f>'将来負担比率（分子）の構造'!I$44</f>
        <v>675</v>
      </c>
      <c r="C63" s="157"/>
      <c r="D63" s="157"/>
      <c r="E63" s="157">
        <f>'将来負担比率（分子）の構造'!J$44</f>
        <v>800</v>
      </c>
      <c r="F63" s="157"/>
      <c r="G63" s="157"/>
      <c r="H63" s="157">
        <f>'将来負担比率（分子）の構造'!K$44</f>
        <v>923</v>
      </c>
      <c r="I63" s="157"/>
      <c r="J63" s="157"/>
      <c r="K63" s="157">
        <f>'将来負担比率（分子）の構造'!L$44</f>
        <v>843</v>
      </c>
      <c r="L63" s="157"/>
      <c r="M63" s="157"/>
      <c r="N63" s="157">
        <f>'将来負担比率（分子）の構造'!M$44</f>
        <v>977</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906</v>
      </c>
      <c r="C65" s="157"/>
      <c r="D65" s="157"/>
      <c r="E65" s="157">
        <f>'将来負担比率（分子）の構造'!J$42</f>
        <v>688</v>
      </c>
      <c r="F65" s="157"/>
      <c r="G65" s="157"/>
      <c r="H65" s="157">
        <f>'将来負担比率（分子）の構造'!K$42</f>
        <v>464</v>
      </c>
      <c r="I65" s="157"/>
      <c r="J65" s="157"/>
      <c r="K65" s="157">
        <f>'将来負担比率（分子）の構造'!L$42</f>
        <v>235</v>
      </c>
      <c r="L65" s="157"/>
      <c r="M65" s="157"/>
      <c r="N65" s="157" t="str">
        <f>'将来負担比率（分子）の構造'!M$42</f>
        <v>-</v>
      </c>
      <c r="O65" s="157"/>
      <c r="P65" s="157"/>
    </row>
    <row r="66" spans="1:16" x14ac:dyDescent="0.2">
      <c r="A66" s="157" t="s">
        <v>31</v>
      </c>
      <c r="B66" s="157">
        <f>'将来負担比率（分子）の構造'!I$41</f>
        <v>68</v>
      </c>
      <c r="C66" s="157"/>
      <c r="D66" s="157"/>
      <c r="E66" s="157">
        <f>'将来負担比率（分子）の構造'!J$41</f>
        <v>15</v>
      </c>
      <c r="F66" s="157"/>
      <c r="G66" s="157"/>
      <c r="H66" s="157" t="str">
        <f>'将来負担比率（分子）の構造'!K$41</f>
        <v>-</v>
      </c>
      <c r="I66" s="157"/>
      <c r="J66" s="157"/>
      <c r="K66" s="157" t="str">
        <f>'将来負担比率（分子）の構造'!L$41</f>
        <v>-</v>
      </c>
      <c r="L66" s="157"/>
      <c r="M66" s="157"/>
      <c r="N66" s="157" t="str">
        <f>'将来負担比率（分子）の構造'!M$41</f>
        <v>-</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42221</v>
      </c>
      <c r="C72" s="161">
        <f>基金残高に係る経年分析!G55</f>
        <v>43075</v>
      </c>
      <c r="D72" s="161">
        <f>基金残高に係る経年分析!H55</f>
        <v>44330</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76406</v>
      </c>
      <c r="C74" s="161">
        <f>基金残高に係る経年分析!G57</f>
        <v>75550</v>
      </c>
      <c r="D74" s="161">
        <f>基金残高に係る経年分析!H57</f>
        <v>78548</v>
      </c>
    </row>
  </sheetData>
  <sheetProtection algorithmName="SHA-512" hashValue="hxEVRExa8Q6OSA9uYFA7Rtp+M+qyfDNgQ45L1zo9+b0OYpV3+YzBkmBtnUHSBSKfeaFfnkSGdbWSJwYYx6rNtg==" saltValue="Gh//rG0MMvKm+nOeUbhdu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23664065</v>
      </c>
      <c r="S5" s="664"/>
      <c r="T5" s="664"/>
      <c r="U5" s="664"/>
      <c r="V5" s="664"/>
      <c r="W5" s="664"/>
      <c r="X5" s="664"/>
      <c r="Y5" s="689"/>
      <c r="Z5" s="702">
        <v>33.5</v>
      </c>
      <c r="AA5" s="702"/>
      <c r="AB5" s="702"/>
      <c r="AC5" s="702"/>
      <c r="AD5" s="703">
        <v>23664065</v>
      </c>
      <c r="AE5" s="703"/>
      <c r="AF5" s="703"/>
      <c r="AG5" s="703"/>
      <c r="AH5" s="703"/>
      <c r="AI5" s="703"/>
      <c r="AJ5" s="703"/>
      <c r="AK5" s="703"/>
      <c r="AL5" s="690">
        <v>47.5</v>
      </c>
      <c r="AM5" s="672"/>
      <c r="AN5" s="672"/>
      <c r="AO5" s="691"/>
      <c r="AP5" s="666" t="s">
        <v>216</v>
      </c>
      <c r="AQ5" s="667"/>
      <c r="AR5" s="667"/>
      <c r="AS5" s="667"/>
      <c r="AT5" s="667"/>
      <c r="AU5" s="667"/>
      <c r="AV5" s="667"/>
      <c r="AW5" s="667"/>
      <c r="AX5" s="667"/>
      <c r="AY5" s="667"/>
      <c r="AZ5" s="667"/>
      <c r="BA5" s="667"/>
      <c r="BB5" s="667"/>
      <c r="BC5" s="667"/>
      <c r="BD5" s="667"/>
      <c r="BE5" s="667"/>
      <c r="BF5" s="668"/>
      <c r="BG5" s="608">
        <v>23656056</v>
      </c>
      <c r="BH5" s="609"/>
      <c r="BI5" s="609"/>
      <c r="BJ5" s="609"/>
      <c r="BK5" s="609"/>
      <c r="BL5" s="609"/>
      <c r="BM5" s="609"/>
      <c r="BN5" s="610"/>
      <c r="BO5" s="646">
        <v>100</v>
      </c>
      <c r="BP5" s="646"/>
      <c r="BQ5" s="646"/>
      <c r="BR5" s="646"/>
      <c r="BS5" s="647" t="s">
        <v>122</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325780</v>
      </c>
      <c r="S6" s="609"/>
      <c r="T6" s="609"/>
      <c r="U6" s="609"/>
      <c r="V6" s="609"/>
      <c r="W6" s="609"/>
      <c r="X6" s="609"/>
      <c r="Y6" s="610"/>
      <c r="Z6" s="646">
        <v>0.5</v>
      </c>
      <c r="AA6" s="646"/>
      <c r="AB6" s="646"/>
      <c r="AC6" s="646"/>
      <c r="AD6" s="647">
        <v>325780</v>
      </c>
      <c r="AE6" s="647"/>
      <c r="AF6" s="647"/>
      <c r="AG6" s="647"/>
      <c r="AH6" s="647"/>
      <c r="AI6" s="647"/>
      <c r="AJ6" s="647"/>
      <c r="AK6" s="647"/>
      <c r="AL6" s="611">
        <v>0.7</v>
      </c>
      <c r="AM6" s="612"/>
      <c r="AN6" s="612"/>
      <c r="AO6" s="648"/>
      <c r="AP6" s="605" t="s">
        <v>221</v>
      </c>
      <c r="AQ6" s="606"/>
      <c r="AR6" s="606"/>
      <c r="AS6" s="606"/>
      <c r="AT6" s="606"/>
      <c r="AU6" s="606"/>
      <c r="AV6" s="606"/>
      <c r="AW6" s="606"/>
      <c r="AX6" s="606"/>
      <c r="AY6" s="606"/>
      <c r="AZ6" s="606"/>
      <c r="BA6" s="606"/>
      <c r="BB6" s="606"/>
      <c r="BC6" s="606"/>
      <c r="BD6" s="606"/>
      <c r="BE6" s="606"/>
      <c r="BF6" s="607"/>
      <c r="BG6" s="608">
        <v>23656056</v>
      </c>
      <c r="BH6" s="609"/>
      <c r="BI6" s="609"/>
      <c r="BJ6" s="609"/>
      <c r="BK6" s="609"/>
      <c r="BL6" s="609"/>
      <c r="BM6" s="609"/>
      <c r="BN6" s="610"/>
      <c r="BO6" s="646">
        <v>100</v>
      </c>
      <c r="BP6" s="646"/>
      <c r="BQ6" s="646"/>
      <c r="BR6" s="646"/>
      <c r="BS6" s="647" t="s">
        <v>122</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523152</v>
      </c>
      <c r="CS6" s="609"/>
      <c r="CT6" s="609"/>
      <c r="CU6" s="609"/>
      <c r="CV6" s="609"/>
      <c r="CW6" s="609"/>
      <c r="CX6" s="609"/>
      <c r="CY6" s="610"/>
      <c r="CZ6" s="690">
        <v>0.8</v>
      </c>
      <c r="DA6" s="672"/>
      <c r="DB6" s="672"/>
      <c r="DC6" s="692"/>
      <c r="DD6" s="614" t="s">
        <v>122</v>
      </c>
      <c r="DE6" s="609"/>
      <c r="DF6" s="609"/>
      <c r="DG6" s="609"/>
      <c r="DH6" s="609"/>
      <c r="DI6" s="609"/>
      <c r="DJ6" s="609"/>
      <c r="DK6" s="609"/>
      <c r="DL6" s="609"/>
      <c r="DM6" s="609"/>
      <c r="DN6" s="609"/>
      <c r="DO6" s="609"/>
      <c r="DP6" s="610"/>
      <c r="DQ6" s="614">
        <v>523152</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110716</v>
      </c>
      <c r="S7" s="609"/>
      <c r="T7" s="609"/>
      <c r="U7" s="609"/>
      <c r="V7" s="609"/>
      <c r="W7" s="609"/>
      <c r="X7" s="609"/>
      <c r="Y7" s="610"/>
      <c r="Z7" s="646">
        <v>0.2</v>
      </c>
      <c r="AA7" s="646"/>
      <c r="AB7" s="646"/>
      <c r="AC7" s="646"/>
      <c r="AD7" s="647">
        <v>110716</v>
      </c>
      <c r="AE7" s="647"/>
      <c r="AF7" s="647"/>
      <c r="AG7" s="647"/>
      <c r="AH7" s="647"/>
      <c r="AI7" s="647"/>
      <c r="AJ7" s="647"/>
      <c r="AK7" s="647"/>
      <c r="AL7" s="611">
        <v>0.2</v>
      </c>
      <c r="AM7" s="612"/>
      <c r="AN7" s="612"/>
      <c r="AO7" s="648"/>
      <c r="AP7" s="605" t="s">
        <v>224</v>
      </c>
      <c r="AQ7" s="606"/>
      <c r="AR7" s="606"/>
      <c r="AS7" s="606"/>
      <c r="AT7" s="606"/>
      <c r="AU7" s="606"/>
      <c r="AV7" s="606"/>
      <c r="AW7" s="606"/>
      <c r="AX7" s="606"/>
      <c r="AY7" s="606"/>
      <c r="AZ7" s="606"/>
      <c r="BA7" s="606"/>
      <c r="BB7" s="606"/>
      <c r="BC7" s="606"/>
      <c r="BD7" s="606"/>
      <c r="BE7" s="606"/>
      <c r="BF7" s="607"/>
      <c r="BG7" s="608">
        <v>20592308</v>
      </c>
      <c r="BH7" s="609"/>
      <c r="BI7" s="609"/>
      <c r="BJ7" s="609"/>
      <c r="BK7" s="609"/>
      <c r="BL7" s="609"/>
      <c r="BM7" s="609"/>
      <c r="BN7" s="610"/>
      <c r="BO7" s="646">
        <v>87</v>
      </c>
      <c r="BP7" s="646"/>
      <c r="BQ7" s="646"/>
      <c r="BR7" s="646"/>
      <c r="BS7" s="647" t="s">
        <v>122</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12184494</v>
      </c>
      <c r="CS7" s="609"/>
      <c r="CT7" s="609"/>
      <c r="CU7" s="609"/>
      <c r="CV7" s="609"/>
      <c r="CW7" s="609"/>
      <c r="CX7" s="609"/>
      <c r="CY7" s="610"/>
      <c r="CZ7" s="646">
        <v>18.5</v>
      </c>
      <c r="DA7" s="646"/>
      <c r="DB7" s="646"/>
      <c r="DC7" s="646"/>
      <c r="DD7" s="614">
        <v>402516</v>
      </c>
      <c r="DE7" s="609"/>
      <c r="DF7" s="609"/>
      <c r="DG7" s="609"/>
      <c r="DH7" s="609"/>
      <c r="DI7" s="609"/>
      <c r="DJ7" s="609"/>
      <c r="DK7" s="609"/>
      <c r="DL7" s="609"/>
      <c r="DM7" s="609"/>
      <c r="DN7" s="609"/>
      <c r="DO7" s="609"/>
      <c r="DP7" s="610"/>
      <c r="DQ7" s="614">
        <v>11388491</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573355</v>
      </c>
      <c r="S8" s="609"/>
      <c r="T8" s="609"/>
      <c r="U8" s="609"/>
      <c r="V8" s="609"/>
      <c r="W8" s="609"/>
      <c r="X8" s="609"/>
      <c r="Y8" s="610"/>
      <c r="Z8" s="646">
        <v>0.8</v>
      </c>
      <c r="AA8" s="646"/>
      <c r="AB8" s="646"/>
      <c r="AC8" s="646"/>
      <c r="AD8" s="647">
        <v>573355</v>
      </c>
      <c r="AE8" s="647"/>
      <c r="AF8" s="647"/>
      <c r="AG8" s="647"/>
      <c r="AH8" s="647"/>
      <c r="AI8" s="647"/>
      <c r="AJ8" s="647"/>
      <c r="AK8" s="647"/>
      <c r="AL8" s="611">
        <v>1.2</v>
      </c>
      <c r="AM8" s="612"/>
      <c r="AN8" s="612"/>
      <c r="AO8" s="648"/>
      <c r="AP8" s="605" t="s">
        <v>227</v>
      </c>
      <c r="AQ8" s="606"/>
      <c r="AR8" s="606"/>
      <c r="AS8" s="606"/>
      <c r="AT8" s="606"/>
      <c r="AU8" s="606"/>
      <c r="AV8" s="606"/>
      <c r="AW8" s="606"/>
      <c r="AX8" s="606"/>
      <c r="AY8" s="606"/>
      <c r="AZ8" s="606"/>
      <c r="BA8" s="606"/>
      <c r="BB8" s="606"/>
      <c r="BC8" s="606"/>
      <c r="BD8" s="606"/>
      <c r="BE8" s="606"/>
      <c r="BF8" s="607"/>
      <c r="BG8" s="608">
        <v>124854</v>
      </c>
      <c r="BH8" s="609"/>
      <c r="BI8" s="609"/>
      <c r="BJ8" s="609"/>
      <c r="BK8" s="609"/>
      <c r="BL8" s="609"/>
      <c r="BM8" s="609"/>
      <c r="BN8" s="610"/>
      <c r="BO8" s="646">
        <v>0.5</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23654330</v>
      </c>
      <c r="CS8" s="609"/>
      <c r="CT8" s="609"/>
      <c r="CU8" s="609"/>
      <c r="CV8" s="609"/>
      <c r="CW8" s="609"/>
      <c r="CX8" s="609"/>
      <c r="CY8" s="610"/>
      <c r="CZ8" s="646">
        <v>35.9</v>
      </c>
      <c r="DA8" s="646"/>
      <c r="DB8" s="646"/>
      <c r="DC8" s="646"/>
      <c r="DD8" s="614">
        <v>750232</v>
      </c>
      <c r="DE8" s="609"/>
      <c r="DF8" s="609"/>
      <c r="DG8" s="609"/>
      <c r="DH8" s="609"/>
      <c r="DI8" s="609"/>
      <c r="DJ8" s="609"/>
      <c r="DK8" s="609"/>
      <c r="DL8" s="609"/>
      <c r="DM8" s="609"/>
      <c r="DN8" s="609"/>
      <c r="DO8" s="609"/>
      <c r="DP8" s="610"/>
      <c r="DQ8" s="614">
        <v>16699200</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841099</v>
      </c>
      <c r="S9" s="609"/>
      <c r="T9" s="609"/>
      <c r="U9" s="609"/>
      <c r="V9" s="609"/>
      <c r="W9" s="609"/>
      <c r="X9" s="609"/>
      <c r="Y9" s="610"/>
      <c r="Z9" s="646">
        <v>1.2</v>
      </c>
      <c r="AA9" s="646"/>
      <c r="AB9" s="646"/>
      <c r="AC9" s="646"/>
      <c r="AD9" s="647">
        <v>841099</v>
      </c>
      <c r="AE9" s="647"/>
      <c r="AF9" s="647"/>
      <c r="AG9" s="647"/>
      <c r="AH9" s="647"/>
      <c r="AI9" s="647"/>
      <c r="AJ9" s="647"/>
      <c r="AK9" s="647"/>
      <c r="AL9" s="611">
        <v>1.7</v>
      </c>
      <c r="AM9" s="612"/>
      <c r="AN9" s="612"/>
      <c r="AO9" s="648"/>
      <c r="AP9" s="605" t="s">
        <v>230</v>
      </c>
      <c r="AQ9" s="606"/>
      <c r="AR9" s="606"/>
      <c r="AS9" s="606"/>
      <c r="AT9" s="606"/>
      <c r="AU9" s="606"/>
      <c r="AV9" s="606"/>
      <c r="AW9" s="606"/>
      <c r="AX9" s="606"/>
      <c r="AY9" s="606"/>
      <c r="AZ9" s="606"/>
      <c r="BA9" s="606"/>
      <c r="BB9" s="606"/>
      <c r="BC9" s="606"/>
      <c r="BD9" s="606"/>
      <c r="BE9" s="606"/>
      <c r="BF9" s="607"/>
      <c r="BG9" s="608">
        <v>20467454</v>
      </c>
      <c r="BH9" s="609"/>
      <c r="BI9" s="609"/>
      <c r="BJ9" s="609"/>
      <c r="BK9" s="609"/>
      <c r="BL9" s="609"/>
      <c r="BM9" s="609"/>
      <c r="BN9" s="610"/>
      <c r="BO9" s="646">
        <v>86.5</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6130624</v>
      </c>
      <c r="CS9" s="609"/>
      <c r="CT9" s="609"/>
      <c r="CU9" s="609"/>
      <c r="CV9" s="609"/>
      <c r="CW9" s="609"/>
      <c r="CX9" s="609"/>
      <c r="CY9" s="610"/>
      <c r="CZ9" s="646">
        <v>9.3000000000000007</v>
      </c>
      <c r="DA9" s="646"/>
      <c r="DB9" s="646"/>
      <c r="DC9" s="646"/>
      <c r="DD9" s="614">
        <v>179642</v>
      </c>
      <c r="DE9" s="609"/>
      <c r="DF9" s="609"/>
      <c r="DG9" s="609"/>
      <c r="DH9" s="609"/>
      <c r="DI9" s="609"/>
      <c r="DJ9" s="609"/>
      <c r="DK9" s="609"/>
      <c r="DL9" s="609"/>
      <c r="DM9" s="609"/>
      <c r="DN9" s="609"/>
      <c r="DO9" s="609"/>
      <c r="DP9" s="610"/>
      <c r="DQ9" s="614">
        <v>4844767</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t="s">
        <v>122</v>
      </c>
      <c r="BH10" s="609"/>
      <c r="BI10" s="609"/>
      <c r="BJ10" s="609"/>
      <c r="BK10" s="609"/>
      <c r="BL10" s="609"/>
      <c r="BM10" s="609"/>
      <c r="BN10" s="610"/>
      <c r="BO10" s="646" t="s">
        <v>122</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108930</v>
      </c>
      <c r="CS10" s="609"/>
      <c r="CT10" s="609"/>
      <c r="CU10" s="609"/>
      <c r="CV10" s="609"/>
      <c r="CW10" s="609"/>
      <c r="CX10" s="609"/>
      <c r="CY10" s="610"/>
      <c r="CZ10" s="646">
        <v>0.2</v>
      </c>
      <c r="DA10" s="646"/>
      <c r="DB10" s="646"/>
      <c r="DC10" s="646"/>
      <c r="DD10" s="614" t="s">
        <v>122</v>
      </c>
      <c r="DE10" s="609"/>
      <c r="DF10" s="609"/>
      <c r="DG10" s="609"/>
      <c r="DH10" s="609"/>
      <c r="DI10" s="609"/>
      <c r="DJ10" s="609"/>
      <c r="DK10" s="609"/>
      <c r="DL10" s="609"/>
      <c r="DM10" s="609"/>
      <c r="DN10" s="609"/>
      <c r="DO10" s="609"/>
      <c r="DP10" s="610"/>
      <c r="DQ10" s="614">
        <v>85434</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11976797</v>
      </c>
      <c r="S11" s="609"/>
      <c r="T11" s="609"/>
      <c r="U11" s="609"/>
      <c r="V11" s="609"/>
      <c r="W11" s="609"/>
      <c r="X11" s="609"/>
      <c r="Y11" s="610"/>
      <c r="Z11" s="611">
        <v>17</v>
      </c>
      <c r="AA11" s="612"/>
      <c r="AB11" s="612"/>
      <c r="AC11" s="613"/>
      <c r="AD11" s="614">
        <v>11976797</v>
      </c>
      <c r="AE11" s="609"/>
      <c r="AF11" s="609"/>
      <c r="AG11" s="609"/>
      <c r="AH11" s="609"/>
      <c r="AI11" s="609"/>
      <c r="AJ11" s="609"/>
      <c r="AK11" s="610"/>
      <c r="AL11" s="611">
        <v>24</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t="s">
        <v>122</v>
      </c>
      <c r="BH11" s="609"/>
      <c r="BI11" s="609"/>
      <c r="BJ11" s="609"/>
      <c r="BK11" s="609"/>
      <c r="BL11" s="609"/>
      <c r="BM11" s="609"/>
      <c r="BN11" s="610"/>
      <c r="BO11" s="646" t="s">
        <v>122</v>
      </c>
      <c r="BP11" s="646"/>
      <c r="BQ11" s="646"/>
      <c r="BR11" s="646"/>
      <c r="BS11" s="647" t="s">
        <v>122</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t="s">
        <v>122</v>
      </c>
      <c r="CS11" s="609"/>
      <c r="CT11" s="609"/>
      <c r="CU11" s="609"/>
      <c r="CV11" s="609"/>
      <c r="CW11" s="609"/>
      <c r="CX11" s="609"/>
      <c r="CY11" s="610"/>
      <c r="CZ11" s="646" t="s">
        <v>122</v>
      </c>
      <c r="DA11" s="646"/>
      <c r="DB11" s="646"/>
      <c r="DC11" s="646"/>
      <c r="DD11" s="614" t="s">
        <v>122</v>
      </c>
      <c r="DE11" s="609"/>
      <c r="DF11" s="609"/>
      <c r="DG11" s="609"/>
      <c r="DH11" s="609"/>
      <c r="DI11" s="609"/>
      <c r="DJ11" s="609"/>
      <c r="DK11" s="609"/>
      <c r="DL11" s="609"/>
      <c r="DM11" s="609"/>
      <c r="DN11" s="609"/>
      <c r="DO11" s="609"/>
      <c r="DP11" s="610"/>
      <c r="DQ11" s="614" t="s">
        <v>122</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t="s">
        <v>122</v>
      </c>
      <c r="BH12" s="609"/>
      <c r="BI12" s="609"/>
      <c r="BJ12" s="609"/>
      <c r="BK12" s="609"/>
      <c r="BL12" s="609"/>
      <c r="BM12" s="609"/>
      <c r="BN12" s="610"/>
      <c r="BO12" s="646" t="s">
        <v>122</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1808700</v>
      </c>
      <c r="CS12" s="609"/>
      <c r="CT12" s="609"/>
      <c r="CU12" s="609"/>
      <c r="CV12" s="609"/>
      <c r="CW12" s="609"/>
      <c r="CX12" s="609"/>
      <c r="CY12" s="610"/>
      <c r="CZ12" s="646">
        <v>2.7</v>
      </c>
      <c r="DA12" s="646"/>
      <c r="DB12" s="646"/>
      <c r="DC12" s="646"/>
      <c r="DD12" s="614">
        <v>3487</v>
      </c>
      <c r="DE12" s="609"/>
      <c r="DF12" s="609"/>
      <c r="DG12" s="609"/>
      <c r="DH12" s="609"/>
      <c r="DI12" s="609"/>
      <c r="DJ12" s="609"/>
      <c r="DK12" s="609"/>
      <c r="DL12" s="609"/>
      <c r="DM12" s="609"/>
      <c r="DN12" s="609"/>
      <c r="DO12" s="609"/>
      <c r="DP12" s="610"/>
      <c r="DQ12" s="614">
        <v>754749</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1093</v>
      </c>
      <c r="S13" s="609"/>
      <c r="T13" s="609"/>
      <c r="U13" s="609"/>
      <c r="V13" s="609"/>
      <c r="W13" s="609"/>
      <c r="X13" s="609"/>
      <c r="Y13" s="610"/>
      <c r="Z13" s="646">
        <v>0</v>
      </c>
      <c r="AA13" s="646"/>
      <c r="AB13" s="646"/>
      <c r="AC13" s="646"/>
      <c r="AD13" s="647">
        <v>1093</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t="s">
        <v>122</v>
      </c>
      <c r="BH13" s="609"/>
      <c r="BI13" s="609"/>
      <c r="BJ13" s="609"/>
      <c r="BK13" s="609"/>
      <c r="BL13" s="609"/>
      <c r="BM13" s="609"/>
      <c r="BN13" s="610"/>
      <c r="BO13" s="646" t="s">
        <v>122</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9612818</v>
      </c>
      <c r="CS13" s="609"/>
      <c r="CT13" s="609"/>
      <c r="CU13" s="609"/>
      <c r="CV13" s="609"/>
      <c r="CW13" s="609"/>
      <c r="CX13" s="609"/>
      <c r="CY13" s="610"/>
      <c r="CZ13" s="646">
        <v>14.6</v>
      </c>
      <c r="DA13" s="646"/>
      <c r="DB13" s="646"/>
      <c r="DC13" s="646"/>
      <c r="DD13" s="614">
        <v>4384387</v>
      </c>
      <c r="DE13" s="609"/>
      <c r="DF13" s="609"/>
      <c r="DG13" s="609"/>
      <c r="DH13" s="609"/>
      <c r="DI13" s="609"/>
      <c r="DJ13" s="609"/>
      <c r="DK13" s="609"/>
      <c r="DL13" s="609"/>
      <c r="DM13" s="609"/>
      <c r="DN13" s="609"/>
      <c r="DO13" s="609"/>
      <c r="DP13" s="610"/>
      <c r="DQ13" s="614">
        <v>6697209</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36196</v>
      </c>
      <c r="BH14" s="609"/>
      <c r="BI14" s="609"/>
      <c r="BJ14" s="609"/>
      <c r="BK14" s="609"/>
      <c r="BL14" s="609"/>
      <c r="BM14" s="609"/>
      <c r="BN14" s="610"/>
      <c r="BO14" s="646">
        <v>0.2</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618458</v>
      </c>
      <c r="CS14" s="609"/>
      <c r="CT14" s="609"/>
      <c r="CU14" s="609"/>
      <c r="CV14" s="609"/>
      <c r="CW14" s="609"/>
      <c r="CX14" s="609"/>
      <c r="CY14" s="610"/>
      <c r="CZ14" s="646">
        <v>0.9</v>
      </c>
      <c r="DA14" s="646"/>
      <c r="DB14" s="646"/>
      <c r="DC14" s="646"/>
      <c r="DD14" s="614">
        <v>23754</v>
      </c>
      <c r="DE14" s="609"/>
      <c r="DF14" s="609"/>
      <c r="DG14" s="609"/>
      <c r="DH14" s="609"/>
      <c r="DI14" s="609"/>
      <c r="DJ14" s="609"/>
      <c r="DK14" s="609"/>
      <c r="DL14" s="609"/>
      <c r="DM14" s="609"/>
      <c r="DN14" s="609"/>
      <c r="DO14" s="609"/>
      <c r="DP14" s="610"/>
      <c r="DQ14" s="614">
        <v>556863</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118048</v>
      </c>
      <c r="S15" s="609"/>
      <c r="T15" s="609"/>
      <c r="U15" s="609"/>
      <c r="V15" s="609"/>
      <c r="W15" s="609"/>
      <c r="X15" s="609"/>
      <c r="Y15" s="610"/>
      <c r="Z15" s="646">
        <v>0.2</v>
      </c>
      <c r="AA15" s="646"/>
      <c r="AB15" s="646"/>
      <c r="AC15" s="646"/>
      <c r="AD15" s="647">
        <v>118048</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3027552</v>
      </c>
      <c r="BH15" s="609"/>
      <c r="BI15" s="609"/>
      <c r="BJ15" s="609"/>
      <c r="BK15" s="609"/>
      <c r="BL15" s="609"/>
      <c r="BM15" s="609"/>
      <c r="BN15" s="610"/>
      <c r="BO15" s="646">
        <v>12.8</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11313837</v>
      </c>
      <c r="CS15" s="609"/>
      <c r="CT15" s="609"/>
      <c r="CU15" s="609"/>
      <c r="CV15" s="609"/>
      <c r="CW15" s="609"/>
      <c r="CX15" s="609"/>
      <c r="CY15" s="610"/>
      <c r="CZ15" s="646">
        <v>17.2</v>
      </c>
      <c r="DA15" s="646"/>
      <c r="DB15" s="646"/>
      <c r="DC15" s="646"/>
      <c r="DD15" s="614">
        <v>913987</v>
      </c>
      <c r="DE15" s="609"/>
      <c r="DF15" s="609"/>
      <c r="DG15" s="609"/>
      <c r="DH15" s="609"/>
      <c r="DI15" s="609"/>
      <c r="DJ15" s="609"/>
      <c r="DK15" s="609"/>
      <c r="DL15" s="609"/>
      <c r="DM15" s="609"/>
      <c r="DN15" s="609"/>
      <c r="DO15" s="609"/>
      <c r="DP15" s="610"/>
      <c r="DQ15" s="614">
        <v>10685819</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t="s">
        <v>122</v>
      </c>
      <c r="S16" s="609"/>
      <c r="T16" s="609"/>
      <c r="U16" s="609"/>
      <c r="V16" s="609"/>
      <c r="W16" s="609"/>
      <c r="X16" s="609"/>
      <c r="Y16" s="610"/>
      <c r="Z16" s="646" t="s">
        <v>122</v>
      </c>
      <c r="AA16" s="646"/>
      <c r="AB16" s="646"/>
      <c r="AC16" s="646"/>
      <c r="AD16" s="647" t="s">
        <v>122</v>
      </c>
      <c r="AE16" s="647"/>
      <c r="AF16" s="647"/>
      <c r="AG16" s="647"/>
      <c r="AH16" s="647"/>
      <c r="AI16" s="647"/>
      <c r="AJ16" s="647"/>
      <c r="AK16" s="647"/>
      <c r="AL16" s="611" t="s">
        <v>122</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315112</v>
      </c>
      <c r="S17" s="609"/>
      <c r="T17" s="609"/>
      <c r="U17" s="609"/>
      <c r="V17" s="609"/>
      <c r="W17" s="609"/>
      <c r="X17" s="609"/>
      <c r="Y17" s="610"/>
      <c r="Z17" s="646">
        <v>0.4</v>
      </c>
      <c r="AA17" s="646"/>
      <c r="AB17" s="646"/>
      <c r="AC17" s="646"/>
      <c r="AD17" s="647">
        <v>315112</v>
      </c>
      <c r="AE17" s="647"/>
      <c r="AF17" s="647"/>
      <c r="AG17" s="647"/>
      <c r="AH17" s="647"/>
      <c r="AI17" s="647"/>
      <c r="AJ17" s="647"/>
      <c r="AK17" s="647"/>
      <c r="AL17" s="611">
        <v>0.6</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153</v>
      </c>
      <c r="CS17" s="609"/>
      <c r="CT17" s="609"/>
      <c r="CU17" s="609"/>
      <c r="CV17" s="609"/>
      <c r="CW17" s="609"/>
      <c r="CX17" s="609"/>
      <c r="CY17" s="610"/>
      <c r="CZ17" s="646">
        <v>0</v>
      </c>
      <c r="DA17" s="646"/>
      <c r="DB17" s="646"/>
      <c r="DC17" s="646"/>
      <c r="DD17" s="614" t="s">
        <v>122</v>
      </c>
      <c r="DE17" s="609"/>
      <c r="DF17" s="609"/>
      <c r="DG17" s="609"/>
      <c r="DH17" s="609"/>
      <c r="DI17" s="609"/>
      <c r="DJ17" s="609"/>
      <c r="DK17" s="609"/>
      <c r="DL17" s="609"/>
      <c r="DM17" s="609"/>
      <c r="DN17" s="609"/>
      <c r="DO17" s="609"/>
      <c r="DP17" s="610"/>
      <c r="DQ17" s="614">
        <v>153</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13822</v>
      </c>
      <c r="S18" s="609"/>
      <c r="T18" s="609"/>
      <c r="U18" s="609"/>
      <c r="V18" s="609"/>
      <c r="W18" s="609"/>
      <c r="X18" s="609"/>
      <c r="Y18" s="610"/>
      <c r="Z18" s="646">
        <v>0</v>
      </c>
      <c r="AA18" s="646"/>
      <c r="AB18" s="646"/>
      <c r="AC18" s="646"/>
      <c r="AD18" s="647">
        <v>13822</v>
      </c>
      <c r="AE18" s="647"/>
      <c r="AF18" s="647"/>
      <c r="AG18" s="647"/>
      <c r="AH18" s="647"/>
      <c r="AI18" s="647"/>
      <c r="AJ18" s="647"/>
      <c r="AK18" s="647"/>
      <c r="AL18" s="611">
        <v>0</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301290</v>
      </c>
      <c r="S19" s="609"/>
      <c r="T19" s="609"/>
      <c r="U19" s="609"/>
      <c r="V19" s="609"/>
      <c r="W19" s="609"/>
      <c r="X19" s="609"/>
      <c r="Y19" s="610"/>
      <c r="Z19" s="646">
        <v>0.4</v>
      </c>
      <c r="AA19" s="646"/>
      <c r="AB19" s="646"/>
      <c r="AC19" s="646"/>
      <c r="AD19" s="647">
        <v>301290</v>
      </c>
      <c r="AE19" s="647"/>
      <c r="AF19" s="647"/>
      <c r="AG19" s="647"/>
      <c r="AH19" s="647"/>
      <c r="AI19" s="647"/>
      <c r="AJ19" s="647"/>
      <c r="AK19" s="647"/>
      <c r="AL19" s="611">
        <v>0.6</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8009</v>
      </c>
      <c r="BH19" s="609"/>
      <c r="BI19" s="609"/>
      <c r="BJ19" s="609"/>
      <c r="BK19" s="609"/>
      <c r="BL19" s="609"/>
      <c r="BM19" s="609"/>
      <c r="BN19" s="610"/>
      <c r="BO19" s="646">
        <v>0</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262</v>
      </c>
      <c r="C20" s="684"/>
      <c r="D20" s="684"/>
      <c r="E20" s="684"/>
      <c r="F20" s="684"/>
      <c r="G20" s="684"/>
      <c r="H20" s="684"/>
      <c r="I20" s="684"/>
      <c r="J20" s="684"/>
      <c r="K20" s="684"/>
      <c r="L20" s="684"/>
      <c r="M20" s="684"/>
      <c r="N20" s="684"/>
      <c r="O20" s="684"/>
      <c r="P20" s="684"/>
      <c r="Q20" s="685"/>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8009</v>
      </c>
      <c r="BH20" s="609"/>
      <c r="BI20" s="609"/>
      <c r="BJ20" s="609"/>
      <c r="BK20" s="609"/>
      <c r="BL20" s="609"/>
      <c r="BM20" s="609"/>
      <c r="BN20" s="610"/>
      <c r="BO20" s="646">
        <v>0</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65955496</v>
      </c>
      <c r="CS20" s="609"/>
      <c r="CT20" s="609"/>
      <c r="CU20" s="609"/>
      <c r="CV20" s="609"/>
      <c r="CW20" s="609"/>
      <c r="CX20" s="609"/>
      <c r="CY20" s="610"/>
      <c r="CZ20" s="646">
        <v>100</v>
      </c>
      <c r="DA20" s="646"/>
      <c r="DB20" s="646"/>
      <c r="DC20" s="646"/>
      <c r="DD20" s="614">
        <v>6658005</v>
      </c>
      <c r="DE20" s="609"/>
      <c r="DF20" s="609"/>
      <c r="DG20" s="609"/>
      <c r="DH20" s="609"/>
      <c r="DI20" s="609"/>
      <c r="DJ20" s="609"/>
      <c r="DK20" s="609"/>
      <c r="DL20" s="609"/>
      <c r="DM20" s="609"/>
      <c r="DN20" s="609"/>
      <c r="DO20" s="609"/>
      <c r="DP20" s="610"/>
      <c r="DQ20" s="614">
        <v>52235837</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t="s">
        <v>122</v>
      </c>
      <c r="S21" s="609"/>
      <c r="T21" s="609"/>
      <c r="U21" s="609"/>
      <c r="V21" s="609"/>
      <c r="W21" s="609"/>
      <c r="X21" s="609"/>
      <c r="Y21" s="610"/>
      <c r="Z21" s="646" t="s">
        <v>122</v>
      </c>
      <c r="AA21" s="646"/>
      <c r="AB21" s="646"/>
      <c r="AC21" s="646"/>
      <c r="AD21" s="647" t="s">
        <v>122</v>
      </c>
      <c r="AE21" s="647"/>
      <c r="AF21" s="647"/>
      <c r="AG21" s="647"/>
      <c r="AH21" s="647"/>
      <c r="AI21" s="647"/>
      <c r="AJ21" s="647"/>
      <c r="AK21" s="647"/>
      <c r="AL21" s="611" t="s">
        <v>122</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8009</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t="s">
        <v>122</v>
      </c>
      <c r="S23" s="609"/>
      <c r="T23" s="609"/>
      <c r="U23" s="609"/>
      <c r="V23" s="609"/>
      <c r="W23" s="609"/>
      <c r="X23" s="609"/>
      <c r="Y23" s="610"/>
      <c r="Z23" s="646" t="s">
        <v>122</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23124614</v>
      </c>
      <c r="CS24" s="664"/>
      <c r="CT24" s="664"/>
      <c r="CU24" s="664"/>
      <c r="CV24" s="664"/>
      <c r="CW24" s="664"/>
      <c r="CX24" s="664"/>
      <c r="CY24" s="689"/>
      <c r="CZ24" s="690">
        <v>35.1</v>
      </c>
      <c r="DA24" s="672"/>
      <c r="DB24" s="672"/>
      <c r="DC24" s="692"/>
      <c r="DD24" s="688">
        <v>17139770</v>
      </c>
      <c r="DE24" s="664"/>
      <c r="DF24" s="664"/>
      <c r="DG24" s="664"/>
      <c r="DH24" s="664"/>
      <c r="DI24" s="664"/>
      <c r="DJ24" s="664"/>
      <c r="DK24" s="689"/>
      <c r="DL24" s="688">
        <v>16644518</v>
      </c>
      <c r="DM24" s="664"/>
      <c r="DN24" s="664"/>
      <c r="DO24" s="664"/>
      <c r="DP24" s="664"/>
      <c r="DQ24" s="664"/>
      <c r="DR24" s="664"/>
      <c r="DS24" s="664"/>
      <c r="DT24" s="664"/>
      <c r="DU24" s="664"/>
      <c r="DV24" s="689"/>
      <c r="DW24" s="690">
        <v>33.4</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37926065</v>
      </c>
      <c r="S25" s="609"/>
      <c r="T25" s="609"/>
      <c r="U25" s="609"/>
      <c r="V25" s="609"/>
      <c r="W25" s="609"/>
      <c r="X25" s="609"/>
      <c r="Y25" s="610"/>
      <c r="Z25" s="646">
        <v>53.7</v>
      </c>
      <c r="AA25" s="646"/>
      <c r="AB25" s="646"/>
      <c r="AC25" s="646"/>
      <c r="AD25" s="647">
        <v>37926065</v>
      </c>
      <c r="AE25" s="647"/>
      <c r="AF25" s="647"/>
      <c r="AG25" s="647"/>
      <c r="AH25" s="647"/>
      <c r="AI25" s="647"/>
      <c r="AJ25" s="647"/>
      <c r="AK25" s="647"/>
      <c r="AL25" s="611">
        <v>76.099999999999994</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12406028</v>
      </c>
      <c r="CS25" s="621"/>
      <c r="CT25" s="621"/>
      <c r="CU25" s="621"/>
      <c r="CV25" s="621"/>
      <c r="CW25" s="621"/>
      <c r="CX25" s="621"/>
      <c r="CY25" s="622"/>
      <c r="CZ25" s="611">
        <v>18.8</v>
      </c>
      <c r="DA25" s="623"/>
      <c r="DB25" s="623"/>
      <c r="DC25" s="624"/>
      <c r="DD25" s="614">
        <v>11928280</v>
      </c>
      <c r="DE25" s="621"/>
      <c r="DF25" s="621"/>
      <c r="DG25" s="621"/>
      <c r="DH25" s="621"/>
      <c r="DI25" s="621"/>
      <c r="DJ25" s="621"/>
      <c r="DK25" s="622"/>
      <c r="DL25" s="614">
        <v>11817630</v>
      </c>
      <c r="DM25" s="621"/>
      <c r="DN25" s="621"/>
      <c r="DO25" s="621"/>
      <c r="DP25" s="621"/>
      <c r="DQ25" s="621"/>
      <c r="DR25" s="621"/>
      <c r="DS25" s="621"/>
      <c r="DT25" s="621"/>
      <c r="DU25" s="621"/>
      <c r="DV25" s="622"/>
      <c r="DW25" s="611">
        <v>23.7</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17235</v>
      </c>
      <c r="S26" s="609"/>
      <c r="T26" s="609"/>
      <c r="U26" s="609"/>
      <c r="V26" s="609"/>
      <c r="W26" s="609"/>
      <c r="X26" s="609"/>
      <c r="Y26" s="610"/>
      <c r="Z26" s="646">
        <v>0</v>
      </c>
      <c r="AA26" s="646"/>
      <c r="AB26" s="646"/>
      <c r="AC26" s="646"/>
      <c r="AD26" s="647">
        <v>17235</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7831722</v>
      </c>
      <c r="CS26" s="609"/>
      <c r="CT26" s="609"/>
      <c r="CU26" s="609"/>
      <c r="CV26" s="609"/>
      <c r="CW26" s="609"/>
      <c r="CX26" s="609"/>
      <c r="CY26" s="610"/>
      <c r="CZ26" s="611">
        <v>11.9</v>
      </c>
      <c r="DA26" s="623"/>
      <c r="DB26" s="623"/>
      <c r="DC26" s="624"/>
      <c r="DD26" s="614">
        <v>7530754</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1073044</v>
      </c>
      <c r="S27" s="609"/>
      <c r="T27" s="609"/>
      <c r="U27" s="609"/>
      <c r="V27" s="609"/>
      <c r="W27" s="609"/>
      <c r="X27" s="609"/>
      <c r="Y27" s="610"/>
      <c r="Z27" s="646">
        <v>1.5</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23664065</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10718433</v>
      </c>
      <c r="CS27" s="621"/>
      <c r="CT27" s="621"/>
      <c r="CU27" s="621"/>
      <c r="CV27" s="621"/>
      <c r="CW27" s="621"/>
      <c r="CX27" s="621"/>
      <c r="CY27" s="622"/>
      <c r="CZ27" s="611">
        <v>16.3</v>
      </c>
      <c r="DA27" s="623"/>
      <c r="DB27" s="623"/>
      <c r="DC27" s="624"/>
      <c r="DD27" s="614">
        <v>5211337</v>
      </c>
      <c r="DE27" s="621"/>
      <c r="DF27" s="621"/>
      <c r="DG27" s="621"/>
      <c r="DH27" s="621"/>
      <c r="DI27" s="621"/>
      <c r="DJ27" s="621"/>
      <c r="DK27" s="622"/>
      <c r="DL27" s="614">
        <v>4826735</v>
      </c>
      <c r="DM27" s="621"/>
      <c r="DN27" s="621"/>
      <c r="DO27" s="621"/>
      <c r="DP27" s="621"/>
      <c r="DQ27" s="621"/>
      <c r="DR27" s="621"/>
      <c r="DS27" s="621"/>
      <c r="DT27" s="621"/>
      <c r="DU27" s="621"/>
      <c r="DV27" s="622"/>
      <c r="DW27" s="611">
        <v>9.6999999999999993</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7299368</v>
      </c>
      <c r="S28" s="609"/>
      <c r="T28" s="609"/>
      <c r="U28" s="609"/>
      <c r="V28" s="609"/>
      <c r="W28" s="609"/>
      <c r="X28" s="609"/>
      <c r="Y28" s="610"/>
      <c r="Z28" s="646">
        <v>10.3</v>
      </c>
      <c r="AA28" s="646"/>
      <c r="AB28" s="646"/>
      <c r="AC28" s="646"/>
      <c r="AD28" s="647">
        <v>6385633</v>
      </c>
      <c r="AE28" s="647"/>
      <c r="AF28" s="647"/>
      <c r="AG28" s="647"/>
      <c r="AH28" s="647"/>
      <c r="AI28" s="647"/>
      <c r="AJ28" s="647"/>
      <c r="AK28" s="647"/>
      <c r="AL28" s="611">
        <v>12.8</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153</v>
      </c>
      <c r="CS28" s="609"/>
      <c r="CT28" s="609"/>
      <c r="CU28" s="609"/>
      <c r="CV28" s="609"/>
      <c r="CW28" s="609"/>
      <c r="CX28" s="609"/>
      <c r="CY28" s="610"/>
      <c r="CZ28" s="611">
        <v>0</v>
      </c>
      <c r="DA28" s="623"/>
      <c r="DB28" s="623"/>
      <c r="DC28" s="624"/>
      <c r="DD28" s="614">
        <v>153</v>
      </c>
      <c r="DE28" s="609"/>
      <c r="DF28" s="609"/>
      <c r="DG28" s="609"/>
      <c r="DH28" s="609"/>
      <c r="DI28" s="609"/>
      <c r="DJ28" s="609"/>
      <c r="DK28" s="610"/>
      <c r="DL28" s="614">
        <v>153</v>
      </c>
      <c r="DM28" s="609"/>
      <c r="DN28" s="609"/>
      <c r="DO28" s="609"/>
      <c r="DP28" s="609"/>
      <c r="DQ28" s="609"/>
      <c r="DR28" s="609"/>
      <c r="DS28" s="609"/>
      <c r="DT28" s="609"/>
      <c r="DU28" s="609"/>
      <c r="DV28" s="610"/>
      <c r="DW28" s="611">
        <v>0</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522017</v>
      </c>
      <c r="S29" s="609"/>
      <c r="T29" s="609"/>
      <c r="U29" s="609"/>
      <c r="V29" s="609"/>
      <c r="W29" s="609"/>
      <c r="X29" s="609"/>
      <c r="Y29" s="610"/>
      <c r="Z29" s="646">
        <v>0.7</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t="s">
        <v>122</v>
      </c>
      <c r="CS29" s="621"/>
      <c r="CT29" s="621"/>
      <c r="CU29" s="621"/>
      <c r="CV29" s="621"/>
      <c r="CW29" s="621"/>
      <c r="CX29" s="621"/>
      <c r="CY29" s="622"/>
      <c r="CZ29" s="611" t="s">
        <v>122</v>
      </c>
      <c r="DA29" s="623"/>
      <c r="DB29" s="623"/>
      <c r="DC29" s="624"/>
      <c r="DD29" s="614" t="s">
        <v>122</v>
      </c>
      <c r="DE29" s="621"/>
      <c r="DF29" s="621"/>
      <c r="DG29" s="621"/>
      <c r="DH29" s="621"/>
      <c r="DI29" s="621"/>
      <c r="DJ29" s="621"/>
      <c r="DK29" s="622"/>
      <c r="DL29" s="614" t="s">
        <v>122</v>
      </c>
      <c r="DM29" s="621"/>
      <c r="DN29" s="621"/>
      <c r="DO29" s="621"/>
      <c r="DP29" s="621"/>
      <c r="DQ29" s="621"/>
      <c r="DR29" s="621"/>
      <c r="DS29" s="621"/>
      <c r="DT29" s="621"/>
      <c r="DU29" s="621"/>
      <c r="DV29" s="622"/>
      <c r="DW29" s="611" t="s">
        <v>122</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4084697</v>
      </c>
      <c r="S30" s="609"/>
      <c r="T30" s="609"/>
      <c r="U30" s="609"/>
      <c r="V30" s="609"/>
      <c r="W30" s="609"/>
      <c r="X30" s="609"/>
      <c r="Y30" s="610"/>
      <c r="Z30" s="646">
        <v>5.8</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t="s">
        <v>122</v>
      </c>
      <c r="CS30" s="609"/>
      <c r="CT30" s="609"/>
      <c r="CU30" s="609"/>
      <c r="CV30" s="609"/>
      <c r="CW30" s="609"/>
      <c r="CX30" s="609"/>
      <c r="CY30" s="610"/>
      <c r="CZ30" s="611" t="s">
        <v>122</v>
      </c>
      <c r="DA30" s="623"/>
      <c r="DB30" s="623"/>
      <c r="DC30" s="624"/>
      <c r="DD30" s="614" t="s">
        <v>122</v>
      </c>
      <c r="DE30" s="609"/>
      <c r="DF30" s="609"/>
      <c r="DG30" s="609"/>
      <c r="DH30" s="609"/>
      <c r="DI30" s="609"/>
      <c r="DJ30" s="609"/>
      <c r="DK30" s="610"/>
      <c r="DL30" s="614" t="s">
        <v>122</v>
      </c>
      <c r="DM30" s="609"/>
      <c r="DN30" s="609"/>
      <c r="DO30" s="609"/>
      <c r="DP30" s="609"/>
      <c r="DQ30" s="609"/>
      <c r="DR30" s="609"/>
      <c r="DS30" s="609"/>
      <c r="DT30" s="609"/>
      <c r="DU30" s="609"/>
      <c r="DV30" s="610"/>
      <c r="DW30" s="611" t="s">
        <v>122</v>
      </c>
      <c r="DX30" s="623"/>
      <c r="DY30" s="623"/>
      <c r="DZ30" s="623"/>
      <c r="EA30" s="623"/>
      <c r="EB30" s="623"/>
      <c r="EC30" s="635"/>
    </row>
    <row r="31" spans="2:133" ht="11.25" customHeight="1" x14ac:dyDescent="0.2">
      <c r="B31" s="683" t="s">
        <v>297</v>
      </c>
      <c r="C31" s="684"/>
      <c r="D31" s="684"/>
      <c r="E31" s="684"/>
      <c r="F31" s="684"/>
      <c r="G31" s="684"/>
      <c r="H31" s="684"/>
      <c r="I31" s="684"/>
      <c r="J31" s="684"/>
      <c r="K31" s="684"/>
      <c r="L31" s="684"/>
      <c r="M31" s="684"/>
      <c r="N31" s="684"/>
      <c r="O31" s="684"/>
      <c r="P31" s="684"/>
      <c r="Q31" s="685"/>
      <c r="R31" s="608">
        <v>7921958</v>
      </c>
      <c r="S31" s="609"/>
      <c r="T31" s="609"/>
      <c r="U31" s="609"/>
      <c r="V31" s="609"/>
      <c r="W31" s="609"/>
      <c r="X31" s="609"/>
      <c r="Y31" s="610"/>
      <c r="Z31" s="646">
        <v>11.2</v>
      </c>
      <c r="AA31" s="646"/>
      <c r="AB31" s="646"/>
      <c r="AC31" s="646"/>
      <c r="AD31" s="647">
        <v>5489566</v>
      </c>
      <c r="AE31" s="647"/>
      <c r="AF31" s="647"/>
      <c r="AG31" s="647"/>
      <c r="AH31" s="647"/>
      <c r="AI31" s="647"/>
      <c r="AJ31" s="647"/>
      <c r="AK31" s="647"/>
      <c r="AL31" s="611">
        <v>11</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v>
      </c>
      <c r="BH31" s="671"/>
      <c r="BI31" s="671"/>
      <c r="BJ31" s="671"/>
      <c r="BK31" s="671"/>
      <c r="BL31" s="671"/>
      <c r="BM31" s="672">
        <v>97.8</v>
      </c>
      <c r="BN31" s="671"/>
      <c r="BO31" s="671"/>
      <c r="BP31" s="671"/>
      <c r="BQ31" s="673"/>
      <c r="BR31" s="670">
        <v>99.3</v>
      </c>
      <c r="BS31" s="671"/>
      <c r="BT31" s="671"/>
      <c r="BU31" s="671"/>
      <c r="BV31" s="671"/>
      <c r="BW31" s="671"/>
      <c r="BX31" s="672">
        <v>98.2</v>
      </c>
      <c r="BY31" s="671"/>
      <c r="BZ31" s="671"/>
      <c r="CA31" s="671"/>
      <c r="CB31" s="673"/>
      <c r="CD31" s="629"/>
      <c r="CE31" s="630"/>
      <c r="CF31" s="605" t="s">
        <v>300</v>
      </c>
      <c r="CG31" s="606"/>
      <c r="CH31" s="606"/>
      <c r="CI31" s="606"/>
      <c r="CJ31" s="606"/>
      <c r="CK31" s="606"/>
      <c r="CL31" s="606"/>
      <c r="CM31" s="606"/>
      <c r="CN31" s="606"/>
      <c r="CO31" s="606"/>
      <c r="CP31" s="606"/>
      <c r="CQ31" s="607"/>
      <c r="CR31" s="608" t="s">
        <v>122</v>
      </c>
      <c r="CS31" s="621"/>
      <c r="CT31" s="621"/>
      <c r="CU31" s="621"/>
      <c r="CV31" s="621"/>
      <c r="CW31" s="621"/>
      <c r="CX31" s="621"/>
      <c r="CY31" s="622"/>
      <c r="CZ31" s="611" t="s">
        <v>122</v>
      </c>
      <c r="DA31" s="623"/>
      <c r="DB31" s="623"/>
      <c r="DC31" s="624"/>
      <c r="DD31" s="614" t="s">
        <v>122</v>
      </c>
      <c r="DE31" s="621"/>
      <c r="DF31" s="621"/>
      <c r="DG31" s="621"/>
      <c r="DH31" s="621"/>
      <c r="DI31" s="621"/>
      <c r="DJ31" s="621"/>
      <c r="DK31" s="622"/>
      <c r="DL31" s="614" t="s">
        <v>122</v>
      </c>
      <c r="DM31" s="621"/>
      <c r="DN31" s="621"/>
      <c r="DO31" s="621"/>
      <c r="DP31" s="621"/>
      <c r="DQ31" s="621"/>
      <c r="DR31" s="621"/>
      <c r="DS31" s="621"/>
      <c r="DT31" s="621"/>
      <c r="DU31" s="621"/>
      <c r="DV31" s="622"/>
      <c r="DW31" s="611" t="s">
        <v>122</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4511952</v>
      </c>
      <c r="S32" s="609"/>
      <c r="T32" s="609"/>
      <c r="U32" s="609"/>
      <c r="V32" s="609"/>
      <c r="W32" s="609"/>
      <c r="X32" s="609"/>
      <c r="Y32" s="610"/>
      <c r="Z32" s="646">
        <v>6.4</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98.8</v>
      </c>
      <c r="BH32" s="621"/>
      <c r="BI32" s="621"/>
      <c r="BJ32" s="621"/>
      <c r="BK32" s="621"/>
      <c r="BL32" s="621"/>
      <c r="BM32" s="612">
        <v>97.5</v>
      </c>
      <c r="BN32" s="621"/>
      <c r="BO32" s="621"/>
      <c r="BP32" s="621"/>
      <c r="BQ32" s="644"/>
      <c r="BR32" s="679">
        <v>99.1</v>
      </c>
      <c r="BS32" s="621"/>
      <c r="BT32" s="621"/>
      <c r="BU32" s="621"/>
      <c r="BV32" s="621"/>
      <c r="BW32" s="621"/>
      <c r="BX32" s="612">
        <v>97.9</v>
      </c>
      <c r="BY32" s="621"/>
      <c r="BZ32" s="621"/>
      <c r="CA32" s="621"/>
      <c r="CB32" s="644"/>
      <c r="CD32" s="631"/>
      <c r="CE32" s="632"/>
      <c r="CF32" s="605" t="s">
        <v>304</v>
      </c>
      <c r="CG32" s="606"/>
      <c r="CH32" s="606"/>
      <c r="CI32" s="606"/>
      <c r="CJ32" s="606"/>
      <c r="CK32" s="606"/>
      <c r="CL32" s="606"/>
      <c r="CM32" s="606"/>
      <c r="CN32" s="606"/>
      <c r="CO32" s="606"/>
      <c r="CP32" s="606"/>
      <c r="CQ32" s="607"/>
      <c r="CR32" s="608">
        <v>153</v>
      </c>
      <c r="CS32" s="609"/>
      <c r="CT32" s="609"/>
      <c r="CU32" s="609"/>
      <c r="CV32" s="609"/>
      <c r="CW32" s="609"/>
      <c r="CX32" s="609"/>
      <c r="CY32" s="610"/>
      <c r="CZ32" s="611">
        <v>0</v>
      </c>
      <c r="DA32" s="623"/>
      <c r="DB32" s="623"/>
      <c r="DC32" s="624"/>
      <c r="DD32" s="614">
        <v>153</v>
      </c>
      <c r="DE32" s="609"/>
      <c r="DF32" s="609"/>
      <c r="DG32" s="609"/>
      <c r="DH32" s="609"/>
      <c r="DI32" s="609"/>
      <c r="DJ32" s="609"/>
      <c r="DK32" s="610"/>
      <c r="DL32" s="614">
        <v>153</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391726</v>
      </c>
      <c r="S33" s="609"/>
      <c r="T33" s="609"/>
      <c r="U33" s="609"/>
      <c r="V33" s="609"/>
      <c r="W33" s="609"/>
      <c r="X33" s="609"/>
      <c r="Y33" s="610"/>
      <c r="Z33" s="646">
        <v>0.6</v>
      </c>
      <c r="AA33" s="646"/>
      <c r="AB33" s="646"/>
      <c r="AC33" s="646"/>
      <c r="AD33" s="647">
        <v>21340</v>
      </c>
      <c r="AE33" s="647"/>
      <c r="AF33" s="647"/>
      <c r="AG33" s="647"/>
      <c r="AH33" s="647"/>
      <c r="AI33" s="647"/>
      <c r="AJ33" s="647"/>
      <c r="AK33" s="647"/>
      <c r="AL33" s="611">
        <v>0</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t="s">
        <v>122</v>
      </c>
      <c r="BH33" s="593"/>
      <c r="BI33" s="593"/>
      <c r="BJ33" s="593"/>
      <c r="BK33" s="593"/>
      <c r="BL33" s="593"/>
      <c r="BM33" s="639" t="s">
        <v>122</v>
      </c>
      <c r="BN33" s="593"/>
      <c r="BO33" s="593"/>
      <c r="BP33" s="593"/>
      <c r="BQ33" s="656"/>
      <c r="BR33" s="669" t="s">
        <v>122</v>
      </c>
      <c r="BS33" s="593"/>
      <c r="BT33" s="593"/>
      <c r="BU33" s="593"/>
      <c r="BV33" s="593"/>
      <c r="BW33" s="593"/>
      <c r="BX33" s="639" t="s">
        <v>122</v>
      </c>
      <c r="BY33" s="593"/>
      <c r="BZ33" s="593"/>
      <c r="CA33" s="593"/>
      <c r="CB33" s="656"/>
      <c r="CD33" s="605" t="s">
        <v>307</v>
      </c>
      <c r="CE33" s="606"/>
      <c r="CF33" s="606"/>
      <c r="CG33" s="606"/>
      <c r="CH33" s="606"/>
      <c r="CI33" s="606"/>
      <c r="CJ33" s="606"/>
      <c r="CK33" s="606"/>
      <c r="CL33" s="606"/>
      <c r="CM33" s="606"/>
      <c r="CN33" s="606"/>
      <c r="CO33" s="606"/>
      <c r="CP33" s="606"/>
      <c r="CQ33" s="607"/>
      <c r="CR33" s="608">
        <v>36172877</v>
      </c>
      <c r="CS33" s="621"/>
      <c r="CT33" s="621"/>
      <c r="CU33" s="621"/>
      <c r="CV33" s="621"/>
      <c r="CW33" s="621"/>
      <c r="CX33" s="621"/>
      <c r="CY33" s="622"/>
      <c r="CZ33" s="611">
        <v>54.8</v>
      </c>
      <c r="DA33" s="623"/>
      <c r="DB33" s="623"/>
      <c r="DC33" s="624"/>
      <c r="DD33" s="614">
        <v>30725785</v>
      </c>
      <c r="DE33" s="621"/>
      <c r="DF33" s="621"/>
      <c r="DG33" s="621"/>
      <c r="DH33" s="621"/>
      <c r="DI33" s="621"/>
      <c r="DJ33" s="621"/>
      <c r="DK33" s="622"/>
      <c r="DL33" s="614">
        <v>22040700</v>
      </c>
      <c r="DM33" s="621"/>
      <c r="DN33" s="621"/>
      <c r="DO33" s="621"/>
      <c r="DP33" s="621"/>
      <c r="DQ33" s="621"/>
      <c r="DR33" s="621"/>
      <c r="DS33" s="621"/>
      <c r="DT33" s="621"/>
      <c r="DU33" s="621"/>
      <c r="DV33" s="622"/>
      <c r="DW33" s="611">
        <v>44.2</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1150479</v>
      </c>
      <c r="S34" s="609"/>
      <c r="T34" s="609"/>
      <c r="U34" s="609"/>
      <c r="V34" s="609"/>
      <c r="W34" s="609"/>
      <c r="X34" s="609"/>
      <c r="Y34" s="610"/>
      <c r="Z34" s="646">
        <v>1.6</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19829371</v>
      </c>
      <c r="CS34" s="609"/>
      <c r="CT34" s="609"/>
      <c r="CU34" s="609"/>
      <c r="CV34" s="609"/>
      <c r="CW34" s="609"/>
      <c r="CX34" s="609"/>
      <c r="CY34" s="610"/>
      <c r="CZ34" s="611">
        <v>30.1</v>
      </c>
      <c r="DA34" s="623"/>
      <c r="DB34" s="623"/>
      <c r="DC34" s="624"/>
      <c r="DD34" s="614">
        <v>17242713</v>
      </c>
      <c r="DE34" s="609"/>
      <c r="DF34" s="609"/>
      <c r="DG34" s="609"/>
      <c r="DH34" s="609"/>
      <c r="DI34" s="609"/>
      <c r="DJ34" s="609"/>
      <c r="DK34" s="610"/>
      <c r="DL34" s="614">
        <v>14657155</v>
      </c>
      <c r="DM34" s="609"/>
      <c r="DN34" s="609"/>
      <c r="DO34" s="609"/>
      <c r="DP34" s="609"/>
      <c r="DQ34" s="609"/>
      <c r="DR34" s="609"/>
      <c r="DS34" s="609"/>
      <c r="DT34" s="609"/>
      <c r="DU34" s="609"/>
      <c r="DV34" s="610"/>
      <c r="DW34" s="611">
        <v>29.4</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755024</v>
      </c>
      <c r="S35" s="609"/>
      <c r="T35" s="609"/>
      <c r="U35" s="609"/>
      <c r="V35" s="609"/>
      <c r="W35" s="609"/>
      <c r="X35" s="609"/>
      <c r="Y35" s="610"/>
      <c r="Z35" s="646">
        <v>1.1000000000000001</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1396629</v>
      </c>
      <c r="CS35" s="621"/>
      <c r="CT35" s="621"/>
      <c r="CU35" s="621"/>
      <c r="CV35" s="621"/>
      <c r="CW35" s="621"/>
      <c r="CX35" s="621"/>
      <c r="CY35" s="622"/>
      <c r="CZ35" s="611">
        <v>2.1</v>
      </c>
      <c r="DA35" s="623"/>
      <c r="DB35" s="623"/>
      <c r="DC35" s="624"/>
      <c r="DD35" s="614">
        <v>1112244</v>
      </c>
      <c r="DE35" s="621"/>
      <c r="DF35" s="621"/>
      <c r="DG35" s="621"/>
      <c r="DH35" s="621"/>
      <c r="DI35" s="621"/>
      <c r="DJ35" s="621"/>
      <c r="DK35" s="622"/>
      <c r="DL35" s="614">
        <v>1112244</v>
      </c>
      <c r="DM35" s="621"/>
      <c r="DN35" s="621"/>
      <c r="DO35" s="621"/>
      <c r="DP35" s="621"/>
      <c r="DQ35" s="621"/>
      <c r="DR35" s="621"/>
      <c r="DS35" s="621"/>
      <c r="DT35" s="621"/>
      <c r="DU35" s="621"/>
      <c r="DV35" s="622"/>
      <c r="DW35" s="611">
        <v>2.2000000000000002</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2728854</v>
      </c>
      <c r="S36" s="609"/>
      <c r="T36" s="609"/>
      <c r="U36" s="609"/>
      <c r="V36" s="609"/>
      <c r="W36" s="609"/>
      <c r="X36" s="609"/>
      <c r="Y36" s="610"/>
      <c r="Z36" s="646">
        <v>3.9</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2369476</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859617</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6559605</v>
      </c>
      <c r="CS36" s="609"/>
      <c r="CT36" s="609"/>
      <c r="CU36" s="609"/>
      <c r="CV36" s="609"/>
      <c r="CW36" s="609"/>
      <c r="CX36" s="609"/>
      <c r="CY36" s="610"/>
      <c r="CZ36" s="611">
        <v>9.9</v>
      </c>
      <c r="DA36" s="623"/>
      <c r="DB36" s="623"/>
      <c r="DC36" s="624"/>
      <c r="DD36" s="614">
        <v>5448450</v>
      </c>
      <c r="DE36" s="609"/>
      <c r="DF36" s="609"/>
      <c r="DG36" s="609"/>
      <c r="DH36" s="609"/>
      <c r="DI36" s="609"/>
      <c r="DJ36" s="609"/>
      <c r="DK36" s="610"/>
      <c r="DL36" s="614">
        <v>4602154</v>
      </c>
      <c r="DM36" s="609"/>
      <c r="DN36" s="609"/>
      <c r="DO36" s="609"/>
      <c r="DP36" s="609"/>
      <c r="DQ36" s="609"/>
      <c r="DR36" s="609"/>
      <c r="DS36" s="609"/>
      <c r="DT36" s="609"/>
      <c r="DU36" s="609"/>
      <c r="DV36" s="610"/>
      <c r="DW36" s="611">
        <v>9.1999999999999993</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2246079</v>
      </c>
      <c r="S37" s="609"/>
      <c r="T37" s="609"/>
      <c r="U37" s="609"/>
      <c r="V37" s="609"/>
      <c r="W37" s="609"/>
      <c r="X37" s="609"/>
      <c r="Y37" s="610"/>
      <c r="Z37" s="646">
        <v>3.2</v>
      </c>
      <c r="AA37" s="646"/>
      <c r="AB37" s="646"/>
      <c r="AC37" s="646"/>
      <c r="AD37" s="647">
        <v>6736</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269223</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751861</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1088758</v>
      </c>
      <c r="CS37" s="621"/>
      <c r="CT37" s="621"/>
      <c r="CU37" s="621"/>
      <c r="CV37" s="621"/>
      <c r="CW37" s="621"/>
      <c r="CX37" s="621"/>
      <c r="CY37" s="622"/>
      <c r="CZ37" s="611">
        <v>1.7</v>
      </c>
      <c r="DA37" s="623"/>
      <c r="DB37" s="623"/>
      <c r="DC37" s="624"/>
      <c r="DD37" s="614">
        <v>1088758</v>
      </c>
      <c r="DE37" s="621"/>
      <c r="DF37" s="621"/>
      <c r="DG37" s="621"/>
      <c r="DH37" s="621"/>
      <c r="DI37" s="621"/>
      <c r="DJ37" s="621"/>
      <c r="DK37" s="622"/>
      <c r="DL37" s="614">
        <v>798154</v>
      </c>
      <c r="DM37" s="621"/>
      <c r="DN37" s="621"/>
      <c r="DO37" s="621"/>
      <c r="DP37" s="621"/>
      <c r="DQ37" s="621"/>
      <c r="DR37" s="621"/>
      <c r="DS37" s="621"/>
      <c r="DT37" s="621"/>
      <c r="DU37" s="621"/>
      <c r="DV37" s="622"/>
      <c r="DW37" s="611">
        <v>1.6</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t="s">
        <v>122</v>
      </c>
      <c r="S38" s="609"/>
      <c r="T38" s="609"/>
      <c r="U38" s="609"/>
      <c r="V38" s="609"/>
      <c r="W38" s="609"/>
      <c r="X38" s="609"/>
      <c r="Y38" s="610"/>
      <c r="Z38" s="646" t="s">
        <v>122</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t="s">
        <v>122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7757</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2369476</v>
      </c>
      <c r="CS38" s="609"/>
      <c r="CT38" s="609"/>
      <c r="CU38" s="609"/>
      <c r="CV38" s="609"/>
      <c r="CW38" s="609"/>
      <c r="CX38" s="609"/>
      <c r="CY38" s="610"/>
      <c r="CZ38" s="611">
        <v>3.6</v>
      </c>
      <c r="DA38" s="623"/>
      <c r="DB38" s="623"/>
      <c r="DC38" s="624"/>
      <c r="DD38" s="614">
        <v>2092927</v>
      </c>
      <c r="DE38" s="609"/>
      <c r="DF38" s="609"/>
      <c r="DG38" s="609"/>
      <c r="DH38" s="609"/>
      <c r="DI38" s="609"/>
      <c r="DJ38" s="609"/>
      <c r="DK38" s="610"/>
      <c r="DL38" s="614">
        <v>1669147</v>
      </c>
      <c r="DM38" s="609"/>
      <c r="DN38" s="609"/>
      <c r="DO38" s="609"/>
      <c r="DP38" s="609"/>
      <c r="DQ38" s="609"/>
      <c r="DR38" s="609"/>
      <c r="DS38" s="609"/>
      <c r="DT38" s="609"/>
      <c r="DU38" s="609"/>
      <c r="DV38" s="610"/>
      <c r="DW38" s="611">
        <v>3.3</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9965</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4904122</v>
      </c>
      <c r="CS39" s="621"/>
      <c r="CT39" s="621"/>
      <c r="CU39" s="621"/>
      <c r="CV39" s="621"/>
      <c r="CW39" s="621"/>
      <c r="CX39" s="621"/>
      <c r="CY39" s="622"/>
      <c r="CZ39" s="611">
        <v>7.4</v>
      </c>
      <c r="DA39" s="623"/>
      <c r="DB39" s="623"/>
      <c r="DC39" s="624"/>
      <c r="DD39" s="614">
        <v>4716836</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188</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1113674</v>
      </c>
      <c r="CS40" s="609"/>
      <c r="CT40" s="609"/>
      <c r="CU40" s="609"/>
      <c r="CV40" s="609"/>
      <c r="CW40" s="609"/>
      <c r="CX40" s="609"/>
      <c r="CY40" s="610"/>
      <c r="CZ40" s="611">
        <v>1.7</v>
      </c>
      <c r="DA40" s="623"/>
      <c r="DB40" s="623"/>
      <c r="DC40" s="624"/>
      <c r="DD40" s="614">
        <v>112615</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70628498</v>
      </c>
      <c r="S41" s="633"/>
      <c r="T41" s="633"/>
      <c r="U41" s="633"/>
      <c r="V41" s="633"/>
      <c r="W41" s="633"/>
      <c r="X41" s="633"/>
      <c r="Y41" s="636"/>
      <c r="Z41" s="637">
        <v>100</v>
      </c>
      <c r="AA41" s="637"/>
      <c r="AB41" s="637"/>
      <c r="AC41" s="637"/>
      <c r="AD41" s="638">
        <v>49846575</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629416</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1470837</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283</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6658005</v>
      </c>
      <c r="CS42" s="621"/>
      <c r="CT42" s="621"/>
      <c r="CU42" s="621"/>
      <c r="CV42" s="621"/>
      <c r="CW42" s="621"/>
      <c r="CX42" s="621"/>
      <c r="CY42" s="622"/>
      <c r="CZ42" s="611">
        <v>10.1</v>
      </c>
      <c r="DA42" s="623"/>
      <c r="DB42" s="623"/>
      <c r="DC42" s="624"/>
      <c r="DD42" s="614">
        <v>4370282</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274527</v>
      </c>
      <c r="CS43" s="621"/>
      <c r="CT43" s="621"/>
      <c r="CU43" s="621"/>
      <c r="CV43" s="621"/>
      <c r="CW43" s="621"/>
      <c r="CX43" s="621"/>
      <c r="CY43" s="622"/>
      <c r="CZ43" s="611">
        <v>0.4</v>
      </c>
      <c r="DA43" s="623"/>
      <c r="DB43" s="623"/>
      <c r="DC43" s="624"/>
      <c r="DD43" s="614">
        <v>274527</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6658005</v>
      </c>
      <c r="CS44" s="609"/>
      <c r="CT44" s="609"/>
      <c r="CU44" s="609"/>
      <c r="CV44" s="609"/>
      <c r="CW44" s="609"/>
      <c r="CX44" s="609"/>
      <c r="CY44" s="610"/>
      <c r="CZ44" s="611">
        <v>10.1</v>
      </c>
      <c r="DA44" s="612"/>
      <c r="DB44" s="612"/>
      <c r="DC44" s="613"/>
      <c r="DD44" s="614">
        <v>4370282</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341695</v>
      </c>
      <c r="CS45" s="621"/>
      <c r="CT45" s="621"/>
      <c r="CU45" s="621"/>
      <c r="CV45" s="621"/>
      <c r="CW45" s="621"/>
      <c r="CX45" s="621"/>
      <c r="CY45" s="622"/>
      <c r="CZ45" s="611">
        <v>0.5</v>
      </c>
      <c r="DA45" s="623"/>
      <c r="DB45" s="623"/>
      <c r="DC45" s="624"/>
      <c r="DD45" s="614">
        <v>139685</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6316310</v>
      </c>
      <c r="CS46" s="609"/>
      <c r="CT46" s="609"/>
      <c r="CU46" s="609"/>
      <c r="CV46" s="609"/>
      <c r="CW46" s="609"/>
      <c r="CX46" s="609"/>
      <c r="CY46" s="610"/>
      <c r="CZ46" s="611">
        <v>9.6</v>
      </c>
      <c r="DA46" s="612"/>
      <c r="DB46" s="612"/>
      <c r="DC46" s="613"/>
      <c r="DD46" s="614">
        <v>4230597</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65955496</v>
      </c>
      <c r="CS49" s="593"/>
      <c r="CT49" s="593"/>
      <c r="CU49" s="593"/>
      <c r="CV49" s="593"/>
      <c r="CW49" s="593"/>
      <c r="CX49" s="593"/>
      <c r="CY49" s="594"/>
      <c r="CZ49" s="595">
        <v>100</v>
      </c>
      <c r="DA49" s="596"/>
      <c r="DB49" s="596"/>
      <c r="DC49" s="597"/>
      <c r="DD49" s="598">
        <v>52235837</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lhLHWhd1kIb9e7OOD3+DOf9vP9BBy+G3lCP4EPauJBQGK086JfY1ZA18EKFbxUu7FSfh+AkWpZCskq89iNpm5Q==" saltValue="f6z9k9iTE1Yn5sJcUh0vk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89">
        <v>70647</v>
      </c>
      <c r="R7" s="1090"/>
      <c r="S7" s="1090"/>
      <c r="T7" s="1090"/>
      <c r="U7" s="1090"/>
      <c r="V7" s="1090">
        <v>65974</v>
      </c>
      <c r="W7" s="1090"/>
      <c r="X7" s="1090"/>
      <c r="Y7" s="1090"/>
      <c r="Z7" s="1090"/>
      <c r="AA7" s="1090">
        <v>4673</v>
      </c>
      <c r="AB7" s="1090"/>
      <c r="AC7" s="1090"/>
      <c r="AD7" s="1090"/>
      <c r="AE7" s="1091"/>
      <c r="AF7" s="1092">
        <v>3310</v>
      </c>
      <c r="AG7" s="1093"/>
      <c r="AH7" s="1093"/>
      <c r="AI7" s="1093"/>
      <c r="AJ7" s="1094"/>
      <c r="AK7" s="1095">
        <v>755</v>
      </c>
      <c r="AL7" s="1096"/>
      <c r="AM7" s="1096"/>
      <c r="AN7" s="1096"/>
      <c r="AO7" s="1096"/>
      <c r="AP7" s="1096" t="s">
        <v>539</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546</v>
      </c>
      <c r="BT7" s="1087"/>
      <c r="BU7" s="1087"/>
      <c r="BV7" s="1087"/>
      <c r="BW7" s="1087"/>
      <c r="BX7" s="1087"/>
      <c r="BY7" s="1087"/>
      <c r="BZ7" s="1087"/>
      <c r="CA7" s="1087"/>
      <c r="CB7" s="1087"/>
      <c r="CC7" s="1087"/>
      <c r="CD7" s="1087"/>
      <c r="CE7" s="1087"/>
      <c r="CF7" s="1087"/>
      <c r="CG7" s="1099"/>
      <c r="CH7" s="1083">
        <v>-58</v>
      </c>
      <c r="CI7" s="1084"/>
      <c r="CJ7" s="1084"/>
      <c r="CK7" s="1084"/>
      <c r="CL7" s="1085"/>
      <c r="CM7" s="1083">
        <v>1862</v>
      </c>
      <c r="CN7" s="1084"/>
      <c r="CO7" s="1084"/>
      <c r="CP7" s="1084"/>
      <c r="CQ7" s="1085"/>
      <c r="CR7" s="1083">
        <v>1000</v>
      </c>
      <c r="CS7" s="1084"/>
      <c r="CT7" s="1084"/>
      <c r="CU7" s="1084"/>
      <c r="CV7" s="1085"/>
      <c r="CW7" s="1083">
        <v>0</v>
      </c>
      <c r="CX7" s="1084"/>
      <c r="CY7" s="1084"/>
      <c r="CZ7" s="1084"/>
      <c r="DA7" s="1085"/>
      <c r="DB7" s="1083" t="s">
        <v>539</v>
      </c>
      <c r="DC7" s="1084"/>
      <c r="DD7" s="1084"/>
      <c r="DE7" s="1084"/>
      <c r="DF7" s="1085"/>
      <c r="DG7" s="1083" t="s">
        <v>539</v>
      </c>
      <c r="DH7" s="1084"/>
      <c r="DI7" s="1084"/>
      <c r="DJ7" s="1084"/>
      <c r="DK7" s="1085"/>
      <c r="DL7" s="1083" t="s">
        <v>539</v>
      </c>
      <c r="DM7" s="1084"/>
      <c r="DN7" s="1084"/>
      <c r="DO7" s="1084"/>
      <c r="DP7" s="1085"/>
      <c r="DQ7" s="1083" t="s">
        <v>539</v>
      </c>
      <c r="DR7" s="1084"/>
      <c r="DS7" s="1084"/>
      <c r="DT7" s="1084"/>
      <c r="DU7" s="1085"/>
      <c r="DV7" s="1086"/>
      <c r="DW7" s="1087"/>
      <c r="DX7" s="1087"/>
      <c r="DY7" s="1087"/>
      <c r="DZ7" s="1088"/>
      <c r="EA7" s="217"/>
    </row>
    <row r="8" spans="1:131" s="218" customFormat="1" ht="26.25" customHeight="1" x14ac:dyDescent="0.2">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547</v>
      </c>
      <c r="BT8" s="980"/>
      <c r="BU8" s="980"/>
      <c r="BV8" s="980"/>
      <c r="BW8" s="980"/>
      <c r="BX8" s="980"/>
      <c r="BY8" s="980"/>
      <c r="BZ8" s="980"/>
      <c r="CA8" s="980"/>
      <c r="CB8" s="980"/>
      <c r="CC8" s="980"/>
      <c r="CD8" s="980"/>
      <c r="CE8" s="980"/>
      <c r="CF8" s="980"/>
      <c r="CG8" s="1001"/>
      <c r="CH8" s="976">
        <v>16</v>
      </c>
      <c r="CI8" s="977"/>
      <c r="CJ8" s="977"/>
      <c r="CK8" s="977"/>
      <c r="CL8" s="978"/>
      <c r="CM8" s="976">
        <v>174</v>
      </c>
      <c r="CN8" s="977"/>
      <c r="CO8" s="977"/>
      <c r="CP8" s="977"/>
      <c r="CQ8" s="978"/>
      <c r="CR8" s="976">
        <v>30</v>
      </c>
      <c r="CS8" s="977"/>
      <c r="CT8" s="977"/>
      <c r="CU8" s="977"/>
      <c r="CV8" s="978"/>
      <c r="CW8" s="976">
        <v>0</v>
      </c>
      <c r="CX8" s="977"/>
      <c r="CY8" s="977"/>
      <c r="CZ8" s="977"/>
      <c r="DA8" s="978"/>
      <c r="DB8" s="976" t="s">
        <v>539</v>
      </c>
      <c r="DC8" s="977"/>
      <c r="DD8" s="977"/>
      <c r="DE8" s="977"/>
      <c r="DF8" s="978"/>
      <c r="DG8" s="976" t="s">
        <v>539</v>
      </c>
      <c r="DH8" s="977"/>
      <c r="DI8" s="977"/>
      <c r="DJ8" s="977"/>
      <c r="DK8" s="978"/>
      <c r="DL8" s="976" t="s">
        <v>539</v>
      </c>
      <c r="DM8" s="977"/>
      <c r="DN8" s="977"/>
      <c r="DO8" s="977"/>
      <c r="DP8" s="978"/>
      <c r="DQ8" s="976" t="s">
        <v>539</v>
      </c>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548</v>
      </c>
      <c r="BT9" s="980"/>
      <c r="BU9" s="980"/>
      <c r="BV9" s="980"/>
      <c r="BW9" s="980"/>
      <c r="BX9" s="980"/>
      <c r="BY9" s="980"/>
      <c r="BZ9" s="980"/>
      <c r="CA9" s="980"/>
      <c r="CB9" s="980"/>
      <c r="CC9" s="980"/>
      <c r="CD9" s="980"/>
      <c r="CE9" s="980"/>
      <c r="CF9" s="980"/>
      <c r="CG9" s="1001"/>
      <c r="CH9" s="976">
        <v>-8</v>
      </c>
      <c r="CI9" s="977"/>
      <c r="CJ9" s="977"/>
      <c r="CK9" s="977"/>
      <c r="CL9" s="978"/>
      <c r="CM9" s="976">
        <v>236</v>
      </c>
      <c r="CN9" s="977"/>
      <c r="CO9" s="977"/>
      <c r="CP9" s="977"/>
      <c r="CQ9" s="978"/>
      <c r="CR9" s="976">
        <v>204</v>
      </c>
      <c r="CS9" s="977"/>
      <c r="CT9" s="977"/>
      <c r="CU9" s="977"/>
      <c r="CV9" s="978"/>
      <c r="CW9" s="976">
        <v>36</v>
      </c>
      <c r="CX9" s="977"/>
      <c r="CY9" s="977"/>
      <c r="CZ9" s="977"/>
      <c r="DA9" s="978"/>
      <c r="DB9" s="976" t="s">
        <v>539</v>
      </c>
      <c r="DC9" s="977"/>
      <c r="DD9" s="977"/>
      <c r="DE9" s="977"/>
      <c r="DF9" s="978"/>
      <c r="DG9" s="976" t="s">
        <v>539</v>
      </c>
      <c r="DH9" s="977"/>
      <c r="DI9" s="977"/>
      <c r="DJ9" s="977"/>
      <c r="DK9" s="978"/>
      <c r="DL9" s="976" t="s">
        <v>539</v>
      </c>
      <c r="DM9" s="977"/>
      <c r="DN9" s="977"/>
      <c r="DO9" s="977"/>
      <c r="DP9" s="978"/>
      <c r="DQ9" s="976" t="s">
        <v>539</v>
      </c>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376</v>
      </c>
      <c r="B23" s="924" t="s">
        <v>377</v>
      </c>
      <c r="C23" s="925"/>
      <c r="D23" s="925"/>
      <c r="E23" s="925"/>
      <c r="F23" s="925"/>
      <c r="G23" s="925"/>
      <c r="H23" s="925"/>
      <c r="I23" s="925"/>
      <c r="J23" s="925"/>
      <c r="K23" s="925"/>
      <c r="L23" s="925"/>
      <c r="M23" s="925"/>
      <c r="N23" s="925"/>
      <c r="O23" s="925"/>
      <c r="P23" s="935"/>
      <c r="Q23" s="1054">
        <v>70647</v>
      </c>
      <c r="R23" s="1048"/>
      <c r="S23" s="1048"/>
      <c r="T23" s="1048"/>
      <c r="U23" s="1048"/>
      <c r="V23" s="1048">
        <v>65974</v>
      </c>
      <c r="W23" s="1048"/>
      <c r="X23" s="1048"/>
      <c r="Y23" s="1048"/>
      <c r="Z23" s="1048"/>
      <c r="AA23" s="1048">
        <v>4673</v>
      </c>
      <c r="AB23" s="1048"/>
      <c r="AC23" s="1048"/>
      <c r="AD23" s="1048"/>
      <c r="AE23" s="1055"/>
      <c r="AF23" s="1056">
        <v>3310</v>
      </c>
      <c r="AG23" s="1048"/>
      <c r="AH23" s="1048"/>
      <c r="AI23" s="1048"/>
      <c r="AJ23" s="1057"/>
      <c r="AK23" s="1058"/>
      <c r="AL23" s="1059"/>
      <c r="AM23" s="1059"/>
      <c r="AN23" s="1059"/>
      <c r="AO23" s="1059"/>
      <c r="AP23" s="1048" t="s">
        <v>539</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388</v>
      </c>
      <c r="C28" s="1035"/>
      <c r="D28" s="1035"/>
      <c r="E28" s="1035"/>
      <c r="F28" s="1035"/>
      <c r="G28" s="1035"/>
      <c r="H28" s="1035"/>
      <c r="I28" s="1035"/>
      <c r="J28" s="1035"/>
      <c r="K28" s="1035"/>
      <c r="L28" s="1035"/>
      <c r="M28" s="1035"/>
      <c r="N28" s="1035"/>
      <c r="O28" s="1035"/>
      <c r="P28" s="1036"/>
      <c r="Q28" s="1037">
        <v>6824</v>
      </c>
      <c r="R28" s="1038"/>
      <c r="S28" s="1038"/>
      <c r="T28" s="1038"/>
      <c r="U28" s="1038"/>
      <c r="V28" s="1038">
        <v>5964</v>
      </c>
      <c r="W28" s="1038"/>
      <c r="X28" s="1038"/>
      <c r="Y28" s="1038"/>
      <c r="Z28" s="1038"/>
      <c r="AA28" s="1038">
        <v>860</v>
      </c>
      <c r="AB28" s="1038"/>
      <c r="AC28" s="1038"/>
      <c r="AD28" s="1038"/>
      <c r="AE28" s="1039"/>
      <c r="AF28" s="1040">
        <v>860</v>
      </c>
      <c r="AG28" s="1038"/>
      <c r="AH28" s="1038"/>
      <c r="AI28" s="1038"/>
      <c r="AJ28" s="1041"/>
      <c r="AK28" s="1029">
        <v>629</v>
      </c>
      <c r="AL28" s="1030"/>
      <c r="AM28" s="1030"/>
      <c r="AN28" s="1030"/>
      <c r="AO28" s="1030"/>
      <c r="AP28" s="1030" t="s">
        <v>539</v>
      </c>
      <c r="AQ28" s="1030"/>
      <c r="AR28" s="1030"/>
      <c r="AS28" s="1030"/>
      <c r="AT28" s="1030"/>
      <c r="AU28" s="1030" t="s">
        <v>539</v>
      </c>
      <c r="AV28" s="1030"/>
      <c r="AW28" s="1030"/>
      <c r="AX28" s="1030"/>
      <c r="AY28" s="1030"/>
      <c r="AZ28" s="1031" t="s">
        <v>539</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389</v>
      </c>
      <c r="C29" s="1018"/>
      <c r="D29" s="1018"/>
      <c r="E29" s="1018"/>
      <c r="F29" s="1018"/>
      <c r="G29" s="1018"/>
      <c r="H29" s="1018"/>
      <c r="I29" s="1018"/>
      <c r="J29" s="1018"/>
      <c r="K29" s="1018"/>
      <c r="L29" s="1018"/>
      <c r="M29" s="1018"/>
      <c r="N29" s="1018"/>
      <c r="O29" s="1018"/>
      <c r="P29" s="1019"/>
      <c r="Q29" s="1025">
        <v>4910</v>
      </c>
      <c r="R29" s="1026"/>
      <c r="S29" s="1026"/>
      <c r="T29" s="1026"/>
      <c r="U29" s="1026"/>
      <c r="V29" s="1026">
        <v>4744</v>
      </c>
      <c r="W29" s="1026"/>
      <c r="X29" s="1026"/>
      <c r="Y29" s="1026"/>
      <c r="Z29" s="1026"/>
      <c r="AA29" s="1026">
        <v>166</v>
      </c>
      <c r="AB29" s="1026"/>
      <c r="AC29" s="1026"/>
      <c r="AD29" s="1026"/>
      <c r="AE29" s="1027"/>
      <c r="AF29" s="1022">
        <v>166</v>
      </c>
      <c r="AG29" s="1023"/>
      <c r="AH29" s="1023"/>
      <c r="AI29" s="1023"/>
      <c r="AJ29" s="1024"/>
      <c r="AK29" s="967">
        <v>813</v>
      </c>
      <c r="AL29" s="958"/>
      <c r="AM29" s="958"/>
      <c r="AN29" s="958"/>
      <c r="AO29" s="958"/>
      <c r="AP29" s="958" t="s">
        <v>539</v>
      </c>
      <c r="AQ29" s="958"/>
      <c r="AR29" s="958"/>
      <c r="AS29" s="958"/>
      <c r="AT29" s="958"/>
      <c r="AU29" s="958" t="s">
        <v>539</v>
      </c>
      <c r="AV29" s="958"/>
      <c r="AW29" s="958"/>
      <c r="AX29" s="958"/>
      <c r="AY29" s="958"/>
      <c r="AZ29" s="1028" t="s">
        <v>539</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390</v>
      </c>
      <c r="C30" s="1018"/>
      <c r="D30" s="1018"/>
      <c r="E30" s="1018"/>
      <c r="F30" s="1018"/>
      <c r="G30" s="1018"/>
      <c r="H30" s="1018"/>
      <c r="I30" s="1018"/>
      <c r="J30" s="1018"/>
      <c r="K30" s="1018"/>
      <c r="L30" s="1018"/>
      <c r="M30" s="1018"/>
      <c r="N30" s="1018"/>
      <c r="O30" s="1018"/>
      <c r="P30" s="1019"/>
      <c r="Q30" s="1025">
        <v>2216</v>
      </c>
      <c r="R30" s="1026"/>
      <c r="S30" s="1026"/>
      <c r="T30" s="1026"/>
      <c r="U30" s="1026"/>
      <c r="V30" s="1026">
        <v>2147</v>
      </c>
      <c r="W30" s="1026"/>
      <c r="X30" s="1026"/>
      <c r="Y30" s="1026"/>
      <c r="Z30" s="1026"/>
      <c r="AA30" s="1026">
        <v>69</v>
      </c>
      <c r="AB30" s="1026"/>
      <c r="AC30" s="1026"/>
      <c r="AD30" s="1026"/>
      <c r="AE30" s="1027"/>
      <c r="AF30" s="1022">
        <v>69</v>
      </c>
      <c r="AG30" s="1023"/>
      <c r="AH30" s="1023"/>
      <c r="AI30" s="1023"/>
      <c r="AJ30" s="1024"/>
      <c r="AK30" s="967">
        <v>146</v>
      </c>
      <c r="AL30" s="958"/>
      <c r="AM30" s="958"/>
      <c r="AN30" s="958"/>
      <c r="AO30" s="958"/>
      <c r="AP30" s="958" t="s">
        <v>539</v>
      </c>
      <c r="AQ30" s="958"/>
      <c r="AR30" s="958"/>
      <c r="AS30" s="958"/>
      <c r="AT30" s="958"/>
      <c r="AU30" s="958" t="s">
        <v>539</v>
      </c>
      <c r="AV30" s="958"/>
      <c r="AW30" s="958"/>
      <c r="AX30" s="958"/>
      <c r="AY30" s="958"/>
      <c r="AZ30" s="1028" t="s">
        <v>539</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391</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376</v>
      </c>
      <c r="B63" s="924" t="s">
        <v>392</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1094</v>
      </c>
      <c r="AG63" s="946"/>
      <c r="AH63" s="946"/>
      <c r="AI63" s="946"/>
      <c r="AJ63" s="1009"/>
      <c r="AK63" s="1010"/>
      <c r="AL63" s="950"/>
      <c r="AM63" s="950"/>
      <c r="AN63" s="950"/>
      <c r="AO63" s="950"/>
      <c r="AP63" s="946" t="s">
        <v>539</v>
      </c>
      <c r="AQ63" s="946"/>
      <c r="AR63" s="946"/>
      <c r="AS63" s="946"/>
      <c r="AT63" s="946"/>
      <c r="AU63" s="946" t="s">
        <v>539</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394</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395</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540</v>
      </c>
      <c r="C68" s="973"/>
      <c r="D68" s="973"/>
      <c r="E68" s="973"/>
      <c r="F68" s="973"/>
      <c r="G68" s="973"/>
      <c r="H68" s="973"/>
      <c r="I68" s="973"/>
      <c r="J68" s="973"/>
      <c r="K68" s="973"/>
      <c r="L68" s="973"/>
      <c r="M68" s="973"/>
      <c r="N68" s="973"/>
      <c r="O68" s="973"/>
      <c r="P68" s="974"/>
      <c r="Q68" s="975">
        <v>9139</v>
      </c>
      <c r="R68" s="969">
        <v>7961</v>
      </c>
      <c r="S68" s="969">
        <v>7961</v>
      </c>
      <c r="T68" s="969">
        <v>7961</v>
      </c>
      <c r="U68" s="969">
        <v>7961</v>
      </c>
      <c r="V68" s="969">
        <v>8458</v>
      </c>
      <c r="W68" s="969">
        <v>7475</v>
      </c>
      <c r="X68" s="969">
        <v>7475</v>
      </c>
      <c r="Y68" s="969">
        <v>7475</v>
      </c>
      <c r="Z68" s="969">
        <v>7475</v>
      </c>
      <c r="AA68" s="969">
        <v>681</v>
      </c>
      <c r="AB68" s="969">
        <v>486</v>
      </c>
      <c r="AC68" s="969">
        <v>486</v>
      </c>
      <c r="AD68" s="969">
        <v>486</v>
      </c>
      <c r="AE68" s="969">
        <v>486</v>
      </c>
      <c r="AF68" s="969">
        <v>681</v>
      </c>
      <c r="AG68" s="969">
        <v>486</v>
      </c>
      <c r="AH68" s="969">
        <v>486</v>
      </c>
      <c r="AI68" s="969">
        <v>486</v>
      </c>
      <c r="AJ68" s="969">
        <v>486</v>
      </c>
      <c r="AK68" s="969">
        <v>92</v>
      </c>
      <c r="AL68" s="969"/>
      <c r="AM68" s="969"/>
      <c r="AN68" s="969"/>
      <c r="AO68" s="969"/>
      <c r="AP68" s="969">
        <v>2895</v>
      </c>
      <c r="AQ68" s="969">
        <v>4476</v>
      </c>
      <c r="AR68" s="969">
        <v>4476</v>
      </c>
      <c r="AS68" s="969">
        <v>4476</v>
      </c>
      <c r="AT68" s="969">
        <v>4476</v>
      </c>
      <c r="AU68" s="969">
        <v>124</v>
      </c>
      <c r="AV68" s="969">
        <v>192</v>
      </c>
      <c r="AW68" s="969">
        <v>192</v>
      </c>
      <c r="AX68" s="969">
        <v>192</v>
      </c>
      <c r="AY68" s="969">
        <v>192</v>
      </c>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541</v>
      </c>
      <c r="C69" s="962"/>
      <c r="D69" s="962"/>
      <c r="E69" s="962"/>
      <c r="F69" s="962"/>
      <c r="G69" s="962"/>
      <c r="H69" s="962"/>
      <c r="I69" s="962"/>
      <c r="J69" s="962"/>
      <c r="K69" s="962"/>
      <c r="L69" s="962"/>
      <c r="M69" s="962"/>
      <c r="N69" s="962"/>
      <c r="O69" s="962"/>
      <c r="P69" s="963"/>
      <c r="Q69" s="964">
        <v>217938</v>
      </c>
      <c r="R69" s="958">
        <v>144168</v>
      </c>
      <c r="S69" s="958">
        <v>144168</v>
      </c>
      <c r="T69" s="958">
        <v>144168</v>
      </c>
      <c r="U69" s="958">
        <v>144168</v>
      </c>
      <c r="V69" s="958">
        <v>200432</v>
      </c>
      <c r="W69" s="958">
        <v>138019</v>
      </c>
      <c r="X69" s="958">
        <v>138019</v>
      </c>
      <c r="Y69" s="958">
        <v>138019</v>
      </c>
      <c r="Z69" s="958">
        <v>138019</v>
      </c>
      <c r="AA69" s="958">
        <v>17506</v>
      </c>
      <c r="AB69" s="958">
        <v>6149</v>
      </c>
      <c r="AC69" s="958">
        <v>6149</v>
      </c>
      <c r="AD69" s="958">
        <v>6149</v>
      </c>
      <c r="AE69" s="958">
        <v>6149</v>
      </c>
      <c r="AF69" s="958">
        <v>40895</v>
      </c>
      <c r="AG69" s="958">
        <v>32354</v>
      </c>
      <c r="AH69" s="958">
        <v>32354</v>
      </c>
      <c r="AI69" s="958">
        <v>32354</v>
      </c>
      <c r="AJ69" s="958">
        <v>32354</v>
      </c>
      <c r="AK69" s="958" t="s">
        <v>482</v>
      </c>
      <c r="AL69" s="958"/>
      <c r="AM69" s="958"/>
      <c r="AN69" s="958"/>
      <c r="AO69" s="958"/>
      <c r="AP69" s="958" t="s">
        <v>482</v>
      </c>
      <c r="AQ69" s="958"/>
      <c r="AR69" s="958"/>
      <c r="AS69" s="958"/>
      <c r="AT69" s="958"/>
      <c r="AU69" s="958" t="s">
        <v>482</v>
      </c>
      <c r="AV69" s="958"/>
      <c r="AW69" s="958"/>
      <c r="AX69" s="958"/>
      <c r="AY69" s="958"/>
      <c r="AZ69" s="959" t="s">
        <v>545</v>
      </c>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542</v>
      </c>
      <c r="C70" s="962"/>
      <c r="D70" s="962"/>
      <c r="E70" s="962"/>
      <c r="F70" s="962"/>
      <c r="G70" s="962"/>
      <c r="H70" s="962"/>
      <c r="I70" s="962"/>
      <c r="J70" s="962"/>
      <c r="K70" s="962"/>
      <c r="L70" s="962"/>
      <c r="M70" s="962"/>
      <c r="N70" s="962"/>
      <c r="O70" s="962"/>
      <c r="P70" s="963"/>
      <c r="Q70" s="964">
        <v>101278</v>
      </c>
      <c r="R70" s="958">
        <v>76940</v>
      </c>
      <c r="S70" s="958">
        <v>76940</v>
      </c>
      <c r="T70" s="958">
        <v>76940</v>
      </c>
      <c r="U70" s="958">
        <v>76940</v>
      </c>
      <c r="V70" s="958">
        <v>98372</v>
      </c>
      <c r="W70" s="958">
        <v>73165</v>
      </c>
      <c r="X70" s="958">
        <v>73165</v>
      </c>
      <c r="Y70" s="958">
        <v>73165</v>
      </c>
      <c r="Z70" s="958">
        <v>73165</v>
      </c>
      <c r="AA70" s="958">
        <v>2906</v>
      </c>
      <c r="AB70" s="958">
        <v>3775</v>
      </c>
      <c r="AC70" s="958">
        <v>3775</v>
      </c>
      <c r="AD70" s="958">
        <v>3775</v>
      </c>
      <c r="AE70" s="958">
        <v>3775</v>
      </c>
      <c r="AF70" s="958">
        <v>2874</v>
      </c>
      <c r="AG70" s="958">
        <v>3775</v>
      </c>
      <c r="AH70" s="958">
        <v>3775</v>
      </c>
      <c r="AI70" s="958">
        <v>3775</v>
      </c>
      <c r="AJ70" s="958">
        <v>3775</v>
      </c>
      <c r="AK70" s="958">
        <v>3777</v>
      </c>
      <c r="AL70" s="958">
        <v>7300</v>
      </c>
      <c r="AM70" s="958">
        <v>7300</v>
      </c>
      <c r="AN70" s="958">
        <v>7300</v>
      </c>
      <c r="AO70" s="958">
        <v>7300</v>
      </c>
      <c r="AP70" s="958">
        <v>85217</v>
      </c>
      <c r="AQ70" s="958">
        <v>42318</v>
      </c>
      <c r="AR70" s="958">
        <v>42318</v>
      </c>
      <c r="AS70" s="958">
        <v>42318</v>
      </c>
      <c r="AT70" s="958">
        <v>42318</v>
      </c>
      <c r="AU70" s="958">
        <v>852</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543</v>
      </c>
      <c r="C71" s="962"/>
      <c r="D71" s="962"/>
      <c r="E71" s="962"/>
      <c r="F71" s="962"/>
      <c r="G71" s="962"/>
      <c r="H71" s="962"/>
      <c r="I71" s="962"/>
      <c r="J71" s="962"/>
      <c r="K71" s="962"/>
      <c r="L71" s="962"/>
      <c r="M71" s="962"/>
      <c r="N71" s="962"/>
      <c r="O71" s="962"/>
      <c r="P71" s="963"/>
      <c r="Q71" s="964">
        <v>11048</v>
      </c>
      <c r="R71" s="958">
        <v>6933</v>
      </c>
      <c r="S71" s="958">
        <v>6933</v>
      </c>
      <c r="T71" s="958">
        <v>6933</v>
      </c>
      <c r="U71" s="958">
        <v>6933</v>
      </c>
      <c r="V71" s="958">
        <v>10962</v>
      </c>
      <c r="W71" s="958">
        <v>6850</v>
      </c>
      <c r="X71" s="958">
        <v>6850</v>
      </c>
      <c r="Y71" s="958">
        <v>6850</v>
      </c>
      <c r="Z71" s="958">
        <v>6850</v>
      </c>
      <c r="AA71" s="958">
        <v>86</v>
      </c>
      <c r="AB71" s="958">
        <v>82</v>
      </c>
      <c r="AC71" s="958">
        <v>82</v>
      </c>
      <c r="AD71" s="958">
        <v>82</v>
      </c>
      <c r="AE71" s="958">
        <v>82</v>
      </c>
      <c r="AF71" s="958">
        <v>86</v>
      </c>
      <c r="AG71" s="958">
        <v>82</v>
      </c>
      <c r="AH71" s="958">
        <v>82</v>
      </c>
      <c r="AI71" s="958">
        <v>82</v>
      </c>
      <c r="AJ71" s="958">
        <v>82</v>
      </c>
      <c r="AK71" s="958">
        <v>4624</v>
      </c>
      <c r="AL71" s="958">
        <v>2485</v>
      </c>
      <c r="AM71" s="958">
        <v>2485</v>
      </c>
      <c r="AN71" s="958">
        <v>2485</v>
      </c>
      <c r="AO71" s="958">
        <v>2485</v>
      </c>
      <c r="AP71" s="958" t="s">
        <v>482</v>
      </c>
      <c r="AQ71" s="958"/>
      <c r="AR71" s="958"/>
      <c r="AS71" s="958"/>
      <c r="AT71" s="958"/>
      <c r="AU71" s="958" t="s">
        <v>482</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544</v>
      </c>
      <c r="C72" s="962"/>
      <c r="D72" s="962"/>
      <c r="E72" s="962"/>
      <c r="F72" s="962"/>
      <c r="G72" s="962"/>
      <c r="H72" s="962"/>
      <c r="I72" s="962"/>
      <c r="J72" s="962"/>
      <c r="K72" s="962"/>
      <c r="L72" s="962"/>
      <c r="M72" s="962"/>
      <c r="N72" s="962"/>
      <c r="O72" s="962"/>
      <c r="P72" s="963"/>
      <c r="Q72" s="964">
        <v>1656633</v>
      </c>
      <c r="R72" s="958">
        <v>1385861</v>
      </c>
      <c r="S72" s="958">
        <v>1385861</v>
      </c>
      <c r="T72" s="958">
        <v>1385861</v>
      </c>
      <c r="U72" s="958">
        <v>1385861</v>
      </c>
      <c r="V72" s="958">
        <v>1631442</v>
      </c>
      <c r="W72" s="958">
        <v>1346246</v>
      </c>
      <c r="X72" s="958">
        <v>1346246</v>
      </c>
      <c r="Y72" s="958">
        <v>1346246</v>
      </c>
      <c r="Z72" s="958">
        <v>1346246</v>
      </c>
      <c r="AA72" s="958">
        <v>25191</v>
      </c>
      <c r="AB72" s="958">
        <v>39615</v>
      </c>
      <c r="AC72" s="958">
        <v>39615</v>
      </c>
      <c r="AD72" s="958">
        <v>39615</v>
      </c>
      <c r="AE72" s="958">
        <v>39615</v>
      </c>
      <c r="AF72" s="958">
        <v>25191</v>
      </c>
      <c r="AG72" s="958">
        <v>39615</v>
      </c>
      <c r="AH72" s="958">
        <v>39615</v>
      </c>
      <c r="AI72" s="958">
        <v>39615</v>
      </c>
      <c r="AJ72" s="958">
        <v>39615</v>
      </c>
      <c r="AK72" s="958">
        <v>23240</v>
      </c>
      <c r="AL72" s="958"/>
      <c r="AM72" s="958"/>
      <c r="AN72" s="958"/>
      <c r="AO72" s="958"/>
      <c r="AP72" s="958" t="s">
        <v>482</v>
      </c>
      <c r="AQ72" s="958"/>
      <c r="AR72" s="958"/>
      <c r="AS72" s="958"/>
      <c r="AT72" s="958"/>
      <c r="AU72" s="958" t="s">
        <v>482</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376</v>
      </c>
      <c r="B88" s="924" t="s">
        <v>396</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69728</v>
      </c>
      <c r="AG88" s="946"/>
      <c r="AH88" s="946"/>
      <c r="AI88" s="946"/>
      <c r="AJ88" s="946"/>
      <c r="AK88" s="950"/>
      <c r="AL88" s="950"/>
      <c r="AM88" s="950"/>
      <c r="AN88" s="950"/>
      <c r="AO88" s="950"/>
      <c r="AP88" s="946">
        <v>88111</v>
      </c>
      <c r="AQ88" s="946"/>
      <c r="AR88" s="946"/>
      <c r="AS88" s="946"/>
      <c r="AT88" s="946"/>
      <c r="AU88" s="946">
        <v>977</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24" t="s">
        <v>397</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1234</v>
      </c>
      <c r="CS102" s="940"/>
      <c r="CT102" s="940"/>
      <c r="CU102" s="940"/>
      <c r="CV102" s="941"/>
      <c r="CW102" s="939">
        <v>36</v>
      </c>
      <c r="CX102" s="940"/>
      <c r="CY102" s="940"/>
      <c r="CZ102" s="940"/>
      <c r="DA102" s="941"/>
      <c r="DB102" s="939" t="s">
        <v>482</v>
      </c>
      <c r="DC102" s="940"/>
      <c r="DD102" s="940"/>
      <c r="DE102" s="940"/>
      <c r="DF102" s="941"/>
      <c r="DG102" s="939" t="s">
        <v>482</v>
      </c>
      <c r="DH102" s="940"/>
      <c r="DI102" s="940"/>
      <c r="DJ102" s="940"/>
      <c r="DK102" s="941"/>
      <c r="DL102" s="939" t="s">
        <v>482</v>
      </c>
      <c r="DM102" s="940"/>
      <c r="DN102" s="940"/>
      <c r="DO102" s="940"/>
      <c r="DP102" s="941"/>
      <c r="DQ102" s="939" t="s">
        <v>482</v>
      </c>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398</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399</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402</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403</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404</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405</v>
      </c>
      <c r="AB109" s="883"/>
      <c r="AC109" s="883"/>
      <c r="AD109" s="883"/>
      <c r="AE109" s="884"/>
      <c r="AF109" s="885" t="s">
        <v>406</v>
      </c>
      <c r="AG109" s="883"/>
      <c r="AH109" s="883"/>
      <c r="AI109" s="883"/>
      <c r="AJ109" s="884"/>
      <c r="AK109" s="885" t="s">
        <v>294</v>
      </c>
      <c r="AL109" s="883"/>
      <c r="AM109" s="883"/>
      <c r="AN109" s="883"/>
      <c r="AO109" s="884"/>
      <c r="AP109" s="885" t="s">
        <v>407</v>
      </c>
      <c r="AQ109" s="883"/>
      <c r="AR109" s="883"/>
      <c r="AS109" s="883"/>
      <c r="AT109" s="916"/>
      <c r="AU109" s="882" t="s">
        <v>404</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405</v>
      </c>
      <c r="BR109" s="883"/>
      <c r="BS109" s="883"/>
      <c r="BT109" s="883"/>
      <c r="BU109" s="884"/>
      <c r="BV109" s="885" t="s">
        <v>406</v>
      </c>
      <c r="BW109" s="883"/>
      <c r="BX109" s="883"/>
      <c r="BY109" s="883"/>
      <c r="BZ109" s="884"/>
      <c r="CA109" s="885" t="s">
        <v>294</v>
      </c>
      <c r="CB109" s="883"/>
      <c r="CC109" s="883"/>
      <c r="CD109" s="883"/>
      <c r="CE109" s="884"/>
      <c r="CF109" s="923" t="s">
        <v>407</v>
      </c>
      <c r="CG109" s="923"/>
      <c r="CH109" s="923"/>
      <c r="CI109" s="923"/>
      <c r="CJ109" s="923"/>
      <c r="CK109" s="885" t="s">
        <v>408</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405</v>
      </c>
      <c r="DH109" s="883"/>
      <c r="DI109" s="883"/>
      <c r="DJ109" s="883"/>
      <c r="DK109" s="884"/>
      <c r="DL109" s="885" t="s">
        <v>406</v>
      </c>
      <c r="DM109" s="883"/>
      <c r="DN109" s="883"/>
      <c r="DO109" s="883"/>
      <c r="DP109" s="884"/>
      <c r="DQ109" s="885" t="s">
        <v>294</v>
      </c>
      <c r="DR109" s="883"/>
      <c r="DS109" s="883"/>
      <c r="DT109" s="883"/>
      <c r="DU109" s="884"/>
      <c r="DV109" s="885" t="s">
        <v>407</v>
      </c>
      <c r="DW109" s="883"/>
      <c r="DX109" s="883"/>
      <c r="DY109" s="883"/>
      <c r="DZ109" s="916"/>
    </row>
    <row r="110" spans="1:131" s="212" customFormat="1" ht="26.25" customHeight="1" x14ac:dyDescent="0.2">
      <c r="A110" s="794" t="s">
        <v>409</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15230</v>
      </c>
      <c r="AB110" s="876"/>
      <c r="AC110" s="876"/>
      <c r="AD110" s="876"/>
      <c r="AE110" s="877"/>
      <c r="AF110" s="878" t="s">
        <v>122</v>
      </c>
      <c r="AG110" s="876"/>
      <c r="AH110" s="876"/>
      <c r="AI110" s="876"/>
      <c r="AJ110" s="877"/>
      <c r="AK110" s="878" t="s">
        <v>122</v>
      </c>
      <c r="AL110" s="876"/>
      <c r="AM110" s="876"/>
      <c r="AN110" s="876"/>
      <c r="AO110" s="877"/>
      <c r="AP110" s="879" t="s">
        <v>122</v>
      </c>
      <c r="AQ110" s="880"/>
      <c r="AR110" s="880"/>
      <c r="AS110" s="880"/>
      <c r="AT110" s="881"/>
      <c r="AU110" s="917" t="s">
        <v>69</v>
      </c>
      <c r="AV110" s="918"/>
      <c r="AW110" s="918"/>
      <c r="AX110" s="918"/>
      <c r="AY110" s="918"/>
      <c r="AZ110" s="847" t="s">
        <v>410</v>
      </c>
      <c r="BA110" s="795"/>
      <c r="BB110" s="795"/>
      <c r="BC110" s="795"/>
      <c r="BD110" s="795"/>
      <c r="BE110" s="795"/>
      <c r="BF110" s="795"/>
      <c r="BG110" s="795"/>
      <c r="BH110" s="795"/>
      <c r="BI110" s="795"/>
      <c r="BJ110" s="795"/>
      <c r="BK110" s="795"/>
      <c r="BL110" s="795"/>
      <c r="BM110" s="795"/>
      <c r="BN110" s="795"/>
      <c r="BO110" s="795"/>
      <c r="BP110" s="796"/>
      <c r="BQ110" s="848" t="s">
        <v>122</v>
      </c>
      <c r="BR110" s="829"/>
      <c r="BS110" s="829"/>
      <c r="BT110" s="829"/>
      <c r="BU110" s="829"/>
      <c r="BV110" s="829" t="s">
        <v>122</v>
      </c>
      <c r="BW110" s="829"/>
      <c r="BX110" s="829"/>
      <c r="BY110" s="829"/>
      <c r="BZ110" s="829"/>
      <c r="CA110" s="829" t="s">
        <v>122</v>
      </c>
      <c r="CB110" s="829"/>
      <c r="CC110" s="829"/>
      <c r="CD110" s="829"/>
      <c r="CE110" s="829"/>
      <c r="CF110" s="853" t="s">
        <v>122</v>
      </c>
      <c r="CG110" s="854"/>
      <c r="CH110" s="854"/>
      <c r="CI110" s="854"/>
      <c r="CJ110" s="854"/>
      <c r="CK110" s="913" t="s">
        <v>411</v>
      </c>
      <c r="CL110" s="806"/>
      <c r="CM110" s="847" t="s">
        <v>412</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v>464226</v>
      </c>
      <c r="DH110" s="829"/>
      <c r="DI110" s="829"/>
      <c r="DJ110" s="829"/>
      <c r="DK110" s="829"/>
      <c r="DL110" s="829">
        <v>234981</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413</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414</v>
      </c>
      <c r="BA111" s="739"/>
      <c r="BB111" s="739"/>
      <c r="BC111" s="739"/>
      <c r="BD111" s="739"/>
      <c r="BE111" s="739"/>
      <c r="BF111" s="739"/>
      <c r="BG111" s="739"/>
      <c r="BH111" s="739"/>
      <c r="BI111" s="739"/>
      <c r="BJ111" s="739"/>
      <c r="BK111" s="739"/>
      <c r="BL111" s="739"/>
      <c r="BM111" s="739"/>
      <c r="BN111" s="739"/>
      <c r="BO111" s="739"/>
      <c r="BP111" s="740"/>
      <c r="BQ111" s="803">
        <v>464226</v>
      </c>
      <c r="BR111" s="804"/>
      <c r="BS111" s="804"/>
      <c r="BT111" s="804"/>
      <c r="BU111" s="804"/>
      <c r="BV111" s="804">
        <v>234981</v>
      </c>
      <c r="BW111" s="804"/>
      <c r="BX111" s="804"/>
      <c r="BY111" s="804"/>
      <c r="BZ111" s="804"/>
      <c r="CA111" s="804" t="s">
        <v>122</v>
      </c>
      <c r="CB111" s="804"/>
      <c r="CC111" s="804"/>
      <c r="CD111" s="804"/>
      <c r="CE111" s="804"/>
      <c r="CF111" s="862" t="s">
        <v>122</v>
      </c>
      <c r="CG111" s="863"/>
      <c r="CH111" s="863"/>
      <c r="CI111" s="863"/>
      <c r="CJ111" s="863"/>
      <c r="CK111" s="914"/>
      <c r="CL111" s="808"/>
      <c r="CM111" s="802" t="s">
        <v>415</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416</v>
      </c>
      <c r="B112" s="900"/>
      <c r="C112" s="739" t="s">
        <v>417</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418</v>
      </c>
      <c r="BA112" s="739"/>
      <c r="BB112" s="739"/>
      <c r="BC112" s="739"/>
      <c r="BD112" s="739"/>
      <c r="BE112" s="739"/>
      <c r="BF112" s="739"/>
      <c r="BG112" s="739"/>
      <c r="BH112" s="739"/>
      <c r="BI112" s="739"/>
      <c r="BJ112" s="739"/>
      <c r="BK112" s="739"/>
      <c r="BL112" s="739"/>
      <c r="BM112" s="739"/>
      <c r="BN112" s="739"/>
      <c r="BO112" s="739"/>
      <c r="BP112" s="740"/>
      <c r="BQ112" s="803" t="s">
        <v>122</v>
      </c>
      <c r="BR112" s="804"/>
      <c r="BS112" s="804"/>
      <c r="BT112" s="804"/>
      <c r="BU112" s="804"/>
      <c r="BV112" s="804" t="s">
        <v>122</v>
      </c>
      <c r="BW112" s="804"/>
      <c r="BX112" s="804"/>
      <c r="BY112" s="804"/>
      <c r="BZ112" s="804"/>
      <c r="CA112" s="804" t="s">
        <v>122</v>
      </c>
      <c r="CB112" s="804"/>
      <c r="CC112" s="804"/>
      <c r="CD112" s="804"/>
      <c r="CE112" s="804"/>
      <c r="CF112" s="862" t="s">
        <v>122</v>
      </c>
      <c r="CG112" s="863"/>
      <c r="CH112" s="863"/>
      <c r="CI112" s="863"/>
      <c r="CJ112" s="863"/>
      <c r="CK112" s="914"/>
      <c r="CL112" s="808"/>
      <c r="CM112" s="802" t="s">
        <v>419</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420</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122</v>
      </c>
      <c r="AB113" s="906"/>
      <c r="AC113" s="906"/>
      <c r="AD113" s="906"/>
      <c r="AE113" s="907"/>
      <c r="AF113" s="908" t="s">
        <v>122</v>
      </c>
      <c r="AG113" s="906"/>
      <c r="AH113" s="906"/>
      <c r="AI113" s="906"/>
      <c r="AJ113" s="907"/>
      <c r="AK113" s="908" t="s">
        <v>122</v>
      </c>
      <c r="AL113" s="906"/>
      <c r="AM113" s="906"/>
      <c r="AN113" s="906"/>
      <c r="AO113" s="907"/>
      <c r="AP113" s="909" t="s">
        <v>122</v>
      </c>
      <c r="AQ113" s="910"/>
      <c r="AR113" s="910"/>
      <c r="AS113" s="910"/>
      <c r="AT113" s="911"/>
      <c r="AU113" s="919"/>
      <c r="AV113" s="920"/>
      <c r="AW113" s="920"/>
      <c r="AX113" s="920"/>
      <c r="AY113" s="920"/>
      <c r="AZ113" s="802" t="s">
        <v>421</v>
      </c>
      <c r="BA113" s="739"/>
      <c r="BB113" s="739"/>
      <c r="BC113" s="739"/>
      <c r="BD113" s="739"/>
      <c r="BE113" s="739"/>
      <c r="BF113" s="739"/>
      <c r="BG113" s="739"/>
      <c r="BH113" s="739"/>
      <c r="BI113" s="739"/>
      <c r="BJ113" s="739"/>
      <c r="BK113" s="739"/>
      <c r="BL113" s="739"/>
      <c r="BM113" s="739"/>
      <c r="BN113" s="739"/>
      <c r="BO113" s="739"/>
      <c r="BP113" s="740"/>
      <c r="BQ113" s="803">
        <v>923066</v>
      </c>
      <c r="BR113" s="804"/>
      <c r="BS113" s="804"/>
      <c r="BT113" s="804"/>
      <c r="BU113" s="804"/>
      <c r="BV113" s="804">
        <v>843313</v>
      </c>
      <c r="BW113" s="804"/>
      <c r="BX113" s="804"/>
      <c r="BY113" s="804"/>
      <c r="BZ113" s="804"/>
      <c r="CA113" s="804">
        <v>976633</v>
      </c>
      <c r="CB113" s="804"/>
      <c r="CC113" s="804"/>
      <c r="CD113" s="804"/>
      <c r="CE113" s="804"/>
      <c r="CF113" s="862">
        <v>2.4</v>
      </c>
      <c r="CG113" s="863"/>
      <c r="CH113" s="863"/>
      <c r="CI113" s="863"/>
      <c r="CJ113" s="863"/>
      <c r="CK113" s="914"/>
      <c r="CL113" s="808"/>
      <c r="CM113" s="802" t="s">
        <v>422</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423</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42890</v>
      </c>
      <c r="AB114" s="767"/>
      <c r="AC114" s="767"/>
      <c r="AD114" s="767"/>
      <c r="AE114" s="768"/>
      <c r="AF114" s="769">
        <v>47508</v>
      </c>
      <c r="AG114" s="767"/>
      <c r="AH114" s="767"/>
      <c r="AI114" s="767"/>
      <c r="AJ114" s="768"/>
      <c r="AK114" s="769">
        <v>102600</v>
      </c>
      <c r="AL114" s="767"/>
      <c r="AM114" s="767"/>
      <c r="AN114" s="767"/>
      <c r="AO114" s="768"/>
      <c r="AP114" s="811">
        <v>0.2</v>
      </c>
      <c r="AQ114" s="812"/>
      <c r="AR114" s="812"/>
      <c r="AS114" s="812"/>
      <c r="AT114" s="813"/>
      <c r="AU114" s="919"/>
      <c r="AV114" s="920"/>
      <c r="AW114" s="920"/>
      <c r="AX114" s="920"/>
      <c r="AY114" s="920"/>
      <c r="AZ114" s="802" t="s">
        <v>424</v>
      </c>
      <c r="BA114" s="739"/>
      <c r="BB114" s="739"/>
      <c r="BC114" s="739"/>
      <c r="BD114" s="739"/>
      <c r="BE114" s="739"/>
      <c r="BF114" s="739"/>
      <c r="BG114" s="739"/>
      <c r="BH114" s="739"/>
      <c r="BI114" s="739"/>
      <c r="BJ114" s="739"/>
      <c r="BK114" s="739"/>
      <c r="BL114" s="739"/>
      <c r="BM114" s="739"/>
      <c r="BN114" s="739"/>
      <c r="BO114" s="739"/>
      <c r="BP114" s="740"/>
      <c r="BQ114" s="803">
        <v>5281403</v>
      </c>
      <c r="BR114" s="804"/>
      <c r="BS114" s="804"/>
      <c r="BT114" s="804"/>
      <c r="BU114" s="804"/>
      <c r="BV114" s="804">
        <v>5341159</v>
      </c>
      <c r="BW114" s="804"/>
      <c r="BX114" s="804"/>
      <c r="BY114" s="804"/>
      <c r="BZ114" s="804"/>
      <c r="CA114" s="804">
        <v>4794063</v>
      </c>
      <c r="CB114" s="804"/>
      <c r="CC114" s="804"/>
      <c r="CD114" s="804"/>
      <c r="CE114" s="804"/>
      <c r="CF114" s="862">
        <v>11.6</v>
      </c>
      <c r="CG114" s="863"/>
      <c r="CH114" s="863"/>
      <c r="CI114" s="863"/>
      <c r="CJ114" s="863"/>
      <c r="CK114" s="914"/>
      <c r="CL114" s="808"/>
      <c r="CM114" s="802" t="s">
        <v>425</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426</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237914</v>
      </c>
      <c r="AB115" s="906"/>
      <c r="AC115" s="906"/>
      <c r="AD115" s="906"/>
      <c r="AE115" s="907"/>
      <c r="AF115" s="908">
        <v>238179</v>
      </c>
      <c r="AG115" s="906"/>
      <c r="AH115" s="906"/>
      <c r="AI115" s="906"/>
      <c r="AJ115" s="907"/>
      <c r="AK115" s="908">
        <v>238452</v>
      </c>
      <c r="AL115" s="906"/>
      <c r="AM115" s="906"/>
      <c r="AN115" s="906"/>
      <c r="AO115" s="907"/>
      <c r="AP115" s="909">
        <v>0.6</v>
      </c>
      <c r="AQ115" s="910"/>
      <c r="AR115" s="910"/>
      <c r="AS115" s="910"/>
      <c r="AT115" s="911"/>
      <c r="AU115" s="919"/>
      <c r="AV115" s="920"/>
      <c r="AW115" s="920"/>
      <c r="AX115" s="920"/>
      <c r="AY115" s="920"/>
      <c r="AZ115" s="802" t="s">
        <v>427</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428</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429</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430</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431</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432</v>
      </c>
      <c r="Z117" s="884"/>
      <c r="AA117" s="889">
        <v>296034</v>
      </c>
      <c r="AB117" s="890"/>
      <c r="AC117" s="890"/>
      <c r="AD117" s="890"/>
      <c r="AE117" s="891"/>
      <c r="AF117" s="892">
        <v>285687</v>
      </c>
      <c r="AG117" s="890"/>
      <c r="AH117" s="890"/>
      <c r="AI117" s="890"/>
      <c r="AJ117" s="891"/>
      <c r="AK117" s="892">
        <v>341052</v>
      </c>
      <c r="AL117" s="890"/>
      <c r="AM117" s="890"/>
      <c r="AN117" s="890"/>
      <c r="AO117" s="891"/>
      <c r="AP117" s="893"/>
      <c r="AQ117" s="894"/>
      <c r="AR117" s="894"/>
      <c r="AS117" s="894"/>
      <c r="AT117" s="895"/>
      <c r="AU117" s="919"/>
      <c r="AV117" s="920"/>
      <c r="AW117" s="920"/>
      <c r="AX117" s="920"/>
      <c r="AY117" s="920"/>
      <c r="AZ117" s="850" t="s">
        <v>433</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434</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408</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405</v>
      </c>
      <c r="AB118" s="883"/>
      <c r="AC118" s="883"/>
      <c r="AD118" s="883"/>
      <c r="AE118" s="884"/>
      <c r="AF118" s="885" t="s">
        <v>406</v>
      </c>
      <c r="AG118" s="883"/>
      <c r="AH118" s="883"/>
      <c r="AI118" s="883"/>
      <c r="AJ118" s="884"/>
      <c r="AK118" s="885" t="s">
        <v>294</v>
      </c>
      <c r="AL118" s="883"/>
      <c r="AM118" s="883"/>
      <c r="AN118" s="883"/>
      <c r="AO118" s="884"/>
      <c r="AP118" s="886" t="s">
        <v>407</v>
      </c>
      <c r="AQ118" s="887"/>
      <c r="AR118" s="887"/>
      <c r="AS118" s="887"/>
      <c r="AT118" s="888"/>
      <c r="AU118" s="919"/>
      <c r="AV118" s="920"/>
      <c r="AW118" s="920"/>
      <c r="AX118" s="920"/>
      <c r="AY118" s="920"/>
      <c r="AZ118" s="825" t="s">
        <v>435</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436</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411</v>
      </c>
      <c r="B119" s="806"/>
      <c r="C119" s="847" t="s">
        <v>412</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v>237914</v>
      </c>
      <c r="AB119" s="876"/>
      <c r="AC119" s="876"/>
      <c r="AD119" s="876"/>
      <c r="AE119" s="877"/>
      <c r="AF119" s="878">
        <v>238179</v>
      </c>
      <c r="AG119" s="876"/>
      <c r="AH119" s="876"/>
      <c r="AI119" s="876"/>
      <c r="AJ119" s="877"/>
      <c r="AK119" s="878">
        <v>238452</v>
      </c>
      <c r="AL119" s="876"/>
      <c r="AM119" s="876"/>
      <c r="AN119" s="876"/>
      <c r="AO119" s="877"/>
      <c r="AP119" s="879">
        <v>0.6</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437</v>
      </c>
      <c r="BP119" s="865"/>
      <c r="BQ119" s="866">
        <v>6668695</v>
      </c>
      <c r="BR119" s="832"/>
      <c r="BS119" s="832"/>
      <c r="BT119" s="832"/>
      <c r="BU119" s="832"/>
      <c r="BV119" s="832">
        <v>6419453</v>
      </c>
      <c r="BW119" s="832"/>
      <c r="BX119" s="832"/>
      <c r="BY119" s="832"/>
      <c r="BZ119" s="832"/>
      <c r="CA119" s="832">
        <v>5770696</v>
      </c>
      <c r="CB119" s="832"/>
      <c r="CC119" s="832"/>
      <c r="CD119" s="832"/>
      <c r="CE119" s="832"/>
      <c r="CF119" s="735"/>
      <c r="CG119" s="736"/>
      <c r="CH119" s="736"/>
      <c r="CI119" s="736"/>
      <c r="CJ119" s="821"/>
      <c r="CK119" s="915"/>
      <c r="CL119" s="810"/>
      <c r="CM119" s="825" t="s">
        <v>438</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415</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439</v>
      </c>
      <c r="AV120" s="868"/>
      <c r="AW120" s="868"/>
      <c r="AX120" s="868"/>
      <c r="AY120" s="869"/>
      <c r="AZ120" s="847" t="s">
        <v>440</v>
      </c>
      <c r="BA120" s="795"/>
      <c r="BB120" s="795"/>
      <c r="BC120" s="795"/>
      <c r="BD120" s="795"/>
      <c r="BE120" s="795"/>
      <c r="BF120" s="795"/>
      <c r="BG120" s="795"/>
      <c r="BH120" s="795"/>
      <c r="BI120" s="795"/>
      <c r="BJ120" s="795"/>
      <c r="BK120" s="795"/>
      <c r="BL120" s="795"/>
      <c r="BM120" s="795"/>
      <c r="BN120" s="795"/>
      <c r="BO120" s="795"/>
      <c r="BP120" s="796"/>
      <c r="BQ120" s="848">
        <v>119527828</v>
      </c>
      <c r="BR120" s="829"/>
      <c r="BS120" s="829"/>
      <c r="BT120" s="829"/>
      <c r="BU120" s="829"/>
      <c r="BV120" s="829">
        <v>119526160</v>
      </c>
      <c r="BW120" s="829"/>
      <c r="BX120" s="829"/>
      <c r="BY120" s="829"/>
      <c r="BZ120" s="829"/>
      <c r="CA120" s="829">
        <v>123908836</v>
      </c>
      <c r="CB120" s="829"/>
      <c r="CC120" s="829"/>
      <c r="CD120" s="829"/>
      <c r="CE120" s="829"/>
      <c r="CF120" s="853">
        <v>300.5</v>
      </c>
      <c r="CG120" s="854"/>
      <c r="CH120" s="854"/>
      <c r="CI120" s="854"/>
      <c r="CJ120" s="854"/>
      <c r="CK120" s="855" t="s">
        <v>441</v>
      </c>
      <c r="CL120" s="839"/>
      <c r="CM120" s="839"/>
      <c r="CN120" s="839"/>
      <c r="CO120" s="840"/>
      <c r="CP120" s="859" t="s">
        <v>389</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t="s">
        <v>122</v>
      </c>
      <c r="DR120" s="829"/>
      <c r="DS120" s="829"/>
      <c r="DT120" s="829"/>
      <c r="DU120" s="829"/>
      <c r="DV120" s="830" t="s">
        <v>122</v>
      </c>
      <c r="DW120" s="830"/>
      <c r="DX120" s="830"/>
      <c r="DY120" s="830"/>
      <c r="DZ120" s="831"/>
    </row>
    <row r="121" spans="1:130" s="212" customFormat="1" ht="26.25" customHeight="1" x14ac:dyDescent="0.2">
      <c r="A121" s="807"/>
      <c r="B121" s="808"/>
      <c r="C121" s="850" t="s">
        <v>442</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443</v>
      </c>
      <c r="BA121" s="739"/>
      <c r="BB121" s="739"/>
      <c r="BC121" s="739"/>
      <c r="BD121" s="739"/>
      <c r="BE121" s="739"/>
      <c r="BF121" s="739"/>
      <c r="BG121" s="739"/>
      <c r="BH121" s="739"/>
      <c r="BI121" s="739"/>
      <c r="BJ121" s="739"/>
      <c r="BK121" s="739"/>
      <c r="BL121" s="739"/>
      <c r="BM121" s="739"/>
      <c r="BN121" s="739"/>
      <c r="BO121" s="739"/>
      <c r="BP121" s="740"/>
      <c r="BQ121" s="803" t="s">
        <v>122</v>
      </c>
      <c r="BR121" s="804"/>
      <c r="BS121" s="804"/>
      <c r="BT121" s="804"/>
      <c r="BU121" s="804"/>
      <c r="BV121" s="804" t="s">
        <v>122</v>
      </c>
      <c r="BW121" s="804"/>
      <c r="BX121" s="804"/>
      <c r="BY121" s="804"/>
      <c r="BZ121" s="804"/>
      <c r="CA121" s="804" t="s">
        <v>122</v>
      </c>
      <c r="CB121" s="804"/>
      <c r="CC121" s="804"/>
      <c r="CD121" s="804"/>
      <c r="CE121" s="804"/>
      <c r="CF121" s="862" t="s">
        <v>122</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2">
      <c r="A122" s="807"/>
      <c r="B122" s="808"/>
      <c r="C122" s="802" t="s">
        <v>425</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444</v>
      </c>
      <c r="BA122" s="826"/>
      <c r="BB122" s="826"/>
      <c r="BC122" s="826"/>
      <c r="BD122" s="826"/>
      <c r="BE122" s="826"/>
      <c r="BF122" s="826"/>
      <c r="BG122" s="826"/>
      <c r="BH122" s="826"/>
      <c r="BI122" s="826"/>
      <c r="BJ122" s="826"/>
      <c r="BK122" s="826"/>
      <c r="BL122" s="826"/>
      <c r="BM122" s="826"/>
      <c r="BN122" s="826"/>
      <c r="BO122" s="826"/>
      <c r="BP122" s="827"/>
      <c r="BQ122" s="866">
        <v>4429503</v>
      </c>
      <c r="BR122" s="832"/>
      <c r="BS122" s="832"/>
      <c r="BT122" s="832"/>
      <c r="BU122" s="832"/>
      <c r="BV122" s="832">
        <v>3778060</v>
      </c>
      <c r="BW122" s="832"/>
      <c r="BX122" s="832"/>
      <c r="BY122" s="832"/>
      <c r="BZ122" s="832"/>
      <c r="CA122" s="832">
        <v>3232987</v>
      </c>
      <c r="CB122" s="832"/>
      <c r="CC122" s="832"/>
      <c r="CD122" s="832"/>
      <c r="CE122" s="832"/>
      <c r="CF122" s="833">
        <v>7.8</v>
      </c>
      <c r="CG122" s="834"/>
      <c r="CH122" s="834"/>
      <c r="CI122" s="834"/>
      <c r="CJ122" s="834"/>
      <c r="CK122" s="856"/>
      <c r="CL122" s="842"/>
      <c r="CM122" s="842"/>
      <c r="CN122" s="842"/>
      <c r="CO122" s="843"/>
      <c r="CP122" s="822" t="s">
        <v>388</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431</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445</v>
      </c>
      <c r="BP123" s="865"/>
      <c r="BQ123" s="819">
        <v>123957331</v>
      </c>
      <c r="BR123" s="820"/>
      <c r="BS123" s="820"/>
      <c r="BT123" s="820"/>
      <c r="BU123" s="820"/>
      <c r="BV123" s="820">
        <v>123304220</v>
      </c>
      <c r="BW123" s="820"/>
      <c r="BX123" s="820"/>
      <c r="BY123" s="820"/>
      <c r="BZ123" s="820"/>
      <c r="CA123" s="820">
        <v>127141823</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5">
      <c r="A124" s="807"/>
      <c r="B124" s="808"/>
      <c r="C124" s="802" t="s">
        <v>434</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446</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447</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436</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448</v>
      </c>
      <c r="CL125" s="839"/>
      <c r="CM125" s="839"/>
      <c r="CN125" s="839"/>
      <c r="CO125" s="840"/>
      <c r="CP125" s="847" t="s">
        <v>449</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438</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450</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451</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452</v>
      </c>
      <c r="AY127" s="799"/>
      <c r="AZ127" s="799"/>
      <c r="BA127" s="799"/>
      <c r="BB127" s="799"/>
      <c r="BC127" s="799"/>
      <c r="BD127" s="799"/>
      <c r="BE127" s="800"/>
      <c r="BF127" s="798" t="s">
        <v>453</v>
      </c>
      <c r="BG127" s="799"/>
      <c r="BH127" s="799"/>
      <c r="BI127" s="799"/>
      <c r="BJ127" s="799"/>
      <c r="BK127" s="799"/>
      <c r="BL127" s="800"/>
      <c r="BM127" s="798" t="s">
        <v>454</v>
      </c>
      <c r="BN127" s="799"/>
      <c r="BO127" s="799"/>
      <c r="BP127" s="799"/>
      <c r="BQ127" s="799"/>
      <c r="BR127" s="799"/>
      <c r="BS127" s="800"/>
      <c r="BT127" s="798" t="s">
        <v>455</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456</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457</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458</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14"/>
      <c r="AV128" s="214"/>
      <c r="AW128" s="214"/>
      <c r="AX128" s="794" t="s">
        <v>459</v>
      </c>
      <c r="AY128" s="795"/>
      <c r="AZ128" s="795"/>
      <c r="BA128" s="795"/>
      <c r="BB128" s="795"/>
      <c r="BC128" s="795"/>
      <c r="BD128" s="795"/>
      <c r="BE128" s="796"/>
      <c r="BF128" s="773" t="s">
        <v>122</v>
      </c>
      <c r="BG128" s="774"/>
      <c r="BH128" s="774"/>
      <c r="BI128" s="774"/>
      <c r="BJ128" s="774"/>
      <c r="BK128" s="774"/>
      <c r="BL128" s="797"/>
      <c r="BM128" s="773">
        <v>11.41</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460</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461</v>
      </c>
      <c r="X129" s="764"/>
      <c r="Y129" s="764"/>
      <c r="Z129" s="765"/>
      <c r="AA129" s="766">
        <v>35567322</v>
      </c>
      <c r="AB129" s="767"/>
      <c r="AC129" s="767"/>
      <c r="AD129" s="767"/>
      <c r="AE129" s="768"/>
      <c r="AF129" s="769">
        <v>38486440</v>
      </c>
      <c r="AG129" s="767"/>
      <c r="AH129" s="767"/>
      <c r="AI129" s="767"/>
      <c r="AJ129" s="768"/>
      <c r="AK129" s="769">
        <v>41789049</v>
      </c>
      <c r="AL129" s="767"/>
      <c r="AM129" s="767"/>
      <c r="AN129" s="767"/>
      <c r="AO129" s="768"/>
      <c r="AP129" s="770"/>
      <c r="AQ129" s="771"/>
      <c r="AR129" s="771"/>
      <c r="AS129" s="771"/>
      <c r="AT129" s="772"/>
      <c r="AU129" s="215"/>
      <c r="AV129" s="215"/>
      <c r="AW129" s="215"/>
      <c r="AX129" s="738" t="s">
        <v>462</v>
      </c>
      <c r="AY129" s="739"/>
      <c r="AZ129" s="739"/>
      <c r="BA129" s="739"/>
      <c r="BB129" s="739"/>
      <c r="BC129" s="739"/>
      <c r="BD129" s="739"/>
      <c r="BE129" s="740"/>
      <c r="BF129" s="757" t="s">
        <v>122</v>
      </c>
      <c r="BG129" s="758"/>
      <c r="BH129" s="758"/>
      <c r="BI129" s="758"/>
      <c r="BJ129" s="758"/>
      <c r="BK129" s="758"/>
      <c r="BL129" s="759"/>
      <c r="BM129" s="757">
        <v>16.41</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463</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464</v>
      </c>
      <c r="X130" s="764"/>
      <c r="Y130" s="764"/>
      <c r="Z130" s="765"/>
      <c r="AA130" s="766">
        <v>744241</v>
      </c>
      <c r="AB130" s="767"/>
      <c r="AC130" s="767"/>
      <c r="AD130" s="767"/>
      <c r="AE130" s="768"/>
      <c r="AF130" s="769">
        <v>664640</v>
      </c>
      <c r="AG130" s="767"/>
      <c r="AH130" s="767"/>
      <c r="AI130" s="767"/>
      <c r="AJ130" s="768"/>
      <c r="AK130" s="769">
        <v>553744</v>
      </c>
      <c r="AL130" s="767"/>
      <c r="AM130" s="767"/>
      <c r="AN130" s="767"/>
      <c r="AO130" s="768"/>
      <c r="AP130" s="770"/>
      <c r="AQ130" s="771"/>
      <c r="AR130" s="771"/>
      <c r="AS130" s="771"/>
      <c r="AT130" s="772"/>
      <c r="AU130" s="215"/>
      <c r="AV130" s="215"/>
      <c r="AW130" s="215"/>
      <c r="AX130" s="738" t="s">
        <v>465</v>
      </c>
      <c r="AY130" s="739"/>
      <c r="AZ130" s="739"/>
      <c r="BA130" s="739"/>
      <c r="BB130" s="739"/>
      <c r="BC130" s="739"/>
      <c r="BD130" s="739"/>
      <c r="BE130" s="740"/>
      <c r="BF130" s="741">
        <v>-0.9</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466</v>
      </c>
      <c r="X131" s="748"/>
      <c r="Y131" s="748"/>
      <c r="Z131" s="749"/>
      <c r="AA131" s="750">
        <v>34823081</v>
      </c>
      <c r="AB131" s="751"/>
      <c r="AC131" s="751"/>
      <c r="AD131" s="751"/>
      <c r="AE131" s="752"/>
      <c r="AF131" s="753">
        <v>37821800</v>
      </c>
      <c r="AG131" s="751"/>
      <c r="AH131" s="751"/>
      <c r="AI131" s="751"/>
      <c r="AJ131" s="752"/>
      <c r="AK131" s="753">
        <v>41235305</v>
      </c>
      <c r="AL131" s="751"/>
      <c r="AM131" s="751"/>
      <c r="AN131" s="751"/>
      <c r="AO131" s="752"/>
      <c r="AP131" s="754"/>
      <c r="AQ131" s="755"/>
      <c r="AR131" s="755"/>
      <c r="AS131" s="755"/>
      <c r="AT131" s="756"/>
      <c r="AU131" s="215"/>
      <c r="AV131" s="215"/>
      <c r="AW131" s="215"/>
      <c r="AX131" s="716" t="s">
        <v>467</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468</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469</v>
      </c>
      <c r="W132" s="729"/>
      <c r="X132" s="729"/>
      <c r="Y132" s="729"/>
      <c r="Z132" s="730"/>
      <c r="AA132" s="731">
        <v>-1.287097486</v>
      </c>
      <c r="AB132" s="732"/>
      <c r="AC132" s="732"/>
      <c r="AD132" s="732"/>
      <c r="AE132" s="733"/>
      <c r="AF132" s="734">
        <v>-1.001943324</v>
      </c>
      <c r="AG132" s="732"/>
      <c r="AH132" s="732"/>
      <c r="AI132" s="732"/>
      <c r="AJ132" s="733"/>
      <c r="AK132" s="734">
        <v>-0.51580071999999999</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470</v>
      </c>
      <c r="W133" s="708"/>
      <c r="X133" s="708"/>
      <c r="Y133" s="708"/>
      <c r="Z133" s="709"/>
      <c r="AA133" s="710">
        <v>-0.9</v>
      </c>
      <c r="AB133" s="711"/>
      <c r="AC133" s="711"/>
      <c r="AD133" s="711"/>
      <c r="AE133" s="712"/>
      <c r="AF133" s="710">
        <v>-1.1000000000000001</v>
      </c>
      <c r="AG133" s="711"/>
      <c r="AH133" s="711"/>
      <c r="AI133" s="711"/>
      <c r="AJ133" s="712"/>
      <c r="AK133" s="710">
        <v>-0.9</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qnNjIqBrGjAa257I1NsUwRe4FsYqlWrFQtNVt998OHHbTrI0r7m8Ii1zShLlVb508DesKE0KkmsEBG5XmsM7/g==" saltValue="uDrkVXVEn6fylGWEqKNG6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c4qc1JnOI01CIkWBve3jGOR9AMe0cVlAviDX4RIfD8yuJeyB/mNVaMHTPvNnrBwUmu3qsqVuks8R9ToiwsGyRg==" saltValue="kM7hvb3zjIHxskNpTKeyn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p0yvlOaqP6CQl0v2E0JHy49W5X/u/rWa06xD7RACsYsNSH+VLhehjyPqoyGFo4xX8hZfxidTjIQi6QI2mqPsg==" saltValue="YxDP7qo1pRdSg1ofJXff8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5" t="s">
        <v>474</v>
      </c>
      <c r="AP7" s="253"/>
      <c r="AQ7" s="254" t="s">
        <v>475</v>
      </c>
      <c r="AR7" s="255"/>
    </row>
    <row r="8" spans="1:46" ht="13.2" x14ac:dyDescent="0.2">
      <c r="A8" s="247"/>
      <c r="AK8" s="256"/>
      <c r="AL8" s="257"/>
      <c r="AM8" s="257"/>
      <c r="AN8" s="258"/>
      <c r="AO8" s="1106"/>
      <c r="AP8" s="259" t="s">
        <v>476</v>
      </c>
      <c r="AQ8" s="260" t="s">
        <v>477</v>
      </c>
      <c r="AR8" s="261" t="s">
        <v>478</v>
      </c>
    </row>
    <row r="9" spans="1:46" ht="13.2" x14ac:dyDescent="0.2">
      <c r="A9" s="247"/>
      <c r="AK9" s="1117" t="s">
        <v>479</v>
      </c>
      <c r="AL9" s="1118"/>
      <c r="AM9" s="1118"/>
      <c r="AN9" s="1119"/>
      <c r="AO9" s="262">
        <v>12406028</v>
      </c>
      <c r="AP9" s="262">
        <v>180228</v>
      </c>
      <c r="AQ9" s="263">
        <v>69750</v>
      </c>
      <c r="AR9" s="264">
        <v>158.4</v>
      </c>
    </row>
    <row r="10" spans="1:46" ht="13.5" customHeight="1" x14ac:dyDescent="0.2">
      <c r="A10" s="247"/>
      <c r="AK10" s="1117" t="s">
        <v>480</v>
      </c>
      <c r="AL10" s="1118"/>
      <c r="AM10" s="1118"/>
      <c r="AN10" s="1119"/>
      <c r="AO10" s="265">
        <v>253632</v>
      </c>
      <c r="AP10" s="265">
        <v>3685</v>
      </c>
      <c r="AQ10" s="266">
        <v>1158</v>
      </c>
      <c r="AR10" s="267">
        <v>218.2</v>
      </c>
    </row>
    <row r="11" spans="1:46" ht="13.5" customHeight="1" x14ac:dyDescent="0.2">
      <c r="A11" s="247"/>
      <c r="AK11" s="1117" t="s">
        <v>481</v>
      </c>
      <c r="AL11" s="1118"/>
      <c r="AM11" s="1118"/>
      <c r="AN11" s="1119"/>
      <c r="AO11" s="265" t="s">
        <v>482</v>
      </c>
      <c r="AP11" s="265" t="s">
        <v>482</v>
      </c>
      <c r="AQ11" s="266" t="s">
        <v>482</v>
      </c>
      <c r="AR11" s="267" t="s">
        <v>482</v>
      </c>
    </row>
    <row r="12" spans="1:46" ht="13.5" customHeight="1" x14ac:dyDescent="0.2">
      <c r="A12" s="247"/>
      <c r="AK12" s="1117" t="s">
        <v>483</v>
      </c>
      <c r="AL12" s="1118"/>
      <c r="AM12" s="1118"/>
      <c r="AN12" s="1119"/>
      <c r="AO12" s="265" t="s">
        <v>482</v>
      </c>
      <c r="AP12" s="265" t="s">
        <v>482</v>
      </c>
      <c r="AQ12" s="266" t="s">
        <v>482</v>
      </c>
      <c r="AR12" s="267" t="s">
        <v>482</v>
      </c>
    </row>
    <row r="13" spans="1:46" ht="13.5" customHeight="1" x14ac:dyDescent="0.2">
      <c r="A13" s="247"/>
      <c r="AK13" s="1117" t="s">
        <v>484</v>
      </c>
      <c r="AL13" s="1118"/>
      <c r="AM13" s="1118"/>
      <c r="AN13" s="1119"/>
      <c r="AO13" s="265">
        <v>306654</v>
      </c>
      <c r="AP13" s="265">
        <v>4455</v>
      </c>
      <c r="AQ13" s="266">
        <v>2380</v>
      </c>
      <c r="AR13" s="267">
        <v>87.2</v>
      </c>
    </row>
    <row r="14" spans="1:46" ht="13.5" customHeight="1" x14ac:dyDescent="0.2">
      <c r="A14" s="247"/>
      <c r="AK14" s="1117" t="s">
        <v>485</v>
      </c>
      <c r="AL14" s="1118"/>
      <c r="AM14" s="1118"/>
      <c r="AN14" s="1119"/>
      <c r="AO14" s="265">
        <v>274527</v>
      </c>
      <c r="AP14" s="265">
        <v>3988</v>
      </c>
      <c r="AQ14" s="266">
        <v>1678</v>
      </c>
      <c r="AR14" s="267">
        <v>137.69999999999999</v>
      </c>
    </row>
    <row r="15" spans="1:46" ht="13.5" customHeight="1" x14ac:dyDescent="0.2">
      <c r="A15" s="247"/>
      <c r="AK15" s="1120" t="s">
        <v>486</v>
      </c>
      <c r="AL15" s="1121"/>
      <c r="AM15" s="1121"/>
      <c r="AN15" s="1122"/>
      <c r="AO15" s="265">
        <v>-649308</v>
      </c>
      <c r="AP15" s="265">
        <v>-9433</v>
      </c>
      <c r="AQ15" s="266">
        <v>-4869</v>
      </c>
      <c r="AR15" s="267">
        <v>93.7</v>
      </c>
    </row>
    <row r="16" spans="1:46" ht="13.2" x14ac:dyDescent="0.2">
      <c r="A16" s="247"/>
      <c r="AK16" s="1120" t="s">
        <v>177</v>
      </c>
      <c r="AL16" s="1121"/>
      <c r="AM16" s="1121"/>
      <c r="AN16" s="1122"/>
      <c r="AO16" s="265">
        <v>12591533</v>
      </c>
      <c r="AP16" s="265">
        <v>182923</v>
      </c>
      <c r="AQ16" s="266">
        <v>70096</v>
      </c>
      <c r="AR16" s="267">
        <v>161</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23" t="s">
        <v>491</v>
      </c>
      <c r="AL21" s="1124"/>
      <c r="AM21" s="1124"/>
      <c r="AN21" s="1125"/>
      <c r="AO21" s="277">
        <v>17.39</v>
      </c>
      <c r="AP21" s="278">
        <v>6.37</v>
      </c>
      <c r="AQ21" s="279">
        <v>11.02</v>
      </c>
      <c r="AS21" s="280"/>
      <c r="AT21" s="276"/>
    </row>
    <row r="22" spans="1:46" s="248" customFormat="1" ht="13.2" x14ac:dyDescent="0.2">
      <c r="A22" s="276"/>
      <c r="AK22" s="1123" t="s">
        <v>492</v>
      </c>
      <c r="AL22" s="1124"/>
      <c r="AM22" s="1124"/>
      <c r="AN22" s="1125"/>
      <c r="AO22" s="281">
        <v>100.4</v>
      </c>
      <c r="AP22" s="282">
        <v>98.4</v>
      </c>
      <c r="AQ22" s="283">
        <v>2</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493</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5" t="s">
        <v>474</v>
      </c>
      <c r="AP30" s="253"/>
      <c r="AQ30" s="254" t="s">
        <v>475</v>
      </c>
      <c r="AR30" s="255"/>
    </row>
    <row r="31" spans="1:46" ht="13.2" x14ac:dyDescent="0.2">
      <c r="A31" s="247"/>
      <c r="AK31" s="256"/>
      <c r="AL31" s="257"/>
      <c r="AM31" s="257"/>
      <c r="AN31" s="258"/>
      <c r="AO31" s="1106"/>
      <c r="AP31" s="259" t="s">
        <v>476</v>
      </c>
      <c r="AQ31" s="260" t="s">
        <v>477</v>
      </c>
      <c r="AR31" s="261" t="s">
        <v>478</v>
      </c>
    </row>
    <row r="32" spans="1:46" ht="27" customHeight="1" x14ac:dyDescent="0.2">
      <c r="A32" s="247"/>
      <c r="AK32" s="1107" t="s">
        <v>496</v>
      </c>
      <c r="AL32" s="1108"/>
      <c r="AM32" s="1108"/>
      <c r="AN32" s="1109"/>
      <c r="AO32" s="291" t="s">
        <v>482</v>
      </c>
      <c r="AP32" s="291" t="s">
        <v>482</v>
      </c>
      <c r="AQ32" s="292">
        <v>4451</v>
      </c>
      <c r="AR32" s="293" t="s">
        <v>482</v>
      </c>
    </row>
    <row r="33" spans="1:46" ht="13.5" customHeight="1" x14ac:dyDescent="0.2">
      <c r="A33" s="247"/>
      <c r="AK33" s="1107" t="s">
        <v>497</v>
      </c>
      <c r="AL33" s="1108"/>
      <c r="AM33" s="1108"/>
      <c r="AN33" s="1109"/>
      <c r="AO33" s="291" t="s">
        <v>482</v>
      </c>
      <c r="AP33" s="291" t="s">
        <v>482</v>
      </c>
      <c r="AQ33" s="292" t="s">
        <v>482</v>
      </c>
      <c r="AR33" s="293" t="s">
        <v>482</v>
      </c>
    </row>
    <row r="34" spans="1:46" ht="27" customHeight="1" x14ac:dyDescent="0.2">
      <c r="A34" s="247"/>
      <c r="AK34" s="1107" t="s">
        <v>498</v>
      </c>
      <c r="AL34" s="1108"/>
      <c r="AM34" s="1108"/>
      <c r="AN34" s="1109"/>
      <c r="AO34" s="291" t="s">
        <v>482</v>
      </c>
      <c r="AP34" s="291" t="s">
        <v>482</v>
      </c>
      <c r="AQ34" s="292">
        <v>416</v>
      </c>
      <c r="AR34" s="293" t="s">
        <v>482</v>
      </c>
    </row>
    <row r="35" spans="1:46" ht="27" customHeight="1" x14ac:dyDescent="0.2">
      <c r="A35" s="247"/>
      <c r="AK35" s="1107" t="s">
        <v>499</v>
      </c>
      <c r="AL35" s="1108"/>
      <c r="AM35" s="1108"/>
      <c r="AN35" s="1109"/>
      <c r="AO35" s="291" t="s">
        <v>482</v>
      </c>
      <c r="AP35" s="291" t="s">
        <v>482</v>
      </c>
      <c r="AQ35" s="292">
        <v>18</v>
      </c>
      <c r="AR35" s="293" t="s">
        <v>482</v>
      </c>
    </row>
    <row r="36" spans="1:46" ht="27" customHeight="1" x14ac:dyDescent="0.2">
      <c r="A36" s="247"/>
      <c r="AK36" s="1107" t="s">
        <v>500</v>
      </c>
      <c r="AL36" s="1108"/>
      <c r="AM36" s="1108"/>
      <c r="AN36" s="1109"/>
      <c r="AO36" s="291">
        <v>102600</v>
      </c>
      <c r="AP36" s="291">
        <v>1491</v>
      </c>
      <c r="AQ36" s="292">
        <v>532</v>
      </c>
      <c r="AR36" s="293">
        <v>180.3</v>
      </c>
    </row>
    <row r="37" spans="1:46" ht="13.5" customHeight="1" x14ac:dyDescent="0.2">
      <c r="A37" s="247"/>
      <c r="AK37" s="1107" t="s">
        <v>501</v>
      </c>
      <c r="AL37" s="1108"/>
      <c r="AM37" s="1108"/>
      <c r="AN37" s="1109"/>
      <c r="AO37" s="291">
        <v>238452</v>
      </c>
      <c r="AP37" s="291">
        <v>3464</v>
      </c>
      <c r="AQ37" s="292">
        <v>1760</v>
      </c>
      <c r="AR37" s="293">
        <v>96.8</v>
      </c>
    </row>
    <row r="38" spans="1:46" ht="27" customHeight="1" x14ac:dyDescent="0.2">
      <c r="A38" s="247"/>
      <c r="AK38" s="1110" t="s">
        <v>502</v>
      </c>
      <c r="AL38" s="1111"/>
      <c r="AM38" s="1111"/>
      <c r="AN38" s="1112"/>
      <c r="AO38" s="294" t="s">
        <v>482</v>
      </c>
      <c r="AP38" s="294" t="s">
        <v>482</v>
      </c>
      <c r="AQ38" s="295" t="s">
        <v>482</v>
      </c>
      <c r="AR38" s="283" t="s">
        <v>482</v>
      </c>
      <c r="AS38" s="290"/>
    </row>
    <row r="39" spans="1:46" ht="13.2" x14ac:dyDescent="0.2">
      <c r="A39" s="247"/>
      <c r="AK39" s="1110" t="s">
        <v>503</v>
      </c>
      <c r="AL39" s="1111"/>
      <c r="AM39" s="1111"/>
      <c r="AN39" s="1112"/>
      <c r="AO39" s="291" t="s">
        <v>482</v>
      </c>
      <c r="AP39" s="291" t="s">
        <v>482</v>
      </c>
      <c r="AQ39" s="292">
        <v>-15</v>
      </c>
      <c r="AR39" s="293" t="s">
        <v>482</v>
      </c>
      <c r="AS39" s="290"/>
    </row>
    <row r="40" spans="1:46" ht="27" customHeight="1" x14ac:dyDescent="0.2">
      <c r="A40" s="247"/>
      <c r="AK40" s="1107" t="s">
        <v>504</v>
      </c>
      <c r="AL40" s="1108"/>
      <c r="AM40" s="1108"/>
      <c r="AN40" s="1109"/>
      <c r="AO40" s="291">
        <v>-553744</v>
      </c>
      <c r="AP40" s="291">
        <v>-8045</v>
      </c>
      <c r="AQ40" s="292">
        <v>-9977</v>
      </c>
      <c r="AR40" s="293">
        <v>-19.399999999999999</v>
      </c>
      <c r="AS40" s="290"/>
    </row>
    <row r="41" spans="1:46" ht="13.2" x14ac:dyDescent="0.2">
      <c r="A41" s="247"/>
      <c r="AK41" s="1113" t="s">
        <v>287</v>
      </c>
      <c r="AL41" s="1114"/>
      <c r="AM41" s="1114"/>
      <c r="AN41" s="1115"/>
      <c r="AO41" s="291">
        <v>-212692</v>
      </c>
      <c r="AP41" s="291">
        <v>-3090</v>
      </c>
      <c r="AQ41" s="292">
        <v>-2814</v>
      </c>
      <c r="AR41" s="293">
        <v>9.8000000000000007</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00" t="s">
        <v>474</v>
      </c>
      <c r="AN49" s="1102" t="s">
        <v>507</v>
      </c>
      <c r="AO49" s="1103"/>
      <c r="AP49" s="1103"/>
      <c r="AQ49" s="1103"/>
      <c r="AR49" s="1104"/>
    </row>
    <row r="50" spans="1:44" ht="13.2" x14ac:dyDescent="0.2">
      <c r="A50" s="247"/>
      <c r="AK50" s="305"/>
      <c r="AL50" s="306"/>
      <c r="AM50" s="1101"/>
      <c r="AN50" s="307" t="s">
        <v>508</v>
      </c>
      <c r="AO50" s="308" t="s">
        <v>509</v>
      </c>
      <c r="AP50" s="309" t="s">
        <v>510</v>
      </c>
      <c r="AQ50" s="310" t="s">
        <v>511</v>
      </c>
      <c r="AR50" s="311" t="s">
        <v>512</v>
      </c>
    </row>
    <row r="51" spans="1:44" ht="13.2" x14ac:dyDescent="0.2">
      <c r="A51" s="247"/>
      <c r="AK51" s="303" t="s">
        <v>513</v>
      </c>
      <c r="AL51" s="304"/>
      <c r="AM51" s="312">
        <v>10372789</v>
      </c>
      <c r="AN51" s="313">
        <v>154320</v>
      </c>
      <c r="AO51" s="314">
        <v>17.600000000000001</v>
      </c>
      <c r="AP51" s="315">
        <v>50465</v>
      </c>
      <c r="AQ51" s="316">
        <v>-2.4</v>
      </c>
      <c r="AR51" s="317">
        <v>20</v>
      </c>
    </row>
    <row r="52" spans="1:44" ht="13.2" x14ac:dyDescent="0.2">
      <c r="A52" s="247"/>
      <c r="AK52" s="318"/>
      <c r="AL52" s="319" t="s">
        <v>514</v>
      </c>
      <c r="AM52" s="320">
        <v>9638887</v>
      </c>
      <c r="AN52" s="321">
        <v>143402</v>
      </c>
      <c r="AO52" s="322">
        <v>27.1</v>
      </c>
      <c r="AP52" s="323">
        <v>34193</v>
      </c>
      <c r="AQ52" s="324">
        <v>-8.1</v>
      </c>
      <c r="AR52" s="325">
        <v>35.200000000000003</v>
      </c>
    </row>
    <row r="53" spans="1:44" ht="13.2" x14ac:dyDescent="0.2">
      <c r="A53" s="247"/>
      <c r="AK53" s="303" t="s">
        <v>515</v>
      </c>
      <c r="AL53" s="304"/>
      <c r="AM53" s="312">
        <v>6289311</v>
      </c>
      <c r="AN53" s="313">
        <v>93802</v>
      </c>
      <c r="AO53" s="314">
        <v>-39.200000000000003</v>
      </c>
      <c r="AP53" s="315">
        <v>51679</v>
      </c>
      <c r="AQ53" s="316">
        <v>2.4</v>
      </c>
      <c r="AR53" s="317">
        <v>-41.6</v>
      </c>
    </row>
    <row r="54" spans="1:44" ht="13.2" x14ac:dyDescent="0.2">
      <c r="A54" s="247"/>
      <c r="AK54" s="318"/>
      <c r="AL54" s="319" t="s">
        <v>514</v>
      </c>
      <c r="AM54" s="320">
        <v>5360836</v>
      </c>
      <c r="AN54" s="321">
        <v>79954</v>
      </c>
      <c r="AO54" s="322">
        <v>-44.2</v>
      </c>
      <c r="AP54" s="323">
        <v>35132</v>
      </c>
      <c r="AQ54" s="324">
        <v>2.7</v>
      </c>
      <c r="AR54" s="325">
        <v>-46.9</v>
      </c>
    </row>
    <row r="55" spans="1:44" ht="13.2" x14ac:dyDescent="0.2">
      <c r="A55" s="247"/>
      <c r="AK55" s="303" t="s">
        <v>516</v>
      </c>
      <c r="AL55" s="304"/>
      <c r="AM55" s="312">
        <v>8461177</v>
      </c>
      <c r="AN55" s="313">
        <v>124592</v>
      </c>
      <c r="AO55" s="314">
        <v>32.799999999999997</v>
      </c>
      <c r="AP55" s="315">
        <v>49665</v>
      </c>
      <c r="AQ55" s="316">
        <v>-3.9</v>
      </c>
      <c r="AR55" s="317">
        <v>36.700000000000003</v>
      </c>
    </row>
    <row r="56" spans="1:44" ht="13.2" x14ac:dyDescent="0.2">
      <c r="A56" s="247"/>
      <c r="AK56" s="318"/>
      <c r="AL56" s="319" t="s">
        <v>514</v>
      </c>
      <c r="AM56" s="320">
        <v>7165388</v>
      </c>
      <c r="AN56" s="321">
        <v>105511</v>
      </c>
      <c r="AO56" s="322">
        <v>32</v>
      </c>
      <c r="AP56" s="323">
        <v>34678</v>
      </c>
      <c r="AQ56" s="324">
        <v>-1.3</v>
      </c>
      <c r="AR56" s="325">
        <v>33.299999999999997</v>
      </c>
    </row>
    <row r="57" spans="1:44" ht="13.2" x14ac:dyDescent="0.2">
      <c r="A57" s="247"/>
      <c r="AK57" s="303" t="s">
        <v>517</v>
      </c>
      <c r="AL57" s="304"/>
      <c r="AM57" s="312">
        <v>14378482</v>
      </c>
      <c r="AN57" s="313">
        <v>209126</v>
      </c>
      <c r="AO57" s="314">
        <v>67.8</v>
      </c>
      <c r="AP57" s="315">
        <v>63439</v>
      </c>
      <c r="AQ57" s="316">
        <v>27.7</v>
      </c>
      <c r="AR57" s="317">
        <v>40.1</v>
      </c>
    </row>
    <row r="58" spans="1:44" ht="13.2" x14ac:dyDescent="0.2">
      <c r="A58" s="247"/>
      <c r="AK58" s="318"/>
      <c r="AL58" s="319" t="s">
        <v>514</v>
      </c>
      <c r="AM58" s="320">
        <v>13501638</v>
      </c>
      <c r="AN58" s="321">
        <v>196373</v>
      </c>
      <c r="AO58" s="322">
        <v>86.1</v>
      </c>
      <c r="AP58" s="323">
        <v>46463</v>
      </c>
      <c r="AQ58" s="324">
        <v>34</v>
      </c>
      <c r="AR58" s="325">
        <v>52.1</v>
      </c>
    </row>
    <row r="59" spans="1:44" ht="13.2" x14ac:dyDescent="0.2">
      <c r="A59" s="247"/>
      <c r="AK59" s="303" t="s">
        <v>518</v>
      </c>
      <c r="AL59" s="304"/>
      <c r="AM59" s="312">
        <v>6658005</v>
      </c>
      <c r="AN59" s="313">
        <v>96724</v>
      </c>
      <c r="AO59" s="314">
        <v>-53.7</v>
      </c>
      <c r="AP59" s="315">
        <v>60097</v>
      </c>
      <c r="AQ59" s="316">
        <v>-5.3</v>
      </c>
      <c r="AR59" s="317">
        <v>-48.4</v>
      </c>
    </row>
    <row r="60" spans="1:44" ht="13.2" x14ac:dyDescent="0.2">
      <c r="A60" s="247"/>
      <c r="AK60" s="318"/>
      <c r="AL60" s="319" t="s">
        <v>514</v>
      </c>
      <c r="AM60" s="320">
        <v>6316310</v>
      </c>
      <c r="AN60" s="321">
        <v>91760</v>
      </c>
      <c r="AO60" s="322">
        <v>-53.3</v>
      </c>
      <c r="AP60" s="323">
        <v>43011</v>
      </c>
      <c r="AQ60" s="324">
        <v>-7.4</v>
      </c>
      <c r="AR60" s="325">
        <v>-45.9</v>
      </c>
    </row>
    <row r="61" spans="1:44" ht="13.2" x14ac:dyDescent="0.2">
      <c r="A61" s="247"/>
      <c r="AK61" s="303" t="s">
        <v>519</v>
      </c>
      <c r="AL61" s="326"/>
      <c r="AM61" s="312">
        <v>9231953</v>
      </c>
      <c r="AN61" s="313">
        <v>135713</v>
      </c>
      <c r="AO61" s="314">
        <v>5.0999999999999996</v>
      </c>
      <c r="AP61" s="315">
        <v>55069</v>
      </c>
      <c r="AQ61" s="327">
        <v>3.7</v>
      </c>
      <c r="AR61" s="317">
        <v>1.4</v>
      </c>
    </row>
    <row r="62" spans="1:44" ht="13.2" x14ac:dyDescent="0.2">
      <c r="A62" s="247"/>
      <c r="AK62" s="318"/>
      <c r="AL62" s="319" t="s">
        <v>514</v>
      </c>
      <c r="AM62" s="320">
        <v>8396612</v>
      </c>
      <c r="AN62" s="321">
        <v>123400</v>
      </c>
      <c r="AO62" s="322">
        <v>9.5</v>
      </c>
      <c r="AP62" s="323">
        <v>38695</v>
      </c>
      <c r="AQ62" s="324">
        <v>4</v>
      </c>
      <c r="AR62" s="325">
        <v>5.5</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CGdb2ViWjqdsEytThR5uzFKYFIpYpy0PBkZefx2e1xuYYNf6xUVkzmvpSLi+LCwGptYUZVVbvfAqnnO1KNSH7g==" saltValue="QvszM49f74sC0URnmj0yS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HSV5xAIW9BC3024ajDbGznESaU6vbR0zvXtBBv+YAgyvB6cAOQCEcDVxVTPjJl9nJ1gilsanevcBqwlhdpRyiA==" saltValue="ZMZrYw9PjlsZO4hw7KDEf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T6t3qRKz40p/xpEd1nTE+KkR+trsMug7YACi5RFCsZc+vkGgkLNIM9aStOGt6KYDI60jQjSeAFtNqXyiLZv14w==" saltValue="vc0p7WY2QKHUUjnjZeV90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124.76</v>
      </c>
      <c r="G47" s="12">
        <v>113.94</v>
      </c>
      <c r="H47" s="12">
        <v>118.71</v>
      </c>
      <c r="I47" s="12">
        <v>111.92</v>
      </c>
      <c r="J47" s="13">
        <v>106.08</v>
      </c>
    </row>
    <row r="48" spans="2:10" ht="57.75" customHeight="1" x14ac:dyDescent="0.2">
      <c r="B48" s="14"/>
      <c r="C48" s="1128" t="s">
        <v>4</v>
      </c>
      <c r="D48" s="1128"/>
      <c r="E48" s="1129"/>
      <c r="F48" s="15">
        <v>4.88</v>
      </c>
      <c r="G48" s="16">
        <v>3.99</v>
      </c>
      <c r="H48" s="16">
        <v>3.12</v>
      </c>
      <c r="I48" s="16">
        <v>4.6399999999999997</v>
      </c>
      <c r="J48" s="17">
        <v>7.92</v>
      </c>
    </row>
    <row r="49" spans="2:10" ht="57.75" customHeight="1" thickBot="1" x14ac:dyDescent="0.25">
      <c r="B49" s="18"/>
      <c r="C49" s="1130" t="s">
        <v>5</v>
      </c>
      <c r="D49" s="1130"/>
      <c r="E49" s="1131"/>
      <c r="F49" s="19" t="s">
        <v>526</v>
      </c>
      <c r="G49" s="20">
        <v>0.86</v>
      </c>
      <c r="H49" s="20" t="s">
        <v>527</v>
      </c>
      <c r="I49" s="20">
        <v>3.97</v>
      </c>
      <c r="J49" s="21">
        <v>6.65</v>
      </c>
    </row>
    <row r="50" spans="2:10" ht="13.2" x14ac:dyDescent="0.2"/>
  </sheetData>
  <sheetProtection algorithmName="SHA-512" hashValue="5WKa79DJm1CWfB5IxPdkOG5E/52+8o7ZV5Jk2h7B82tkl0NZ7N64tsIZb2eXwbOL98faRpllOnbkXpedTJo02g==" saltValue="Rbv7Yx5mKkCdmNsOh1A4R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dcterms:created xsi:type="dcterms:W3CDTF">2026-02-23T05:47:40Z</dcterms:created>
  <dcterms:modified xsi:type="dcterms:W3CDTF">2026-03-17T07:46:53Z</dcterms:modified>
  <cp:category/>
</cp:coreProperties>
</file>