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3_決算\令和６年度　決算統計\33_財政状況資料集の公表\03_区→都\★データまとめ\"/>
    </mc:Choice>
  </mc:AlternateContent>
  <xr:revisionPtr revIDLastSave="0" documentId="13_ncr:1_{59C2B21C-3452-4045-97D2-BA5D3BFFDFAB}"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CO36" i="10"/>
  <c r="BE36" i="10"/>
  <c r="AM36" i="10"/>
  <c r="C36" i="10"/>
  <c r="CO35" i="10"/>
  <c r="BE35" i="10"/>
  <c r="AM35" i="10"/>
  <c r="C35" i="10"/>
  <c r="CO34" i="10"/>
  <c r="BW34" i="10"/>
  <c r="BW35" i="10" s="1"/>
  <c r="BW36" i="10" s="1"/>
  <c r="BW37" i="10" s="1"/>
  <c r="BW38" i="10" s="1"/>
  <c r="BE34" i="10"/>
  <c r="AM34" i="10"/>
  <c r="U34" i="10"/>
  <c r="U35" i="10" s="1"/>
  <c r="U36" i="10" s="1"/>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<sst xmlns="http://schemas.openxmlformats.org/spreadsheetml/2006/main" count="1186" uniqueCount="553">
  <si>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</si>
  <si>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</si>
  <si>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</si>
  <si>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</si>
  <si>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</si>
  <si>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</si>
  <si>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</si>
  <si>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</si>
  <si>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</si>
  <si>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</si>
  <si>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</si>
  <si>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</si>
  <si>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</si>
  <si>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</si>
  <si>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</si>
  <si>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</si>
  <si>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</si>
  <si>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</si>
  <si>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</si>
  <si>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</si>
  <si>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</si>
  <si>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</si>
  <si>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</si>
  <si>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</si>
  <si>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</si>
  <si>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</si>
  <si>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</si>
  <si>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</si>
  <si>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</si>
  <si>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</si>
  <si>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</si>
  <si>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</si>
  <si>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</si>
  <si>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</si>
  <si>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</si>
  <si>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</si>
  <si>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</si>
  <si>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</si>
  <si>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</si>
  <si>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</si>
  <si>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</si>
  <si>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</si>
  <si>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</si>
  <si>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</si>
  <si>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</si>
  <si>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</si>
  <si>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</si>
  <si>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</si>
  <si>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</si>
  <si>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</si>
  <si>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</si>
  <si>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</si>
  <si>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</si>
  <si>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</si>
  <si>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</si>
  <si>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</si>
  <si>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</si>
  <si>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</si>
  <si>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</si>
  <si>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</si>
  <si>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</si>
  <si>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</si>
  <si>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</si>
  <si>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</si>
  <si>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</si>
  <si>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</si>
  <si>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</si>
  <si>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</si>
  <si>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</si>
  <si>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</si>
  <si>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</si>
  <si>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</si>
  <si>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</si>
  <si>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</si>
  <si>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</si>
  <si>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</si>
  <si>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</si>
  <si>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</si>
  <si>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</si>
  <si>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</si>
  <si>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</si>
  <si>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</si>
  <si>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</si>
  <si>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</si>
  <si>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</si>
  <si>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</si>
  <si>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</si>
  <si>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</si>
  <si>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</si>
  <si>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</si>
  <si>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</si>
  <si>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</si>
  <si>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</si>
  <si>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</si>
  <si>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江戸川区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</si>
  <si>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</si>
  <si>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</si>
  <si>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</si>
  <si>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</si>
  <si>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</si>
  <si>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</si>
  <si>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</si>
  <si>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</si>
  <si>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</si>
  <si>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</si>
  <si>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</si>
  <si>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</si>
  <si>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</si>
  <si>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</si>
  <si>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</si>
  <si>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</si>
  <si>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</si>
  <si>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</si>
  <si>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</si>
  <si>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</si>
  <si>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</si>
  <si>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</si>
  <si>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</si>
  <si>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2.4</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</si>
  <si>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</si>
  <si>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</si>
  <si>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</si>
  <si>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</si>
  <si>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</si>
  <si>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</si>
  <si>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</si>
  <si>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</si>
  <si>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</si>
  <si>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</si>
  <si>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</si>
  <si>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</si>
  <si>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</si>
  <si>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</si>
  <si>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</si>
  <si>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</si>
  <si>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</si>
  <si>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</si>
  <si>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</si>
  <si>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</si>
  <si>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</si>
  <si>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</si>
  <si>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</si>
  <si>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</si>
  <si>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</si>
  <si>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</si>
  <si>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</si>
  <si>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</si>
  <si>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</si>
  <si>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</si>
  <si>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</si>
  <si>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</si>
  <si>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</si>
  <si>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</si>
  <si>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</si>
  <si>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</si>
  <si>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</si>
  <si>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</si>
  <si>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</si>
  <si>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</si>
  <si>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</si>
  <si>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</si>
  <si>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</si>
  <si>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</si>
  <si>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</si>
  <si>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</si>
  <si>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</si>
  <si>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</si>
  <si>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</si>
  <si>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</si>
  <si>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</si>
  <si>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</si>
  <si>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</si>
  <si>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</si>
  <si>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</si>
  <si>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</si>
  <si>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</si>
  <si>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</si>
  <si>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</si>
  <si>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</si>
  <si>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</si>
  <si>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</si>
  <si>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</si>
  <si>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</si>
  <si>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</si>
  <si>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</si>
  <si>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</si>
  <si>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</si>
  <si>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</si>
  <si>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</si>
  <si>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</si>
  <si>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</si>
  <si>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</si>
  <si>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</si>
  <si>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</si>
  <si>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</si>
  <si>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</si>
  <si>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</si>
  <si>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</si>
  <si>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</si>
  <si>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</si>
  <si>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</si>
  <si>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</si>
  <si>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</si>
  <si>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東京都江戸川区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</si>
  <si>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</si>
  <si>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</si>
  <si>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</si>
  <si>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</si>
  <si>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</si>
  <si>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</si>
  <si>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</si>
  <si>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</si>
  <si>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</si>
  <si>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</si>
  <si>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</si>
  <si>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</si>
  <si>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</si>
  <si>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</si>
  <si>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</si>
  <si>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</si>
  <si>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</si>
  <si>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</si>
  <si>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</si>
  <si>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</si>
  <si>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</si>
  <si>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</si>
  <si>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</si>
  <si>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</si>
  <si>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</si>
  <si>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</si>
  <si>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</si>
  <si>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</si>
  <si>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</si>
  <si>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</si>
  <si>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</si>
  <si>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</si>
  <si>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</si>
  <si>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</si>
  <si>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</si>
  <si>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</si>
  <si>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</si>
  <si>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</si>
  <si>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</si>
  <si>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</si>
  <si>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</si>
  <si>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</si>
  <si>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</si>
  <si>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</si>
  <si>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</si>
  <si>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</si>
  <si>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</si>
  <si>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</si>
  <si>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</si>
  <si>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</si>
  <si>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</si>
  <si>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</si>
  <si>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</si>
  <si>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</si>
  <si>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</si>
  <si>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</si>
  <si>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</si>
  <si>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</si>
  <si>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</si>
  <si>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</si>
  <si>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</si>
  <si>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</si>
  <si>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</si>
  <si>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</si>
  <si>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</si>
  <si>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</si>
  <si>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</si>
  <si>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</si>
  <si>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</si>
  <si>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</si>
  <si>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</si>
  <si>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</si>
  <si>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</si>
  <si>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</si>
  <si>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</si>
  <si>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</si>
  <si>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</si>
  <si>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</si>
  <si>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</si>
  <si>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</si>
  <si>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</si>
  <si>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</si>
  <si>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</si>
  <si>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</si>
  <si>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</si>
  <si>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</si>
  <si>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</si>
  <si>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</si>
  <si>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</si>
  <si>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</si>
  <si>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</si>
  <si>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</si>
  <si>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</si>
  <si>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</si>
  <si>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</si>
  <si>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</si>
  <si>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</si>
  <si>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</si>
  <si>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</si>
  <si>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</si>
  <si>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</si>
  <si>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</si>
  <si>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</si>
  <si>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</si>
  <si>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</si>
  <si>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</si>
  <si>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</si>
  <si>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</si>
  <si>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</si>
  <si>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</si>
  <si>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</si>
  <si>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</si>
  <si>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</si>
  <si>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</si>
  <si>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</si>
  <si>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</si>
  <si>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</si>
  <si>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</si>
  <si>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</si>
  <si>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工業用水道</t>
    <phoneticPr fontId="5"/>
  </si>
  <si>
    <t>加入世帯数(世帯)</t>
  </si>
  <si>
    <t>　繰出金</t>
    <phoneticPr fontId="5"/>
  </si>
  <si>
    <t>　うち減収補塡債(特例分)</t>
    <rPh sb="4" eb="5">
      <t>シュウ</t>
    </rPh>
    <rPh sb="9" eb="10">
      <t>トク</t>
    </rPh>
    <rPh sb="10" eb="11">
      <t>レイ</t>
    </rPh>
    <rPh sb="11" eb="12">
      <t>ブン</t>
    </rPh>
    <phoneticPr fontId="16"/>
  </si>
  <si>
    <t>交通</t>
    <phoneticPr fontId="5"/>
  </si>
  <si>
    <t>被保険者数(人)</t>
  </si>
  <si>
    <t>　積立金</t>
    <phoneticPr fontId="5"/>
  </si>
  <si>
    <t>　うち臨時財政対策債</t>
    <phoneticPr fontId="5"/>
  </si>
  <si>
    <t>電気</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</si>
  <si>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</si>
  <si>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</si>
  <si>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</si>
  <si>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</si>
  <si>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</si>
  <si>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</si>
  <si>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</si>
  <si>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</si>
  <si>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</si>
  <si>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</si>
  <si>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</si>
  <si>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</si>
  <si>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</si>
  <si>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</si>
  <si>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</si>
  <si>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</si>
  <si>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</si>
  <si>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</si>
  <si>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</si>
  <si>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</si>
  <si>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</si>
  <si>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</si>
  <si>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東京都江戸川区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</si>
  <si>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</si>
  <si>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</si>
  <si>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</si>
  <si>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</si>
  <si>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</si>
  <si>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</si>
  <si>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</si>
  <si>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</si>
  <si>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</si>
  <si>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</si>
  <si>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</si>
  <si>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</si>
  <si>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</si>
  <si>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</si>
  <si>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</si>
  <si>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</si>
  <si>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</si>
  <si>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</si>
  <si>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</si>
  <si>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</si>
  <si>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</si>
  <si>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</si>
  <si>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</si>
  <si>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</si>
  <si>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</si>
  <si>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</si>
  <si>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</si>
  <si>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</si>
  <si>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</si>
  <si>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</si>
  <si>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</si>
  <si>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</si>
  <si>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</si>
  <si>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</si>
  <si>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</si>
  <si>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</si>
  <si>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</si>
  <si>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</si>
  <si>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</si>
  <si>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</si>
  <si>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</si>
  <si>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</si>
  <si>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</si>
  <si>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</si>
  <si>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</si>
  <si>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</si>
  <si>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</si>
  <si>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</si>
  <si>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</si>
  <si>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</si>
  <si>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</si>
  <si>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</si>
  <si>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</si>
  <si>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</si>
  <si>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</si>
  <si>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</si>
  <si>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</si>
  <si>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</si>
  <si>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</si>
  <si>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</si>
  <si>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</si>
  <si>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</si>
  <si>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</si>
  <si>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</si>
  <si>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</si>
  <si>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</si>
  <si>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</si>
  <si>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</si>
  <si>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</si>
  <si>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</si>
  <si>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</si>
  <si>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</si>
  <si>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</si>
  <si>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</si>
  <si>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</si>
  <si>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</si>
  <si>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</si>
  <si>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</si>
  <si>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</si>
  <si>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</si>
  <si>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</si>
  <si>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</si>
  <si>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</si>
  <si>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</si>
  <si>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</si>
  <si>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</si>
  <si>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</si>
  <si>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</si>
  <si>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</si>
  <si>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</si>
  <si>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</si>
  <si>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</si>
  <si>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</si>
  <si>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</si>
  <si>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</si>
  <si>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</si>
  <si>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</si>
  <si>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</si>
  <si>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</si>
  <si>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</si>
  <si>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</si>
  <si>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</si>
  <si>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</si>
  <si>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</si>
  <si>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</si>
  <si>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</si>
  <si>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</si>
  <si>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</si>
  <si>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</si>
  <si>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</si>
  <si>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</si>
  <si>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</si>
  <si>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</si>
  <si>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</si>
  <si>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</si>
  <si>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</si>
  <si>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</si>
  <si>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</si>
  <si>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</si>
  <si>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</si>
  <si>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</si>
  <si>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</si>
  <si>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</si>
  <si>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</si>
  <si>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</si>
  <si>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</si>
  <si>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</si>
  <si>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</si>
  <si>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</si>
  <si>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</si>
  <si>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</si>
  <si>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</si>
  <si>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</si>
  <si>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</si>
  <si>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</si>
  <si>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</si>
  <si>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</si>
  <si>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</si>
  <si>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</si>
  <si>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</si>
  <si>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</si>
  <si>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</si>
  <si>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</si>
  <si>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</si>
  <si>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</si>
  <si>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</si>
  <si>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</si>
  <si>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</si>
  <si>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</si>
  <si>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</si>
  <si>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</si>
  <si>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</si>
  <si>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</si>
  <si>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</si>
  <si>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</si>
  <si>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</si>
  <si>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</si>
  <si>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</si>
  <si>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</si>
  <si>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</si>
  <si>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</si>
  <si>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</si>
  <si>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</si>
  <si>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</si>
  <si>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</si>
  <si>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</si>
  <si>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</si>
  <si>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</si>
  <si>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</si>
  <si>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</si>
  <si>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</si>
  <si>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0.33</t>
  </si>
  <si>
    <t>▲ 0.02</t>
  </si>
  <si>
    <t>一般会計</t>
  </si>
  <si>
    <t>介護保険事業特別会計</t>
  </si>
  <si>
    <t>国民健康保険事業特別会計</t>
  </si>
  <si>
    <t>後期高齢者医療特別会計</t>
  </si>
  <si>
    <t>その他会計（赤字）</t>
  </si>
  <si>
    <t>その他会計（黒字）</t>
  </si>
  <si>
    <t>R02</t>
    <phoneticPr fontId="5"/>
  </si>
  <si>
    <t>R03</t>
    <phoneticPr fontId="5"/>
  </si>
  <si>
    <t>R04</t>
    <phoneticPr fontId="5"/>
  </si>
  <si>
    <t>R05</t>
    <phoneticPr fontId="5"/>
  </si>
  <si>
    <t>R06</t>
    <phoneticPr fontId="5"/>
  </si>
  <si>
    <t>特別区人事・厚生事務組合</t>
    <rPh sb="0" eb="2">
      <t>トクベツ</t>
    </rPh>
    <rPh sb="2" eb="3">
      <t>ク</t>
    </rPh>
    <rPh sb="3" eb="5">
      <t>ジンジ</t>
    </rPh>
    <rPh sb="6" eb="8">
      <t>コウセイ</t>
    </rPh>
    <rPh sb="8" eb="10">
      <t>ジム</t>
    </rPh>
    <rPh sb="10" eb="12">
      <t>クミアイ</t>
    </rPh>
    <phoneticPr fontId="5"/>
  </si>
  <si>
    <t>特別区競馬組合</t>
    <rPh sb="0" eb="2">
      <t>トクベツ</t>
    </rPh>
    <rPh sb="2" eb="3">
      <t>ク</t>
    </rPh>
    <rPh sb="3" eb="5">
      <t>ケイバ</t>
    </rPh>
    <rPh sb="5" eb="7">
      <t>クミアイ</t>
    </rPh>
    <phoneticPr fontId="5"/>
  </si>
  <si>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</si>
  <si>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</si>
  <si>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</si>
  <si>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法適用</t>
    <rPh sb="0" eb="1">
      <t>ホウ</t>
    </rPh>
    <rPh sb="1" eb="3">
      <t>テキヨウ</t>
    </rPh>
    <phoneticPr fontId="6"/>
  </si>
  <si>
    <t>大型区民施設及び庁舎等整備基金</t>
  </si>
  <si>
    <t>教育施設整備基金</t>
  </si>
  <si>
    <t>災害対策基金</t>
  </si>
  <si>
    <t>鈴木青少年の翼基金</t>
    <rPh sb="0" eb="2">
      <t>スズキ</t>
    </rPh>
    <rPh sb="2" eb="5">
      <t>セイショウネン</t>
    </rPh>
    <rPh sb="6" eb="7">
      <t>ツバサ</t>
    </rPh>
    <rPh sb="7" eb="9">
      <t>キキン</t>
    </rPh>
    <phoneticPr fontId="10"/>
  </si>
  <si>
    <t>えどがわ環境財団</t>
    <phoneticPr fontId="2"/>
  </si>
  <si>
    <t>-</t>
    <phoneticPr fontId="2"/>
  </si>
  <si>
    <t>ＪＲ小岩駅周辺地区等街づくり基金</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</si>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</sst>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50465</c:v>
                </c:pt>
                <c:pt idx="1">
                  <c:v>51679</c:v>
                </c:pt>
                <c:pt idx="2">
                  <c:v>49665</c:v>
                </c:pt>
                <c:pt idx="3">
                  <c:v>63439</c:v>
                </c:pt>
                <c:pt idx="4">
                  <c:v>60097</c:v>
                </c:pt>
              </c:numCache>
            </c:numRef>
          </c:val>
          <c:smooth val="0"/>
          <c:extLst>
            <c:ext xmlns:c16="http://schemas.microsoft.com/office/drawing/2014/chart" uri="{C3380CC4-5D6E-409C-BE32-E72D297353CC}">
              <c16:uniqueId val="{00000000-4990-45ED-94EA-B5538ADCD74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48407</c:v>
                </c:pt>
                <c:pt idx="1">
                  <c:v>60259</c:v>
                </c:pt>
                <c:pt idx="2">
                  <c:v>50545</c:v>
                </c:pt>
                <c:pt idx="3">
                  <c:v>58021</c:v>
                </c:pt>
                <c:pt idx="4">
                  <c:v>59654</c:v>
                </c:pt>
              </c:numCache>
            </c:numRef>
          </c:val>
          <c:smooth val="0"/>
          <c:extLst>
            <c:ext xmlns:c16="http://schemas.microsoft.com/office/drawing/2014/chart" uri="{C3380CC4-5D6E-409C-BE32-E72D297353CC}">
              <c16:uniqueId val="{00000001-4990-45ED-94EA-B5538ADCD74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6.9</c:v>
                </c:pt>
                <c:pt idx="1">
                  <c:v>7.13</c:v>
                </c:pt>
                <c:pt idx="2">
                  <c:v>6.61</c:v>
                </c:pt>
                <c:pt idx="3">
                  <c:v>7.5</c:v>
                </c:pt>
                <c:pt idx="4">
                  <c:v>8.8699999999999992</c:v>
                </c:pt>
              </c:numCache>
            </c:numRef>
          </c:val>
          <c:extLst>
            <c:ext xmlns:c16="http://schemas.microsoft.com/office/drawing/2014/chart" uri="{C3380CC4-5D6E-409C-BE32-E72D297353CC}">
              <c16:uniqueId val="{00000000-65EE-42A5-9C9E-9B471283724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24.98</c:v>
                </c:pt>
                <c:pt idx="1">
                  <c:v>23.7</c:v>
                </c:pt>
                <c:pt idx="2">
                  <c:v>22.08</c:v>
                </c:pt>
                <c:pt idx="3">
                  <c:v>20.85</c:v>
                </c:pt>
                <c:pt idx="4">
                  <c:v>20.43</c:v>
                </c:pt>
              </c:numCache>
            </c:numRef>
          </c:val>
          <c:extLst>
            <c:ext xmlns:c16="http://schemas.microsoft.com/office/drawing/2014/chart" uri="{C3380CC4-5D6E-409C-BE32-E72D297353CC}">
              <c16:uniqueId val="{00000001-65EE-42A5-9C9E-9B471283724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0.65</c:v>
                </c:pt>
                <c:pt idx="1">
                  <c:v>-0.33</c:v>
                </c:pt>
                <c:pt idx="2">
                  <c:v>-0.02</c:v>
                </c:pt>
                <c:pt idx="3">
                  <c:v>1.28</c:v>
                </c:pt>
                <c:pt idx="4">
                  <c:v>1.56</c:v>
                </c:pt>
              </c:numCache>
            </c:numRef>
          </c:val>
          <c:smooth val="0"/>
          <c:extLst>
            <c:ext xmlns:c16="http://schemas.microsoft.com/office/drawing/2014/chart" uri="{C3380CC4-5D6E-409C-BE32-E72D297353CC}">
              <c16:uniqueId val="{00000002-65EE-42A5-9C9E-9B471283724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BCB-4483-B90A-F224930C913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BCB-4483-B90A-F224930C913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BCB-4483-B90A-F224930C913A}"/>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0BCB-4483-B90A-F224930C913A}"/>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0BCB-4483-B90A-F224930C913A}"/>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0BCB-4483-B90A-F224930C913A}"/>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0.09</c:v>
                </c:pt>
                <c:pt idx="2">
                  <c:v>#N/A</c:v>
                </c:pt>
                <c:pt idx="3">
                  <c:v>0.1</c:v>
                </c:pt>
                <c:pt idx="4">
                  <c:v>#N/A</c:v>
                </c:pt>
                <c:pt idx="5">
                  <c:v>0.1</c:v>
                </c:pt>
                <c:pt idx="6">
                  <c:v>#N/A</c:v>
                </c:pt>
                <c:pt idx="7">
                  <c:v>0.09</c:v>
                </c:pt>
                <c:pt idx="8">
                  <c:v>#N/A</c:v>
                </c:pt>
                <c:pt idx="9">
                  <c:v>0.1</c:v>
                </c:pt>
              </c:numCache>
            </c:numRef>
          </c:val>
          <c:extLst>
            <c:ext xmlns:c16="http://schemas.microsoft.com/office/drawing/2014/chart" uri="{C3380CC4-5D6E-409C-BE32-E72D297353CC}">
              <c16:uniqueId val="{00000006-0BCB-4483-B90A-F224930C913A}"/>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0.81</c:v>
                </c:pt>
                <c:pt idx="2">
                  <c:v>#N/A</c:v>
                </c:pt>
                <c:pt idx="3">
                  <c:v>0.81</c:v>
                </c:pt>
                <c:pt idx="4">
                  <c:v>#N/A</c:v>
                </c:pt>
                <c:pt idx="5">
                  <c:v>0.61</c:v>
                </c:pt>
                <c:pt idx="6">
                  <c:v>#N/A</c:v>
                </c:pt>
                <c:pt idx="7">
                  <c:v>0.72</c:v>
                </c:pt>
                <c:pt idx="8">
                  <c:v>#N/A</c:v>
                </c:pt>
                <c:pt idx="9">
                  <c:v>0.59</c:v>
                </c:pt>
              </c:numCache>
            </c:numRef>
          </c:val>
          <c:extLst>
            <c:ext xmlns:c16="http://schemas.microsoft.com/office/drawing/2014/chart" uri="{C3380CC4-5D6E-409C-BE32-E72D297353CC}">
              <c16:uniqueId val="{00000007-0BCB-4483-B90A-F224930C913A}"/>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1.0900000000000001</c:v>
                </c:pt>
                <c:pt idx="2">
                  <c:v>#N/A</c:v>
                </c:pt>
                <c:pt idx="3">
                  <c:v>1.04</c:v>
                </c:pt>
                <c:pt idx="4">
                  <c:v>#N/A</c:v>
                </c:pt>
                <c:pt idx="5">
                  <c:v>1</c:v>
                </c:pt>
                <c:pt idx="6">
                  <c:v>#N/A</c:v>
                </c:pt>
                <c:pt idx="7">
                  <c:v>0.69</c:v>
                </c:pt>
                <c:pt idx="8">
                  <c:v>#N/A</c:v>
                </c:pt>
                <c:pt idx="9">
                  <c:v>0.72</c:v>
                </c:pt>
              </c:numCache>
            </c:numRef>
          </c:val>
          <c:extLst>
            <c:ext xmlns:c16="http://schemas.microsoft.com/office/drawing/2014/chart" uri="{C3380CC4-5D6E-409C-BE32-E72D297353CC}">
              <c16:uniqueId val="{00000008-0BCB-4483-B90A-F224930C913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6.89</c:v>
                </c:pt>
                <c:pt idx="2">
                  <c:v>#N/A</c:v>
                </c:pt>
                <c:pt idx="3">
                  <c:v>7.13</c:v>
                </c:pt>
                <c:pt idx="4">
                  <c:v>#N/A</c:v>
                </c:pt>
                <c:pt idx="5">
                  <c:v>6.61</c:v>
                </c:pt>
                <c:pt idx="6">
                  <c:v>#N/A</c:v>
                </c:pt>
                <c:pt idx="7">
                  <c:v>7.5</c:v>
                </c:pt>
                <c:pt idx="8">
                  <c:v>#N/A</c:v>
                </c:pt>
                <c:pt idx="9">
                  <c:v>8.86</c:v>
                </c:pt>
              </c:numCache>
            </c:numRef>
          </c:val>
          <c:extLst>
            <c:ext xmlns:c16="http://schemas.microsoft.com/office/drawing/2014/chart" uri="{C3380CC4-5D6E-409C-BE32-E72D297353CC}">
              <c16:uniqueId val="{00000009-0BCB-4483-B90A-F224930C913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9897</c:v>
                </c:pt>
                <c:pt idx="5">
                  <c:v>9591</c:v>
                </c:pt>
                <c:pt idx="8">
                  <c:v>9005</c:v>
                </c:pt>
                <c:pt idx="11">
                  <c:v>8107</c:v>
                </c:pt>
                <c:pt idx="14">
                  <c:v>6558</c:v>
                </c:pt>
              </c:numCache>
            </c:numRef>
          </c:val>
          <c:extLst>
            <c:ext xmlns:c16="http://schemas.microsoft.com/office/drawing/2014/chart" uri="{C3380CC4-5D6E-409C-BE32-E72D297353CC}">
              <c16:uniqueId val="{00000000-FF3E-46DA-B390-D3FF8F38B7F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F3E-46DA-B390-D3FF8F38B7F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FF3E-46DA-B390-D3FF8F38B7F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205</c:v>
                </c:pt>
                <c:pt idx="3">
                  <c:v>195</c:v>
                </c:pt>
                <c:pt idx="6">
                  <c:v>194</c:v>
                </c:pt>
                <c:pt idx="9">
                  <c:v>235</c:v>
                </c:pt>
                <c:pt idx="12">
                  <c:v>331</c:v>
                </c:pt>
              </c:numCache>
            </c:numRef>
          </c:val>
          <c:extLst>
            <c:ext xmlns:c16="http://schemas.microsoft.com/office/drawing/2014/chart" uri="{C3380CC4-5D6E-409C-BE32-E72D297353CC}">
              <c16:uniqueId val="{00000003-FF3E-46DA-B390-D3FF8F38B7F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F3E-46DA-B390-D3FF8F38B7F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F3E-46DA-B390-D3FF8F38B7F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F3E-46DA-B390-D3FF8F38B7F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162</c:v>
                </c:pt>
                <c:pt idx="3">
                  <c:v>162</c:v>
                </c:pt>
                <c:pt idx="6">
                  <c:v>8</c:v>
                </c:pt>
                <c:pt idx="9">
                  <c:v>12</c:v>
                </c:pt>
                <c:pt idx="12">
                  <c:v>12</c:v>
                </c:pt>
              </c:numCache>
            </c:numRef>
          </c:val>
          <c:extLst>
            <c:ext xmlns:c16="http://schemas.microsoft.com/office/drawing/2014/chart" uri="{C3380CC4-5D6E-409C-BE32-E72D297353CC}">
              <c16:uniqueId val="{00000007-FF3E-46DA-B390-D3FF8F38B7F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-9530</c:v>
                </c:pt>
                <c:pt idx="2">
                  <c:v>#N/A</c:v>
                </c:pt>
                <c:pt idx="3">
                  <c:v>#N/A</c:v>
                </c:pt>
                <c:pt idx="4">
                  <c:v>-9234</c:v>
                </c:pt>
                <c:pt idx="5">
                  <c:v>#N/A</c:v>
                </c:pt>
                <c:pt idx="6">
                  <c:v>#N/A</c:v>
                </c:pt>
                <c:pt idx="7">
                  <c:v>-8803</c:v>
                </c:pt>
                <c:pt idx="8">
                  <c:v>#N/A</c:v>
                </c:pt>
                <c:pt idx="9">
                  <c:v>#N/A</c:v>
                </c:pt>
                <c:pt idx="10">
                  <c:v>-7860</c:v>
                </c:pt>
                <c:pt idx="11">
                  <c:v>#N/A</c:v>
                </c:pt>
                <c:pt idx="12">
                  <c:v>#N/A</c:v>
                </c:pt>
                <c:pt idx="13">
                  <c:v>-6215</c:v>
                </c:pt>
                <c:pt idx="14">
                  <c:v>#N/A</c:v>
                </c:pt>
              </c:numCache>
            </c:numRef>
          </c:val>
          <c:smooth val="0"/>
          <c:extLst>
            <c:ext xmlns:c16="http://schemas.microsoft.com/office/drawing/2014/chart" uri="{C3380CC4-5D6E-409C-BE32-E72D297353CC}">
              <c16:uniqueId val="{00000008-FF3E-46DA-B390-D3FF8F38B7F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77400</c:v>
                </c:pt>
                <c:pt idx="5">
                  <c:v>68209</c:v>
                </c:pt>
                <c:pt idx="8">
                  <c:v>59514</c:v>
                </c:pt>
                <c:pt idx="11">
                  <c:v>51571</c:v>
                </c:pt>
                <c:pt idx="14">
                  <c:v>45116</c:v>
                </c:pt>
              </c:numCache>
            </c:numRef>
          </c:val>
          <c:extLst>
            <c:ext xmlns:c16="http://schemas.microsoft.com/office/drawing/2014/chart" uri="{C3380CC4-5D6E-409C-BE32-E72D297353CC}">
              <c16:uniqueId val="{00000000-42A8-4B73-9B42-58E96A4E9DF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42A8-4B73-9B42-58E96A4E9DF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222284</c:v>
                </c:pt>
                <c:pt idx="5">
                  <c:v>229321</c:v>
                </c:pt>
                <c:pt idx="8">
                  <c:v>256012</c:v>
                </c:pt>
                <c:pt idx="11">
                  <c:v>278420</c:v>
                </c:pt>
                <c:pt idx="14">
                  <c:v>280636</c:v>
                </c:pt>
              </c:numCache>
            </c:numRef>
          </c:val>
          <c:extLst>
            <c:ext xmlns:c16="http://schemas.microsoft.com/office/drawing/2014/chart" uri="{C3380CC4-5D6E-409C-BE32-E72D297353CC}">
              <c16:uniqueId val="{00000002-42A8-4B73-9B42-58E96A4E9DF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2A8-4B73-9B42-58E96A4E9DF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2A8-4B73-9B42-58E96A4E9DF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2A8-4B73-9B42-58E96A4E9DF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25902</c:v>
                </c:pt>
                <c:pt idx="3">
                  <c:v>24858</c:v>
                </c:pt>
                <c:pt idx="6">
                  <c:v>23081</c:v>
                </c:pt>
                <c:pt idx="9">
                  <c:v>23930</c:v>
                </c:pt>
                <c:pt idx="12">
                  <c:v>22817</c:v>
                </c:pt>
              </c:numCache>
            </c:numRef>
          </c:val>
          <c:extLst>
            <c:ext xmlns:c16="http://schemas.microsoft.com/office/drawing/2014/chart" uri="{C3380CC4-5D6E-409C-BE32-E72D297353CC}">
              <c16:uniqueId val="{00000006-42A8-4B73-9B42-58E96A4E9DF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2682</c:v>
                </c:pt>
                <c:pt idx="3">
                  <c:v>3042</c:v>
                </c:pt>
                <c:pt idx="6">
                  <c:v>3722</c:v>
                </c:pt>
                <c:pt idx="9">
                  <c:v>3755</c:v>
                </c:pt>
                <c:pt idx="12">
                  <c:v>4471</c:v>
                </c:pt>
              </c:numCache>
            </c:numRef>
          </c:val>
          <c:extLst>
            <c:ext xmlns:c16="http://schemas.microsoft.com/office/drawing/2014/chart" uri="{C3380CC4-5D6E-409C-BE32-E72D297353CC}">
              <c16:uniqueId val="{00000007-42A8-4B73-9B42-58E96A4E9DF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42A8-4B73-9B42-58E96A4E9DF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42A8-4B73-9B42-58E96A4E9DF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327</c:v>
                </c:pt>
                <c:pt idx="3">
                  <c:v>168</c:v>
                </c:pt>
                <c:pt idx="6">
                  <c:v>253</c:v>
                </c:pt>
                <c:pt idx="9">
                  <c:v>242</c:v>
                </c:pt>
                <c:pt idx="12">
                  <c:v>231</c:v>
                </c:pt>
              </c:numCache>
            </c:numRef>
          </c:val>
          <c:extLst>
            <c:ext xmlns:c16="http://schemas.microsoft.com/office/drawing/2014/chart" uri="{C3380CC4-5D6E-409C-BE32-E72D297353CC}">
              <c16:uniqueId val="{0000000A-42A8-4B73-9B42-58E96A4E9DF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42A8-4B73-9B42-58E96A4E9DF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40017</c:v>
                </c:pt>
                <c:pt idx="1">
                  <c:v>40050</c:v>
                </c:pt>
                <c:pt idx="2">
                  <c:v>40112</c:v>
                </c:pt>
              </c:numCache>
            </c:numRef>
          </c:val>
          <c:extLst>
            <c:ext xmlns:c16="http://schemas.microsoft.com/office/drawing/2014/chart" uri="{C3380CC4-5D6E-409C-BE32-E72D297353CC}">
              <c16:uniqueId val="{00000000-706F-47E4-A474-E1B8344D9AD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170</c:v>
                </c:pt>
                <c:pt idx="1">
                  <c:v>257</c:v>
                </c:pt>
                <c:pt idx="2">
                  <c:v>245</c:v>
                </c:pt>
              </c:numCache>
            </c:numRef>
          </c:val>
          <c:extLst>
            <c:ext xmlns:c16="http://schemas.microsoft.com/office/drawing/2014/chart" uri="{C3380CC4-5D6E-409C-BE32-E72D297353CC}">
              <c16:uniqueId val="{00000001-706F-47E4-A474-E1B8344D9AD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205531</c:v>
                </c:pt>
                <c:pt idx="1">
                  <c:v>227287</c:v>
                </c:pt>
                <c:pt idx="2">
                  <c:v>228543</c:v>
                </c:pt>
              </c:numCache>
            </c:numRef>
          </c:val>
          <c:extLst>
            <c:ext xmlns:c16="http://schemas.microsoft.com/office/drawing/2014/chart" uri="{C3380CC4-5D6E-409C-BE32-E72D297353CC}">
              <c16:uniqueId val="{00000002-706F-47E4-A474-E1B8344D9AD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東京都江戸川区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元利償還金は新規の起債を行っていないため、前年度と同額である。令和元年度に区債を繰上償還したため、償還経費が減少したことにより、元利償還金は令和</a:t>
          </a:r>
          <a:r>
            <a:rPr kumimoji="1" lang="en-US" altLang="ja-JP" sz="1300">
              <a:latin typeface="ＭＳ ゴシック" pitchFamily="49" charset="-128"/>
              <a:ea typeface="ＭＳ ゴシック" pitchFamily="49" charset="-128"/>
            </a:rPr>
            <a:t>2</a:t>
          </a:r>
          <a:r>
            <a:rPr kumimoji="1" lang="ja-JP" altLang="en-US" sz="1300">
              <a:latin typeface="ＭＳ ゴシック" pitchFamily="49" charset="-128"/>
              <a:ea typeface="ＭＳ ゴシック" pitchFamily="49" charset="-128"/>
            </a:rPr>
            <a:t>年度から低水準で推移している。</a:t>
          </a:r>
          <a:br>
            <a:rPr kumimoji="1" lang="ja-JP" altLang="en-US" sz="1300">
              <a:latin typeface="ＭＳ ゴシック" pitchFamily="49" charset="-128"/>
              <a:ea typeface="ＭＳ ゴシック" pitchFamily="49" charset="-128"/>
            </a:rPr>
          </a:br>
          <a:r>
            <a:rPr kumimoji="1" lang="ja-JP" altLang="en-US" sz="1300">
              <a:latin typeface="ＭＳ ゴシック" pitchFamily="49" charset="-128"/>
              <a:ea typeface="ＭＳ ゴシック" pitchFamily="49" charset="-128"/>
            </a:rPr>
            <a:t>組合等への元利償還金に対する負担金等は</a:t>
          </a:r>
          <a:r>
            <a:rPr kumimoji="1" lang="en-US" altLang="ja-JP" sz="1300">
              <a:latin typeface="ＭＳ ゴシック" pitchFamily="49" charset="-128"/>
              <a:ea typeface="ＭＳ ゴシック" pitchFamily="49" charset="-128"/>
            </a:rPr>
            <a:t>96</a:t>
          </a:r>
          <a:r>
            <a:rPr kumimoji="1" lang="ja-JP" altLang="en-US" sz="1300">
              <a:latin typeface="ＭＳ ゴシック" pitchFamily="49" charset="-128"/>
              <a:ea typeface="ＭＳ ゴシック" pitchFamily="49" charset="-128"/>
            </a:rPr>
            <a:t>百万円増加した。</a:t>
          </a:r>
          <a:br>
            <a:rPr kumimoji="1" lang="ja-JP" altLang="en-US" sz="1300">
              <a:latin typeface="ＭＳ ゴシック" pitchFamily="49" charset="-128"/>
              <a:ea typeface="ＭＳ ゴシック" pitchFamily="49" charset="-128"/>
            </a:rPr>
          </a:br>
          <a:r>
            <a:rPr kumimoji="1" lang="ja-JP" altLang="en-US" sz="1300">
              <a:latin typeface="ＭＳ ゴシック" pitchFamily="49" charset="-128"/>
              <a:ea typeface="ＭＳ ゴシック" pitchFamily="49" charset="-128"/>
            </a:rPr>
            <a:t>　算入公債費等（総務大臣が定める額）は</a:t>
          </a:r>
          <a:r>
            <a:rPr kumimoji="1" lang="en-US" altLang="ja-JP" sz="1300">
              <a:latin typeface="ＭＳ ゴシック" pitchFamily="49" charset="-128"/>
              <a:ea typeface="ＭＳ ゴシック" pitchFamily="49" charset="-128"/>
            </a:rPr>
            <a:t>1,549</a:t>
          </a:r>
          <a:r>
            <a:rPr kumimoji="1" lang="ja-JP" altLang="en-US" sz="1300">
              <a:latin typeface="ＭＳ ゴシック" pitchFamily="49" charset="-128"/>
              <a:ea typeface="ＭＳ ゴシック" pitchFamily="49" charset="-128"/>
            </a:rPr>
            <a:t>百万円減少した。新規の起債を予定していないため、今後も減少していく見込みである。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満期一括償還地方債については、平成</a:t>
          </a:r>
          <a:r>
            <a:rPr kumimoji="1" lang="en-US" altLang="ja-JP" sz="1300">
              <a:latin typeface="ＭＳ ゴシック" pitchFamily="49" charset="-128"/>
              <a:ea typeface="ＭＳ ゴシック" pitchFamily="49" charset="-128"/>
            </a:rPr>
            <a:t>28</a:t>
          </a:r>
          <a:r>
            <a:rPr kumimoji="1" lang="ja-JP" altLang="en-US" sz="1300">
              <a:latin typeface="ＭＳ ゴシック" pitchFamily="49" charset="-128"/>
              <a:ea typeface="ＭＳ ゴシック" pitchFamily="49" charset="-128"/>
            </a:rPr>
            <a:t>年度以降は新規借入がない。残高についても利子積立て以外に大きな変動はない。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東京都江戸川区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地方債の現在高は</a:t>
          </a:r>
          <a:r>
            <a:rPr kumimoji="1" lang="en-US" altLang="ja-JP" sz="1300">
              <a:latin typeface="ＭＳ ゴシック" pitchFamily="49" charset="-128"/>
              <a:ea typeface="ＭＳ ゴシック" pitchFamily="49" charset="-128"/>
            </a:rPr>
            <a:t>231</a:t>
          </a:r>
          <a:r>
            <a:rPr kumimoji="1" lang="ja-JP" altLang="en-US" sz="1300">
              <a:latin typeface="ＭＳ ゴシック" pitchFamily="49" charset="-128"/>
              <a:ea typeface="ＭＳ ゴシック" pitchFamily="49" charset="-128"/>
            </a:rPr>
            <a:t>百万円であり、類似団体内でも特に低い水準となっている。</a:t>
          </a:r>
        </a:p>
        <a:p>
          <a:r>
            <a:rPr kumimoji="1" lang="ja-JP" altLang="en-US" sz="1300">
              <a:latin typeface="ＭＳ ゴシック" pitchFamily="49" charset="-128"/>
              <a:ea typeface="ＭＳ ゴシック" pitchFamily="49" charset="-128"/>
            </a:rPr>
            <a:t>　組合等負担等見込額は</a:t>
          </a:r>
          <a:r>
            <a:rPr kumimoji="1" lang="en-US" altLang="ja-JP" sz="1300">
              <a:latin typeface="ＭＳ ゴシック" pitchFamily="49" charset="-128"/>
              <a:ea typeface="ＭＳ ゴシック" pitchFamily="49" charset="-128"/>
            </a:rPr>
            <a:t>716</a:t>
          </a:r>
          <a:r>
            <a:rPr kumimoji="1" lang="ja-JP" altLang="en-US" sz="1300">
              <a:latin typeface="ＭＳ ゴシック" pitchFamily="49" charset="-128"/>
              <a:ea typeface="ＭＳ ゴシック" pitchFamily="49" charset="-128"/>
            </a:rPr>
            <a:t>百万円の増で</a:t>
          </a:r>
          <a:r>
            <a:rPr kumimoji="1" lang="en-US" altLang="ja-JP" sz="1300">
              <a:latin typeface="ＭＳ ゴシック" pitchFamily="49" charset="-128"/>
              <a:ea typeface="ＭＳ ゴシック" pitchFamily="49" charset="-128"/>
            </a:rPr>
            <a:t>5</a:t>
          </a:r>
          <a:r>
            <a:rPr kumimoji="1" lang="ja-JP" altLang="en-US" sz="1300">
              <a:latin typeface="ＭＳ ゴシック" pitchFamily="49" charset="-128"/>
              <a:ea typeface="ＭＳ ゴシック" pitchFamily="49" charset="-128"/>
            </a:rPr>
            <a:t>年連続して増となり退職手当負担見込額は</a:t>
          </a:r>
          <a:r>
            <a:rPr kumimoji="1" lang="en-US" altLang="ja-JP" sz="1300">
              <a:latin typeface="ＭＳ ゴシック" pitchFamily="49" charset="-128"/>
              <a:ea typeface="ＭＳ ゴシック" pitchFamily="49" charset="-128"/>
            </a:rPr>
            <a:t>1,113</a:t>
          </a:r>
          <a:r>
            <a:rPr kumimoji="1" lang="ja-JP" altLang="en-US" sz="1300">
              <a:latin typeface="ＭＳ ゴシック" pitchFamily="49" charset="-128"/>
              <a:ea typeface="ＭＳ ゴシック" pitchFamily="49" charset="-128"/>
            </a:rPr>
            <a:t>百万円の減となった。充当可能基金は</a:t>
          </a:r>
          <a:r>
            <a:rPr kumimoji="1" lang="en-US" altLang="ja-JP" sz="1300">
              <a:latin typeface="ＭＳ ゴシック" pitchFamily="49" charset="-128"/>
              <a:ea typeface="ＭＳ ゴシック" pitchFamily="49" charset="-128"/>
            </a:rPr>
            <a:t>2,216</a:t>
          </a:r>
          <a:r>
            <a:rPr kumimoji="1" lang="ja-JP" altLang="en-US" sz="1300">
              <a:latin typeface="ＭＳ ゴシック" pitchFamily="49" charset="-128"/>
              <a:ea typeface="ＭＳ ゴシック" pitchFamily="49" charset="-128"/>
            </a:rPr>
            <a:t>百万円の増となり、</a:t>
          </a:r>
          <a:r>
            <a:rPr kumimoji="1" lang="en-US" altLang="ja-JP" sz="1300">
              <a:latin typeface="ＭＳ ゴシック" pitchFamily="49" charset="-128"/>
              <a:ea typeface="ＭＳ ゴシック" pitchFamily="49" charset="-128"/>
            </a:rPr>
            <a:t>9</a:t>
          </a:r>
          <a:r>
            <a:rPr kumimoji="1" lang="ja-JP" altLang="en-US" sz="1300">
              <a:latin typeface="ＭＳ ゴシック" pitchFamily="49" charset="-128"/>
              <a:ea typeface="ＭＳ ゴシック" pitchFamily="49" charset="-128"/>
            </a:rPr>
            <a:t>年連続して増加している。基金の積立は設置目的に合わせて適切に行っている。</a:t>
          </a:r>
        </a:p>
        <a:p>
          <a:r>
            <a:rPr kumimoji="1" lang="ja-JP" altLang="en-US" sz="1300">
              <a:latin typeface="ＭＳ ゴシック" pitchFamily="49" charset="-128"/>
              <a:ea typeface="ＭＳ ゴシック" pitchFamily="49" charset="-128"/>
            </a:rPr>
            <a:t>　平成</a:t>
          </a:r>
          <a:r>
            <a:rPr kumimoji="1" lang="en-US" altLang="ja-JP" sz="1300">
              <a:latin typeface="ＭＳ ゴシック" pitchFamily="49" charset="-128"/>
              <a:ea typeface="ＭＳ ゴシック" pitchFamily="49" charset="-128"/>
            </a:rPr>
            <a:t>19</a:t>
          </a:r>
          <a:r>
            <a:rPr kumimoji="1" lang="ja-JP" altLang="en-US" sz="1300">
              <a:latin typeface="ＭＳ ゴシック" pitchFamily="49" charset="-128"/>
              <a:ea typeface="ＭＳ ゴシック" pitchFamily="49" charset="-128"/>
            </a:rPr>
            <a:t>年度以降毎年、充当可能財源等が将来負担額を上回っているため、将来負担比率はマイナスとなり、将来負担比率は発生していない。今後、公共施設の再編整備が本格化するため、基金の取崩しにより将来負担比率に影響を及ぼす可能性がある本区は依存財源の割合が高いため、計画的な基金の積立・活用により、今後も健全財政を堅持し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東京都江戸川区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公共施設の老朽化に伴う今後の改築需要への対応のために大型区民施設及び庁舎等整備基金に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億円積立てた。教育施設整備基金は、学校改築の計画に沿って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億円を積立てを行った一方で、改築事業経費の財源として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億円の取崩しを行った。災害対策基金は災害時防災用カメラ及び自営通信網システム構築事業の財源として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億円の取崩しを行った一方で、災害の予防及び応急対策、並びに災害時の救助、復旧・復興のための備えとして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億円積立てた。</a:t>
          </a: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JR</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小岩駅周辺地区等街づくり基金は、再開発事業の財源として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億円の取崩しを行った。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はリーマンショック級の経済危機に耐えられるよう現行の残高規模を維持していく。減債基金は区債の元利償還金相当額の規模を維持していく。その他の特定目的基金については、大型のスポーツ・文化施設や本庁舎、小中学校など、建設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年あるいは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を経過する施設が多数存在している。老朽化する大型区民施設の整備・再編、新庁舎の整備、学校改築の推進等に係る「公共施設再編・整備計画」に沿った積立てを実施していく。また、将来の大規模災害等に備えた積立ても行うとともに適切なタイミングで各基金を活用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・大型区民施設及び庁舎等整備基金：大型区民施設及び庁舎等整備資金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・教育施設整備基金：学校の整備資金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・災害対策基金：災害の予防及び応急対策並びに復旧等に要する資金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・ＪＲ小岩駅周辺地区等街づくり基金：ＪＲ小岩駅周辺地区等の総合的な街づくりの資金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・鈴木青少年の翼基金：海外派遣等の国際交流事業の資金</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公共施設の老朽化に伴う今後の改築需要への対応のために大型区民施設及び庁舎等整備基金に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億円積立てた。教育施設整備基金は、学校改築の計画に沿って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億円を積立てを行った一方で、改築事業経費の財源として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億円の取崩しを行った。災害対策基金は災害時防災用カメラ及び自営通信網システム構築事業の財源として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億円の取崩しを行った一方で、災害の予防及び応急対策、並びに災害時の救助、復旧・復興のための備えとして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億円積立てた。</a:t>
          </a: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JR</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小岩駅周辺地区等街づくり基金は、再開発事業の財源として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億円の取崩しを行った。鈴木青少年の翼基金は、海外派遣等の国際交流事業の資金として寄附金いただいたため、当面の事業財源として活用するために新設し積立てを行った。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大型のスポーツ・文化施設や本庁舎、小中学校など、建設から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年あるいは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を経過する施設が多数存在している。老朽化する大型区民施設の整備・再編、新庁舎の整備、学校改築の推進等に係る「公共施設再編・整備計画」に沿った積み立てを実施していく。また、将来の大規模災害等に備えた積立ても行うとともに適切なタイミングで各基金を活用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基金利子相当分を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億円積立てを行った。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リーマンショックの影響を受けた当時、</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億円の基金取崩しを行ったことから、再度リーマンショック級の経済危機に耐えられるよう現行の残高規模を維持していく。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区債償還の財源として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億円取崩しを行い、基金利子相当分として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千円を積立てた。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区債の元利償還金相当額の規模を維持していく。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693,570
645,638
49.90
370,975,528
324,948,900
17,410,983
196,294,698
231,201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本区の歳入構造は特別区税収入などの自主財源比率が低く、国・都支出金の依存財源の割合が高いため、財政力指数は例年</a:t>
          </a:r>
          <a:r>
            <a:rPr kumimoji="1" lang="en-US" altLang="ja-JP" sz="1300">
              <a:latin typeface="ＭＳ Ｐゴシック" panose="020B0600070205080204" pitchFamily="50" charset="-128"/>
              <a:ea typeface="ＭＳ Ｐゴシック" panose="020B0600070205080204" pitchFamily="50" charset="-128"/>
            </a:rPr>
            <a:t>0.40</a:t>
          </a:r>
          <a:r>
            <a:rPr kumimoji="1" lang="ja-JP" altLang="en-US" sz="1300">
              <a:latin typeface="ＭＳ Ｐゴシック" panose="020B0600070205080204" pitchFamily="50" charset="-128"/>
              <a:ea typeface="ＭＳ Ｐゴシック" panose="020B0600070205080204" pitchFamily="50" charset="-128"/>
            </a:rPr>
            <a:t>前後で推移し、類似団体内平均値を下回っているのが特徴である。令和６年度の単年度ベースでは分子である基準財政収入額が増加したが、当該増加以上に基準財政需要額が増加した結果、単年度</a:t>
          </a:r>
          <a:r>
            <a:rPr kumimoji="1" lang="en-US" altLang="ja-JP" sz="1300">
              <a:latin typeface="ＭＳ Ｐゴシック" panose="020B0600070205080204" pitchFamily="50" charset="-128"/>
              <a:ea typeface="ＭＳ Ｐゴシック" panose="020B0600070205080204" pitchFamily="50" charset="-128"/>
            </a:rPr>
            <a:t>0.39</a:t>
          </a:r>
          <a:r>
            <a:rPr kumimoji="1" lang="ja-JP" altLang="en-US" sz="1300">
              <a:latin typeface="ＭＳ Ｐゴシック" panose="020B0600070205080204" pitchFamily="50" charset="-128"/>
              <a:ea typeface="ＭＳ Ｐゴシック" panose="020B0600070205080204" pitchFamily="50" charset="-128"/>
            </a:rPr>
            <a:t>（前年度比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）となり、令和６年度の３年平均の指数は</a:t>
          </a:r>
          <a:r>
            <a:rPr kumimoji="1" lang="en-US" altLang="ja-JP" sz="1300">
              <a:latin typeface="ＭＳ Ｐゴシック" panose="020B0600070205080204" pitchFamily="50" charset="-128"/>
              <a:ea typeface="ＭＳ Ｐゴシック" panose="020B0600070205080204" pitchFamily="50" charset="-128"/>
            </a:rPr>
            <a:t>0.38</a:t>
          </a:r>
          <a:r>
            <a:rPr kumimoji="1" lang="ja-JP" altLang="en-US" sz="1300">
              <a:latin typeface="ＭＳ Ｐゴシック" panose="020B0600070205080204" pitchFamily="50" charset="-128"/>
              <a:ea typeface="ＭＳ Ｐゴシック" panose="020B0600070205080204" pitchFamily="50" charset="-128"/>
            </a:rPr>
            <a:t>となった</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2722</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74922"/>
          <a:ext cx="0" cy="1430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89099</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1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2722</xdr:rowOff>
    </xdr:from>
    <xdr:to>
      <xdr:col>24</xdr:col>
      <xdr:colOff>12700</xdr:colOff>
      <xdr:row>36</xdr:row>
      <xdr:rowOff>2722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74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146957</xdr:rowOff>
    </xdr:from>
    <xdr:to>
      <xdr:col>23</xdr:col>
      <xdr:colOff>133350</xdr:colOff>
      <xdr:row>43</xdr:row>
      <xdr:rowOff>164193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519307"/>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129722</xdr:rowOff>
    </xdr:from>
    <xdr:to>
      <xdr:col>19</xdr:col>
      <xdr:colOff>133350</xdr:colOff>
      <xdr:row>43</xdr:row>
      <xdr:rowOff>146957</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5020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27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112485</xdr:rowOff>
    </xdr:from>
    <xdr:to>
      <xdr:col>15</xdr:col>
      <xdr:colOff>82550</xdr:colOff>
      <xdr:row>43</xdr:row>
      <xdr:rowOff>129722</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4848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112485</xdr:rowOff>
    </xdr:from>
    <xdr:to>
      <xdr:col>11</xdr:col>
      <xdr:colOff>31750</xdr:colOff>
      <xdr:row>43</xdr:row>
      <xdr:rowOff>129722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74848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128815</xdr:rowOff>
    </xdr:from>
    <xdr:to>
      <xdr:col>7</xdr:col>
      <xdr:colOff>31750</xdr:colOff>
      <xdr:row>42</xdr:row>
      <xdr:rowOff>58965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69142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113393</xdr:rowOff>
    </xdr:from>
    <xdr:to>
      <xdr:col>23</xdr:col>
      <xdr:colOff>184150</xdr:colOff>
      <xdr:row>44</xdr:row>
      <xdr:rowOff>43543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9270</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38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96157</xdr:rowOff>
    </xdr:from>
    <xdr:to>
      <xdr:col>19</xdr:col>
      <xdr:colOff>184150</xdr:colOff>
      <xdr:row>44</xdr:row>
      <xdr:rowOff>26307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11084</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5548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78922</xdr:rowOff>
    </xdr:from>
    <xdr:to>
      <xdr:col>15</xdr:col>
      <xdr:colOff>133350</xdr:colOff>
      <xdr:row>44</xdr:row>
      <xdr:rowOff>9072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165299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61685</xdr:rowOff>
    </xdr:from>
    <xdr:to>
      <xdr:col>11</xdr:col>
      <xdr:colOff>82550</xdr:colOff>
      <xdr:row>43</xdr:row>
      <xdr:rowOff>163285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148062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520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78922</xdr:rowOff>
    </xdr:from>
    <xdr:to>
      <xdr:col>7</xdr:col>
      <xdr:colOff>31750</xdr:colOff>
      <xdr:row>44</xdr:row>
      <xdr:rowOff>9072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165299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分子の経常経費充当一般財源等は、人件費の増などにより</a:t>
          </a:r>
          <a:r>
            <a:rPr kumimoji="1" lang="en-US" altLang="ja-JP" sz="1300">
              <a:latin typeface="ＭＳ Ｐゴシック" panose="020B0600070205080204" pitchFamily="50" charset="-128"/>
              <a:ea typeface="ＭＳ Ｐゴシック" panose="020B0600070205080204" pitchFamily="50" charset="-128"/>
            </a:rPr>
            <a:t>8,522</a:t>
          </a:r>
          <a:r>
            <a:rPr kumimoji="1" lang="ja-JP" altLang="en-US" sz="1300">
              <a:latin typeface="ＭＳ Ｐゴシック" panose="020B0600070205080204" pitchFamily="50" charset="-128"/>
              <a:ea typeface="ＭＳ Ｐゴシック" panose="020B0600070205080204" pitchFamily="50" charset="-128"/>
            </a:rPr>
            <a:t>百万円（</a:t>
          </a:r>
          <a:r>
            <a:rPr kumimoji="1" lang="en-US" altLang="ja-JP" sz="1300">
              <a:latin typeface="ＭＳ Ｐゴシック" panose="020B0600070205080204" pitchFamily="50" charset="-128"/>
              <a:ea typeface="ＭＳ Ｐゴシック" panose="020B0600070205080204" pitchFamily="50" charset="-128"/>
            </a:rPr>
            <a:t>+6.2</a:t>
          </a:r>
          <a:r>
            <a:rPr kumimoji="1" lang="ja-JP" altLang="en-US" sz="1300">
              <a:latin typeface="ＭＳ Ｐゴシック" panose="020B0600070205080204" pitchFamily="50" charset="-128"/>
              <a:ea typeface="ＭＳ Ｐゴシック" panose="020B0600070205080204" pitchFamily="50" charset="-128"/>
            </a:rPr>
            <a:t>％）の増。分母の歳入経常一般財源等は、地方特例交付金の増などにより</a:t>
          </a:r>
          <a:r>
            <a:rPr kumimoji="1" lang="en-US" altLang="ja-JP" sz="1300">
              <a:latin typeface="ＭＳ Ｐゴシック" panose="020B0600070205080204" pitchFamily="50" charset="-128"/>
              <a:ea typeface="ＭＳ Ｐゴシック" panose="020B0600070205080204" pitchFamily="50" charset="-128"/>
            </a:rPr>
            <a:t>4,982</a:t>
          </a:r>
          <a:r>
            <a:rPr kumimoji="1" lang="ja-JP" altLang="en-US" sz="1300">
              <a:latin typeface="ＭＳ Ｐゴシック" panose="020B0600070205080204" pitchFamily="50" charset="-128"/>
              <a:ea typeface="ＭＳ Ｐゴシック" panose="020B0600070205080204" pitchFamily="50" charset="-128"/>
            </a:rPr>
            <a:t>百万円（</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％）の増。分子の伸び率が分母の伸び率を上回ったため経常収支比率は前年度比</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ポイントとなった。</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66</xdr:row>
      <xdr:rowOff>146896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58494"/>
          <a:ext cx="0" cy="15041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118973</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3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146896</xdr:rowOff>
    </xdr:from>
    <xdr:to>
      <xdr:col>24</xdr:col>
      <xdr:colOff>12700</xdr:colOff>
      <xdr:row>66</xdr:row>
      <xdr:rowOff>146896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62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0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5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146050</xdr:rowOff>
    </xdr:from>
    <xdr:to>
      <xdr:col>23</xdr:col>
      <xdr:colOff>133350</xdr:colOff>
      <xdr:row>62</xdr:row>
      <xdr:rowOff>4233</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433050"/>
          <a:ext cx="838200" cy="20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132097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933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160020</xdr:rowOff>
    </xdr:from>
    <xdr:to>
      <xdr:col>23</xdr:col>
      <xdr:colOff>184150</xdr:colOff>
      <xdr:row>64</xdr:row>
      <xdr:rowOff>90170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146050</xdr:rowOff>
    </xdr:from>
    <xdr:to>
      <xdr:col>19</xdr:col>
      <xdr:colOff>133350</xdr:colOff>
      <xdr:row>61</xdr:row>
      <xdr:rowOff>71120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3225800" y="1043305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149877</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95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71120</xdr:rowOff>
    </xdr:from>
    <xdr:to>
      <xdr:col>15</xdr:col>
      <xdr:colOff>82550</xdr:colOff>
      <xdr:row>63</xdr:row>
      <xdr:rowOff>33867</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0529570"/>
          <a:ext cx="889000" cy="305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79587</xdr:rowOff>
    </xdr:from>
    <xdr:to>
      <xdr:col>15</xdr:col>
      <xdr:colOff>133350</xdr:colOff>
      <xdr:row>64</xdr:row>
      <xdr:rowOff>9737</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8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165964</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96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33867</xdr:rowOff>
    </xdr:from>
    <xdr:to>
      <xdr:col>11</xdr:col>
      <xdr:colOff>31750</xdr:colOff>
      <xdr:row>64</xdr:row>
      <xdr:rowOff>55456</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835217"/>
          <a:ext cx="889000" cy="193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77046</xdr:rowOff>
    </xdr:from>
    <xdr:to>
      <xdr:col>11</xdr:col>
      <xdr:colOff>82550</xdr:colOff>
      <xdr:row>65</xdr:row>
      <xdr:rowOff>7196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163423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113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171027</xdr:rowOff>
    </xdr:from>
    <xdr:to>
      <xdr:col>7</xdr:col>
      <xdr:colOff>31750</xdr:colOff>
      <xdr:row>66</xdr:row>
      <xdr:rowOff>101177</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85954</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40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124883</xdr:rowOff>
    </xdr:from>
    <xdr:to>
      <xdr:col>23</xdr:col>
      <xdr:colOff>184150</xdr:colOff>
      <xdr:row>62</xdr:row>
      <xdr:rowOff>55033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58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141410</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428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95250</xdr:rowOff>
    </xdr:from>
    <xdr:to>
      <xdr:col>19</xdr:col>
      <xdr:colOff>184150</xdr:colOff>
      <xdr:row>61</xdr:row>
      <xdr:rowOff>25400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35577</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151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20320</xdr:rowOff>
    </xdr:from>
    <xdr:to>
      <xdr:col>15</xdr:col>
      <xdr:colOff>133350</xdr:colOff>
      <xdr:row>61</xdr:row>
      <xdr:rowOff>121920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132097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24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154517</xdr:rowOff>
    </xdr:from>
    <xdr:to>
      <xdr:col>11</xdr:col>
      <xdr:colOff>82550</xdr:colOff>
      <xdr:row>63</xdr:row>
      <xdr:rowOff>84667</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78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94844</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55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4656</xdr:rowOff>
    </xdr:from>
    <xdr:to>
      <xdr:col>7</xdr:col>
      <xdr:colOff>31750</xdr:colOff>
      <xdr:row>64</xdr:row>
      <xdr:rowOff>106256</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97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116433</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746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[144,777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人件費は定年退職者発生（段階的な定年引上げの影響で</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年おきに発生）に伴う退職金支給額の増額などにより増、物件費は情報処理基盤の維持経費の増や物価高騰の影響等により増となっている。</a:t>
          </a:r>
        </a:p>
        <a:p>
          <a:r>
            <a:rPr kumimoji="1" lang="ja-JP" altLang="en-US" sz="1300">
              <a:latin typeface="ＭＳ Ｐゴシック" panose="020B0600070205080204" pitchFamily="50" charset="-128"/>
              <a:ea typeface="ＭＳ Ｐゴシック" panose="020B0600070205080204" pitchFamily="50" charset="-128"/>
            </a:rPr>
            <a:t>　一人あたりの決算額が令和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年度と比べ</a:t>
          </a:r>
          <a:r>
            <a:rPr kumimoji="1" lang="en-US" altLang="ja-JP" sz="1300">
              <a:latin typeface="ＭＳ Ｐゴシック" panose="020B0600070205080204" pitchFamily="50" charset="-128"/>
              <a:ea typeface="ＭＳ Ｐゴシック" panose="020B0600070205080204" pitchFamily="50" charset="-128"/>
            </a:rPr>
            <a:t>8,698</a:t>
          </a:r>
          <a:r>
            <a:rPr kumimoji="1" lang="ja-JP" altLang="en-US" sz="1300">
              <a:latin typeface="ＭＳ Ｐゴシック" panose="020B0600070205080204" pitchFamily="50" charset="-128"/>
              <a:ea typeface="ＭＳ Ｐゴシック" panose="020B0600070205080204" pitchFamily="50" charset="-128"/>
            </a:rPr>
            <a:t>円増加したが、全国平均及び東京都平均に比べて低い水準となっている。これは、これまで培ってきた健全財政への取組や施策の見直しなどによる不断の行財政改革の成果による影響が大きいと分析している。</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58572</xdr:rowOff>
    </xdr:from>
    <xdr:to>
      <xdr:col>23</xdr:col>
      <xdr:colOff>133350</xdr:colOff>
      <xdr:row>89</xdr:row>
      <xdr:rowOff>82494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46022"/>
          <a:ext cx="0" cy="13955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54571</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13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82494</xdr:rowOff>
    </xdr:from>
    <xdr:to>
      <xdr:col>24</xdr:col>
      <xdr:colOff>12700</xdr:colOff>
      <xdr:row>89</xdr:row>
      <xdr:rowOff>82494</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341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144949</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89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58572</xdr:rowOff>
    </xdr:from>
    <xdr:to>
      <xdr:col>24</xdr:col>
      <xdr:colOff>12700</xdr:colOff>
      <xdr:row>81</xdr:row>
      <xdr:rowOff>58572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58314</xdr:rowOff>
    </xdr:from>
    <xdr:to>
      <xdr:col>23</xdr:col>
      <xdr:colOff>133350</xdr:colOff>
      <xdr:row>81</xdr:row>
      <xdr:rowOff>93295</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3945764"/>
          <a:ext cx="838200" cy="34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101311</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988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129234</xdr:rowOff>
    </xdr:from>
    <xdr:to>
      <xdr:col>23</xdr:col>
      <xdr:colOff>184150</xdr:colOff>
      <xdr:row>82</xdr:row>
      <xdr:rowOff>59384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01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58314</xdr:rowOff>
    </xdr:from>
    <xdr:to>
      <xdr:col>19</xdr:col>
      <xdr:colOff>133350</xdr:colOff>
      <xdr:row>81</xdr:row>
      <xdr:rowOff>84753</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3945764"/>
          <a:ext cx="889000" cy="26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86629</xdr:rowOff>
    </xdr:from>
    <xdr:to>
      <xdr:col>19</xdr:col>
      <xdr:colOff>184150</xdr:colOff>
      <xdr:row>82</xdr:row>
      <xdr:rowOff>16779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1556</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060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62384</xdr:rowOff>
    </xdr:from>
    <xdr:to>
      <xdr:col>15</xdr:col>
      <xdr:colOff>82550</xdr:colOff>
      <xdr:row>81</xdr:row>
      <xdr:rowOff>84753</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3949834"/>
          <a:ext cx="889000" cy="22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106355</xdr:rowOff>
    </xdr:from>
    <xdr:to>
      <xdr:col>15</xdr:col>
      <xdr:colOff>133350</xdr:colOff>
      <xdr:row>82</xdr:row>
      <xdr:rowOff>36505</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21282</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080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326</xdr:rowOff>
    </xdr:from>
    <xdr:to>
      <xdr:col>11</xdr:col>
      <xdr:colOff>31750</xdr:colOff>
      <xdr:row>81</xdr:row>
      <xdr:rowOff>62384</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3887776"/>
          <a:ext cx="889000" cy="62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82297</xdr:rowOff>
    </xdr:from>
    <xdr:to>
      <xdr:col>11</xdr:col>
      <xdr:colOff>82550</xdr:colOff>
      <xdr:row>82</xdr:row>
      <xdr:rowOff>12447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168674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056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21095</xdr:rowOff>
    </xdr:from>
    <xdr:to>
      <xdr:col>7</xdr:col>
      <xdr:colOff>31750</xdr:colOff>
      <xdr:row>81</xdr:row>
      <xdr:rowOff>122695</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107472</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994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42495</xdr:rowOff>
    </xdr:from>
    <xdr:to>
      <xdr:col>23</xdr:col>
      <xdr:colOff>184150</xdr:colOff>
      <xdr:row>81</xdr:row>
      <xdr:rowOff>144095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3929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135222</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851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7514</xdr:rowOff>
    </xdr:from>
    <xdr:to>
      <xdr:col>19</xdr:col>
      <xdr:colOff>184150</xdr:colOff>
      <xdr:row>81</xdr:row>
      <xdr:rowOff>109114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3894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119291</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663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33953</xdr:rowOff>
    </xdr:from>
    <xdr:to>
      <xdr:col>15</xdr:col>
      <xdr:colOff>133350</xdr:colOff>
      <xdr:row>81</xdr:row>
      <xdr:rowOff>135553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3921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145730</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690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11584</xdr:rowOff>
    </xdr:from>
    <xdr:to>
      <xdr:col>11</xdr:col>
      <xdr:colOff>82550</xdr:colOff>
      <xdr:row>81</xdr:row>
      <xdr:rowOff>113184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3899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123361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667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120976</xdr:rowOff>
    </xdr:from>
    <xdr:to>
      <xdr:col>7</xdr:col>
      <xdr:colOff>31750</xdr:colOff>
      <xdr:row>81</xdr:row>
      <xdr:rowOff>51126</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83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61303</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605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２３区の中で低い水準にある。これまで組織の効率化を進め、組織の合理的な運営に努めてきた成果である。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27214</xdr:rowOff>
    </xdr:from>
    <xdr:to>
      <xdr:col>81</xdr:col>
      <xdr:colOff>44450</xdr:colOff>
      <xdr:row>89</xdr:row>
      <xdr:rowOff>69850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743214"/>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113591</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48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27214</xdr:rowOff>
    </xdr:from>
    <xdr:to>
      <xdr:col>81</xdr:col>
      <xdr:colOff>133350</xdr:colOff>
      <xdr:row>80</xdr:row>
      <xdr:rowOff>27214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74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63500</xdr:rowOff>
    </xdr:from>
    <xdr:to>
      <xdr:col>81</xdr:col>
      <xdr:colOff>44450</xdr:colOff>
      <xdr:row>83</xdr:row>
      <xdr:rowOff>64407</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6179800" y="14122400"/>
          <a:ext cx="8382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90006</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491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117929</xdr:rowOff>
    </xdr:from>
    <xdr:to>
      <xdr:col>81</xdr:col>
      <xdr:colOff>95250</xdr:colOff>
      <xdr:row>85</xdr:row>
      <xdr:rowOff>48079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51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64407</xdr:rowOff>
    </xdr:from>
    <xdr:to>
      <xdr:col>77</xdr:col>
      <xdr:colOff>44450</xdr:colOff>
      <xdr:row>83</xdr:row>
      <xdr:rowOff>133350</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5290800" y="14294757"/>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101798</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675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133350</xdr:rowOff>
    </xdr:from>
    <xdr:to>
      <xdr:col>72</xdr:col>
      <xdr:colOff>203200</xdr:colOff>
      <xdr:row>83</xdr:row>
      <xdr:rowOff>133350</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4401800" y="14363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133350</xdr:rowOff>
    </xdr:from>
    <xdr:to>
      <xdr:col>68</xdr:col>
      <xdr:colOff>152400</xdr:colOff>
      <xdr:row>84</xdr:row>
      <xdr:rowOff>30843</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3512800" y="14363700"/>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33763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12700</xdr:rowOff>
    </xdr:from>
    <xdr:to>
      <xdr:col>81</xdr:col>
      <xdr:colOff>95250</xdr:colOff>
      <xdr:row>82</xdr:row>
      <xdr:rowOff>114300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0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29227</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391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13607</xdr:rowOff>
    </xdr:from>
    <xdr:to>
      <xdr:col>77</xdr:col>
      <xdr:colOff>95250</xdr:colOff>
      <xdr:row>83</xdr:row>
      <xdr:rowOff>115207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24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125384</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012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82550</xdr:rowOff>
    </xdr:from>
    <xdr:to>
      <xdr:col>73</xdr:col>
      <xdr:colOff>44450</xdr:colOff>
      <xdr:row>84</xdr:row>
      <xdr:rowOff>12700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22877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82550</xdr:rowOff>
    </xdr:from>
    <xdr:to>
      <xdr:col>68</xdr:col>
      <xdr:colOff>203200</xdr:colOff>
      <xdr:row>84</xdr:row>
      <xdr:rowOff>12700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22877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151493</xdr:rowOff>
    </xdr:from>
    <xdr:to>
      <xdr:col>64</xdr:col>
      <xdr:colOff>152400</xdr:colOff>
      <xdr:row>84</xdr:row>
      <xdr:rowOff>81643</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38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91820</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415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２３区の中で低い水準にある。健全育成を推進するため、現業職員の退職不補充や指定管理への移行をはじめ、庁舎管理等の内部事務や学校給食調理業務の民間委託を進め、職員数抑制に努めてきた成果である。</a:t>
          </a:r>
        </a:p>
        <a:p>
          <a:r>
            <a:rPr kumimoji="1" lang="ja-JP" altLang="en-US" sz="1300">
              <a:latin typeface="ＭＳ Ｐゴシック" panose="020B0600070205080204" pitchFamily="50" charset="-128"/>
              <a:ea typeface="ＭＳ Ｐゴシック" panose="020B0600070205080204" pitchFamily="50" charset="-128"/>
            </a:rPr>
            <a:t>健全育成の取組前（平成１２年度）の職員数５，０５７人に比べ、令和６年度は３，６４７人となり、１，４１０人（２７．９％）の減となった。</a:t>
          </a:r>
        </a:p>
        <a:p>
          <a:r>
            <a:rPr kumimoji="1" lang="ja-JP" altLang="en-US" sz="1300">
              <a:latin typeface="ＭＳ Ｐゴシック" panose="020B0600070205080204" pitchFamily="50" charset="-128"/>
              <a:ea typeface="ＭＳ Ｐゴシック" panose="020B0600070205080204" pitchFamily="50" charset="-128"/>
            </a:rPr>
            <a:t>昨年度と比較して職員数は１４人減少したが、主な減員理由は学校技能職の対象不補充、育成室の委託化などである。</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19896</xdr:rowOff>
    </xdr:from>
    <xdr:to>
      <xdr:col>81</xdr:col>
      <xdr:colOff>44450</xdr:colOff>
      <xdr:row>67</xdr:row>
      <xdr:rowOff>99544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35446"/>
          <a:ext cx="0" cy="14512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71621</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55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99544</xdr:rowOff>
    </xdr:from>
    <xdr:to>
      <xdr:col>81</xdr:col>
      <xdr:colOff>133350</xdr:colOff>
      <xdr:row>67</xdr:row>
      <xdr:rowOff>99544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8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106273</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19896</xdr:rowOff>
    </xdr:from>
    <xdr:to>
      <xdr:col>81</xdr:col>
      <xdr:colOff>133350</xdr:colOff>
      <xdr:row>59</xdr:row>
      <xdr:rowOff>19896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44027</xdr:rowOff>
    </xdr:from>
    <xdr:to>
      <xdr:col>81</xdr:col>
      <xdr:colOff>44450</xdr:colOff>
      <xdr:row>59</xdr:row>
      <xdr:rowOff>48623</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6179800" y="10159577"/>
          <a:ext cx="8382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126171</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2417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154094</xdr:rowOff>
    </xdr:from>
    <xdr:to>
      <xdr:col>81</xdr:col>
      <xdr:colOff>95250</xdr:colOff>
      <xdr:row>60</xdr:row>
      <xdr:rowOff>84244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26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48623</xdr:rowOff>
    </xdr:from>
    <xdr:to>
      <xdr:col>77</xdr:col>
      <xdr:colOff>44450</xdr:colOff>
      <xdr:row>59</xdr:row>
      <xdr:rowOff>64709</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5290800" y="10164173"/>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66722</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353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64709</xdr:rowOff>
    </xdr:from>
    <xdr:to>
      <xdr:col>72</xdr:col>
      <xdr:colOff>203200</xdr:colOff>
      <xdr:row>59</xdr:row>
      <xdr:rowOff>70455</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flipV="1">
          <a:off x="14401800" y="10180259"/>
          <a:ext cx="889000" cy="5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151795</xdr:rowOff>
    </xdr:from>
    <xdr:to>
      <xdr:col>73</xdr:col>
      <xdr:colOff>44450</xdr:colOff>
      <xdr:row>60</xdr:row>
      <xdr:rowOff>81945</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66722</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353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64709</xdr:rowOff>
    </xdr:from>
    <xdr:to>
      <xdr:col>68</xdr:col>
      <xdr:colOff>152400</xdr:colOff>
      <xdr:row>59</xdr:row>
      <xdr:rowOff>70455</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180259"/>
          <a:ext cx="889000" cy="5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60977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142603</xdr:rowOff>
    </xdr:from>
    <xdr:to>
      <xdr:col>64</xdr:col>
      <xdr:colOff>152400</xdr:colOff>
      <xdr:row>60</xdr:row>
      <xdr:rowOff>72753</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57530</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344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164677</xdr:rowOff>
    </xdr:from>
    <xdr:to>
      <xdr:col>81</xdr:col>
      <xdr:colOff>95250</xdr:colOff>
      <xdr:row>59</xdr:row>
      <xdr:rowOff>94827</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108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85954</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03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169273</xdr:rowOff>
    </xdr:from>
    <xdr:to>
      <xdr:col>77</xdr:col>
      <xdr:colOff>95250</xdr:colOff>
      <xdr:row>59</xdr:row>
      <xdr:rowOff>99423</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113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109600</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98822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13909</xdr:rowOff>
    </xdr:from>
    <xdr:to>
      <xdr:col>73</xdr:col>
      <xdr:colOff>44450</xdr:colOff>
      <xdr:row>59</xdr:row>
      <xdr:rowOff>115509</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129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125686</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9898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19655</xdr:rowOff>
    </xdr:from>
    <xdr:to>
      <xdr:col>68</xdr:col>
      <xdr:colOff>203200</xdr:colOff>
      <xdr:row>59</xdr:row>
      <xdr:rowOff>121255</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13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131432</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9904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13909</xdr:rowOff>
    </xdr:from>
    <xdr:to>
      <xdr:col>64</xdr:col>
      <xdr:colOff>152400</xdr:colOff>
      <xdr:row>59</xdr:row>
      <xdr:rowOff>115509</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129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125686</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9898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実質公債費比率は、令和元年度に区債を繰上償還したこと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に加え</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令和４年度以降に新規起債を行っていない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ことにより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、地方債残高が類似団体と比較し、少額である。３か年平均の実質公債費比率では、類似団体内順位でトップの数値となっているとともに、全国的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に見て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もトップレベルとなっている。今後の区債の発行については将来世代への負担となるため、必要性を十分検討したうえで判断していく。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37</xdr:row>
      <xdr:rowOff>124278</xdr:rowOff>
    </xdr:from>
    <xdr:to>
      <xdr:col>85</xdr:col>
      <xdr:colOff>95250</xdr:colOff>
      <xdr:row>37</xdr:row>
      <xdr:rowOff>124278</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35</xdr:row>
      <xdr:rowOff>122464</xdr:rowOff>
    </xdr:from>
    <xdr:to>
      <xdr:col>85</xdr:col>
      <xdr:colOff>95250</xdr:colOff>
      <xdr:row>35</xdr:row>
      <xdr:rowOff>122464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a:extLst>
            <a:ext uri="{FF2B5EF4-FFF2-40B4-BE49-F238E27FC236}">
              <a16:creationId xmlns:a16="http://schemas.microsoft.com/office/drawing/2014/main" id="{00000000-0008-0000-0300-00007D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89807</xdr:rowOff>
    </xdr:from>
    <xdr:to>
      <xdr:col>81</xdr:col>
      <xdr:colOff>44450</xdr:colOff>
      <xdr:row>45</xdr:row>
      <xdr:rowOff>131535</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7018000" y="643345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103612</xdr:rowOff>
    </xdr:from>
    <xdr:ext cx="762000" cy="259045"/>
    <xdr:sp macro="" textlink="">
      <xdr:nvSpPr>
        <xdr:cNvPr id="383" name="公債費負担の状況最小値テキスト">
          <a:extLst>
            <a:ext uri="{FF2B5EF4-FFF2-40B4-BE49-F238E27FC236}">
              <a16:creationId xmlns:a16="http://schemas.microsoft.com/office/drawing/2014/main" id="{00000000-0008-0000-0300-00007F010000}"/>
            </a:ext>
          </a:extLst>
        </xdr:cNvPr>
        <xdr:cNvSpPr txBox="1"/>
      </xdr:nvSpPr>
      <xdr:spPr>
        <a:xfrm>
          <a:off x="17106900" y="7818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131535</xdr:rowOff>
    </xdr:from>
    <xdr:to>
      <xdr:col>81</xdr:col>
      <xdr:colOff>133350</xdr:colOff>
      <xdr:row>45</xdr:row>
      <xdr:rowOff>131535</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7846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4734</xdr:rowOff>
    </xdr:from>
    <xdr:ext cx="762000" cy="259045"/>
    <xdr:sp macro="" textlink="">
      <xdr:nvSpPr>
        <xdr:cNvPr id="385" name="公債費負担の状況最大値テキスト">
          <a:extLst>
            <a:ext uri="{FF2B5EF4-FFF2-40B4-BE49-F238E27FC236}">
              <a16:creationId xmlns:a16="http://schemas.microsoft.com/office/drawing/2014/main" id="{00000000-0008-0000-0300-000081010000}"/>
            </a:ext>
          </a:extLst>
        </xdr:cNvPr>
        <xdr:cNvSpPr txBox="1"/>
      </xdr:nvSpPr>
      <xdr:spPr>
        <a:xfrm>
          <a:off x="17106900" y="6176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89807</xdr:rowOff>
    </xdr:from>
    <xdr:to>
      <xdr:col>81</xdr:col>
      <xdr:colOff>133350</xdr:colOff>
      <xdr:row>37</xdr:row>
      <xdr:rowOff>89807</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6433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123372</xdr:rowOff>
    </xdr:from>
    <xdr:to>
      <xdr:col>81</xdr:col>
      <xdr:colOff>44450</xdr:colOff>
      <xdr:row>37</xdr:row>
      <xdr:rowOff>89807</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6179800" y="6295572"/>
          <a:ext cx="838200" cy="137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64605</xdr:rowOff>
    </xdr:from>
    <xdr:ext cx="762000" cy="259045"/>
    <xdr:sp macro="" textlink="">
      <xdr:nvSpPr>
        <xdr:cNvPr id="388" name="公債費負担の状況平均値テキスト">
          <a:extLst>
            <a:ext uri="{FF2B5EF4-FFF2-40B4-BE49-F238E27FC236}">
              <a16:creationId xmlns:a16="http://schemas.microsoft.com/office/drawing/2014/main" id="{00000000-0008-0000-0300-000084010000}"/>
            </a:ext>
          </a:extLst>
        </xdr:cNvPr>
        <xdr:cNvSpPr txBox="1"/>
      </xdr:nvSpPr>
      <xdr:spPr>
        <a:xfrm>
          <a:off x="17106900" y="67511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92528</xdr:rowOff>
    </xdr:from>
    <xdr:to>
      <xdr:col>81</xdr:col>
      <xdr:colOff>95250</xdr:colOff>
      <xdr:row>40</xdr:row>
      <xdr:rowOff>22678</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967200" y="677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19957</xdr:rowOff>
    </xdr:from>
    <xdr:to>
      <xdr:col>77</xdr:col>
      <xdr:colOff>44450</xdr:colOff>
      <xdr:row>36</xdr:row>
      <xdr:rowOff>123372</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5290800" y="6192157"/>
          <a:ext cx="8890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38</xdr:row>
      <xdr:rowOff>143328</xdr:rowOff>
    </xdr:from>
    <xdr:to>
      <xdr:col>77</xdr:col>
      <xdr:colOff>95250</xdr:colOff>
      <xdr:row>39</xdr:row>
      <xdr:rowOff>73478</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129000" y="665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58255</xdr:rowOff>
    </xdr:from>
    <xdr:ext cx="7366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798800" y="6744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2722</xdr:rowOff>
    </xdr:from>
    <xdr:to>
      <xdr:col>72</xdr:col>
      <xdr:colOff>203200</xdr:colOff>
      <xdr:row>36</xdr:row>
      <xdr:rowOff>19957</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a:off x="14401800" y="617492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57150</xdr:rowOff>
    </xdr:from>
    <xdr:to>
      <xdr:col>73</xdr:col>
      <xdr:colOff>44450</xdr:colOff>
      <xdr:row>38</xdr:row>
      <xdr:rowOff>158750</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5240000" y="657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143527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909800" y="665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2722</xdr:rowOff>
    </xdr:from>
    <xdr:to>
      <xdr:col>68</xdr:col>
      <xdr:colOff>152400</xdr:colOff>
      <xdr:row>36</xdr:row>
      <xdr:rowOff>2722</xdr:rowOff>
    </xdr:to>
    <xdr:cxnSp macro="">
      <xdr:nvCxnSpPr>
        <xdr:cNvPr id="396" name="直線コネクタ 395">
          <a:extLst>
            <a:ext uri="{FF2B5EF4-FFF2-40B4-BE49-F238E27FC236}">
              <a16:creationId xmlns:a16="http://schemas.microsoft.com/office/drawing/2014/main" id="{00000000-0008-0000-0300-00008C010000}"/>
            </a:ext>
          </a:extLst>
        </xdr:cNvPr>
        <xdr:cNvCxnSpPr/>
      </xdr:nvCxnSpPr>
      <xdr:spPr>
        <a:xfrm>
          <a:off x="13512800" y="61749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39915</xdr:rowOff>
    </xdr:from>
    <xdr:to>
      <xdr:col>68</xdr:col>
      <xdr:colOff>203200</xdr:colOff>
      <xdr:row>38</xdr:row>
      <xdr:rowOff>141515</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4351000" y="6555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126292</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020800" y="6641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5443</xdr:rowOff>
    </xdr:from>
    <xdr:to>
      <xdr:col>64</xdr:col>
      <xdr:colOff>152400</xdr:colOff>
      <xdr:row>38</xdr:row>
      <xdr:rowOff>107043</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3462000" y="652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91820</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131800" y="660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39007</xdr:rowOff>
    </xdr:from>
    <xdr:to>
      <xdr:col>81</xdr:col>
      <xdr:colOff>95250</xdr:colOff>
      <xdr:row>37</xdr:row>
      <xdr:rowOff>140607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967200" y="638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131734</xdr:rowOff>
    </xdr:from>
    <xdr:ext cx="762000" cy="259045"/>
    <xdr:sp macro="" textlink="">
      <xdr:nvSpPr>
        <xdr:cNvPr id="407" name="公債費負担の状況該当値テキスト">
          <a:extLst>
            <a:ext uri="{FF2B5EF4-FFF2-40B4-BE49-F238E27FC236}">
              <a16:creationId xmlns:a16="http://schemas.microsoft.com/office/drawing/2014/main" id="{00000000-0008-0000-0300-000097010000}"/>
            </a:ext>
          </a:extLst>
        </xdr:cNvPr>
        <xdr:cNvSpPr txBox="1"/>
      </xdr:nvSpPr>
      <xdr:spPr>
        <a:xfrm>
          <a:off x="17106900" y="6303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72572</xdr:rowOff>
    </xdr:from>
    <xdr:to>
      <xdr:col>77</xdr:col>
      <xdr:colOff>95250</xdr:colOff>
      <xdr:row>37</xdr:row>
      <xdr:rowOff>2722</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129000" y="6244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12899</xdr:rowOff>
    </xdr:from>
    <xdr:ext cx="7366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798800" y="6013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35</xdr:row>
      <xdr:rowOff>140607</xdr:rowOff>
    </xdr:from>
    <xdr:to>
      <xdr:col>73</xdr:col>
      <xdr:colOff>44450</xdr:colOff>
      <xdr:row>36</xdr:row>
      <xdr:rowOff>70757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5240000" y="614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34</xdr:row>
      <xdr:rowOff>80934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909800" y="5910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35</xdr:row>
      <xdr:rowOff>123372</xdr:rowOff>
    </xdr:from>
    <xdr:to>
      <xdr:col>68</xdr:col>
      <xdr:colOff>203200</xdr:colOff>
      <xdr:row>36</xdr:row>
      <xdr:rowOff>53522</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4351000" y="6124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34</xdr:row>
      <xdr:rowOff>63699</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020800" y="5892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35</xdr:row>
      <xdr:rowOff>123372</xdr:rowOff>
    </xdr:from>
    <xdr:to>
      <xdr:col>64</xdr:col>
      <xdr:colOff>152400</xdr:colOff>
      <xdr:row>36</xdr:row>
      <xdr:rowOff>53522</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3462000" y="6124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34</xdr:row>
      <xdr:rowOff>63699</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131800" y="5892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将来負担額は区債残高と退職手当負担見込額等を合わせ</a:t>
          </a:r>
          <a:r>
            <a:rPr kumimoji="1" lang="en-US" altLang="ja-JP" sz="1300">
              <a:latin typeface="ＭＳ Ｐゴシック" panose="020B0600070205080204" pitchFamily="50" charset="-128"/>
              <a:ea typeface="ＭＳ Ｐゴシック" panose="020B0600070205080204" pitchFamily="50" charset="-128"/>
            </a:rPr>
            <a:t>27,519</a:t>
          </a:r>
          <a:r>
            <a:rPr kumimoji="1" lang="ja-JP" altLang="en-US" sz="1300">
              <a:latin typeface="ＭＳ Ｐゴシック" panose="020B0600070205080204" pitchFamily="50" charset="-128"/>
              <a:ea typeface="ＭＳ Ｐゴシック" panose="020B0600070205080204" pitchFamily="50" charset="-128"/>
            </a:rPr>
            <a:t>百万円であったのに対し、充当可能財源等は充当可能基金額などを合わせて</a:t>
          </a:r>
          <a:r>
            <a:rPr kumimoji="1" lang="en-US" altLang="ja-JP" sz="1300">
              <a:latin typeface="ＭＳ Ｐゴシック" panose="020B0600070205080204" pitchFamily="50" charset="-128"/>
              <a:ea typeface="ＭＳ Ｐゴシック" panose="020B0600070205080204" pitchFamily="50" charset="-128"/>
            </a:rPr>
            <a:t>325,752</a:t>
          </a:r>
          <a:r>
            <a:rPr kumimoji="1" lang="ja-JP" altLang="en-US" sz="1300">
              <a:latin typeface="ＭＳ Ｐゴシック" panose="020B0600070205080204" pitchFamily="50" charset="-128"/>
              <a:ea typeface="ＭＳ Ｐゴシック" panose="020B0600070205080204" pitchFamily="50" charset="-128"/>
            </a:rPr>
            <a:t>百万円となった。充当可能財源等が将来負担額を上回ったため、計算結果がマイナス値となり、将来負担比率は算定されなかった。これは積立基金を一定額保有していることと、令和元年度に区債を繰上償還したことにより、区債残高が少なくなっているためである。今後も区債と基金の管理を適切に行い、将来世代に負担を先送りしない効率的な財政運営を行っていく。</a:t>
          </a:r>
        </a:p>
      </xdr:txBody>
    </xdr:sp>
    <xdr:clientData/>
  </xdr:twoCellAnchor>
  <xdr:oneCellAnchor>
    <xdr:from>
      <xdr:col>61</xdr:col>
      <xdr:colOff>6350</xdr:colOff>
      <xdr:row>10</xdr:row>
      <xdr:rowOff>63500</xdr:rowOff>
    </xdr:from>
    <xdr:ext cx="298543" cy="225703"/>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41" name="将来負担の状況平均値テキスト">
          <a:extLst>
            <a:ext uri="{FF2B5EF4-FFF2-40B4-BE49-F238E27FC236}">
              <a16:creationId xmlns:a16="http://schemas.microsoft.com/office/drawing/2014/main" id="{00000000-0008-0000-0300-0000B9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693,570
645,638
49.90
370,975,528
324,948,900
17,410,983
196,294,698
231,201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年度は前年度比</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ﾎﾟｲﾝﾄの増となった。これは定年退職者発生（段階的な定年引上げの影響で</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おきに発生）に伴う退職金支給額の増や給与ベースアップ等に伴って人件費に対する経常経費充当一般財源が増加したためである。指定管理の導入、各種民間委託を進め、職員数抑制に努めたことが大きな要因である。今後も区民ｻｰﾋﾞｽの向上を図るべく、不断の努力を継続す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41</xdr:row>
      <xdr:rowOff>60325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4826000" y="5727700"/>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32402</xdr:rowOff>
    </xdr:from>
    <xdr:ext cx="762000" cy="259045"/>
    <xdr:sp macro="" textlink="">
      <xdr:nvSpPr>
        <xdr:cNvPr id="66" name="人件費最小値テキスト">
          <a:extLst>
            <a:ext uri="{FF2B5EF4-FFF2-40B4-BE49-F238E27FC236}">
              <a16:creationId xmlns:a16="http://schemas.microsoft.com/office/drawing/2014/main" id="{00000000-0008-0000-0400-000042000000}"/>
            </a:ext>
          </a:extLst>
        </xdr:cNvPr>
        <xdr:cNvSpPr txBox="1"/>
      </xdr:nvSpPr>
      <xdr:spPr>
        <a:xfrm>
          <a:off x="4914900" y="706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60325</xdr:rowOff>
    </xdr:from>
    <xdr:to>
      <xdr:col>24</xdr:col>
      <xdr:colOff>114300</xdr:colOff>
      <xdr:row>41</xdr:row>
      <xdr:rowOff>60325</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708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8" name="人件費最大値テキスト">
          <a:extLst>
            <a:ext uri="{FF2B5EF4-FFF2-40B4-BE49-F238E27FC236}">
              <a16:creationId xmlns:a16="http://schemas.microsoft.com/office/drawing/2014/main" id="{00000000-0008-0000-0400-000044000000}"/>
            </a:ext>
          </a:extLst>
        </xdr:cNvPr>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88900</xdr:rowOff>
    </xdr:from>
    <xdr:to>
      <xdr:col>24</xdr:col>
      <xdr:colOff>25400</xdr:colOff>
      <xdr:row>35</xdr:row>
      <xdr:rowOff>50800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3987800" y="5918200"/>
          <a:ext cx="8382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114952</xdr:rowOff>
    </xdr:from>
    <xdr:ext cx="762000" cy="259045"/>
    <xdr:sp macro="" textlink="">
      <xdr:nvSpPr>
        <xdr:cNvPr id="71" name="人件費平均値テキスト">
          <a:extLst>
            <a:ext uri="{FF2B5EF4-FFF2-40B4-BE49-F238E27FC236}">
              <a16:creationId xmlns:a16="http://schemas.microsoft.com/office/drawing/2014/main" id="{00000000-0008-0000-0400-000047000000}"/>
            </a:ext>
          </a:extLst>
        </xdr:cNvPr>
        <xdr:cNvSpPr txBox="1"/>
      </xdr:nvSpPr>
      <xdr:spPr>
        <a:xfrm>
          <a:off x="4914900" y="62871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142875</xdr:rowOff>
    </xdr:from>
    <xdr:to>
      <xdr:col>24</xdr:col>
      <xdr:colOff>76200</xdr:colOff>
      <xdr:row>37</xdr:row>
      <xdr:rowOff>73025</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4775200" y="631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88900</xdr:rowOff>
    </xdr:from>
    <xdr:to>
      <xdr:col>19</xdr:col>
      <xdr:colOff>187325</xdr:colOff>
      <xdr:row>35</xdr:row>
      <xdr:rowOff>69850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3098800" y="59182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28575</xdr:rowOff>
    </xdr:from>
    <xdr:to>
      <xdr:col>20</xdr:col>
      <xdr:colOff>38100</xdr:colOff>
      <xdr:row>36</xdr:row>
      <xdr:rowOff>130175</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937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114952</xdr:rowOff>
    </xdr:from>
    <xdr:ext cx="7366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3606800" y="6287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69850</xdr:rowOff>
    </xdr:from>
    <xdr:to>
      <xdr:col>15</xdr:col>
      <xdr:colOff>98425</xdr:colOff>
      <xdr:row>36</xdr:row>
      <xdr:rowOff>41275</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flipV="1">
          <a:off x="2209800" y="6070600"/>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152400</xdr:rowOff>
    </xdr:from>
    <xdr:to>
      <xdr:col>15</xdr:col>
      <xdr:colOff>149225</xdr:colOff>
      <xdr:row>37</xdr:row>
      <xdr:rowOff>82550</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3048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67327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717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41275</xdr:rowOff>
    </xdr:from>
    <xdr:to>
      <xdr:col>11</xdr:col>
      <xdr:colOff>9525</xdr:colOff>
      <xdr:row>36</xdr:row>
      <xdr:rowOff>107950</xdr:rowOff>
    </xdr:to>
    <xdr:cxnSp macro="">
      <xdr:nvCxnSpPr>
        <xdr:cNvPr id="79" name="直線コネクタ 78">
          <a:extLst>
            <a:ext uri="{FF2B5EF4-FFF2-40B4-BE49-F238E27FC236}">
              <a16:creationId xmlns:a16="http://schemas.microsoft.com/office/drawing/2014/main" id="{00000000-0008-0000-0400-00004F000000}"/>
            </a:ext>
          </a:extLst>
        </xdr:cNvPr>
        <xdr:cNvCxnSpPr/>
      </xdr:nvCxnSpPr>
      <xdr:spPr>
        <a:xfrm flipV="1">
          <a:off x="1320800" y="6213475"/>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95250</xdr:rowOff>
    </xdr:from>
    <xdr:to>
      <xdr:col>11</xdr:col>
      <xdr:colOff>60325</xdr:colOff>
      <xdr:row>38</xdr:row>
      <xdr:rowOff>25400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2159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8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66675</xdr:rowOff>
    </xdr:from>
    <xdr:to>
      <xdr:col>6</xdr:col>
      <xdr:colOff>171450</xdr:colOff>
      <xdr:row>38</xdr:row>
      <xdr:rowOff>168275</xdr:rowOff>
    </xdr:to>
    <xdr:sp macro="" textlink="">
      <xdr:nvSpPr>
        <xdr:cNvPr id="82" name="フローチャート: 判断 81">
          <a:extLst>
            <a:ext uri="{FF2B5EF4-FFF2-40B4-BE49-F238E27FC236}">
              <a16:creationId xmlns:a16="http://schemas.microsoft.com/office/drawing/2014/main" id="{00000000-0008-0000-0400-000052000000}"/>
            </a:ext>
          </a:extLst>
        </xdr:cNvPr>
        <xdr:cNvSpPr/>
      </xdr:nvSpPr>
      <xdr:spPr>
        <a:xfrm>
          <a:off x="1270000" y="658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153052</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939800" y="6668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0</xdr:rowOff>
    </xdr:from>
    <xdr:to>
      <xdr:col>24</xdr:col>
      <xdr:colOff>76200</xdr:colOff>
      <xdr:row>35</xdr:row>
      <xdr:rowOff>101600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4775200" y="600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16527</xdr:rowOff>
    </xdr:from>
    <xdr:ext cx="762000" cy="259045"/>
    <xdr:sp macro="" textlink="">
      <xdr:nvSpPr>
        <xdr:cNvPr id="90" name="人件費該当値テキスト">
          <a:extLst>
            <a:ext uri="{FF2B5EF4-FFF2-40B4-BE49-F238E27FC236}">
              <a16:creationId xmlns:a16="http://schemas.microsoft.com/office/drawing/2014/main" id="{00000000-0008-0000-0400-00005A000000}"/>
            </a:ext>
          </a:extLst>
        </xdr:cNvPr>
        <xdr:cNvSpPr txBox="1"/>
      </xdr:nvSpPr>
      <xdr:spPr>
        <a:xfrm>
          <a:off x="49149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38100</xdr:rowOff>
    </xdr:from>
    <xdr:to>
      <xdr:col>20</xdr:col>
      <xdr:colOff>38100</xdr:colOff>
      <xdr:row>34</xdr:row>
      <xdr:rowOff>139700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937000" y="586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149877</xdr:rowOff>
    </xdr:from>
    <xdr:ext cx="7366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3606800" y="563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19050</xdr:rowOff>
    </xdr:from>
    <xdr:to>
      <xdr:col>15</xdr:col>
      <xdr:colOff>149225</xdr:colOff>
      <xdr:row>35</xdr:row>
      <xdr:rowOff>120650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3048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130827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2717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161925</xdr:rowOff>
    </xdr:from>
    <xdr:to>
      <xdr:col>11</xdr:col>
      <xdr:colOff>60325</xdr:colOff>
      <xdr:row>36</xdr:row>
      <xdr:rowOff>92075</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2159000" y="6162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102252</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828800" y="593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57150</xdr:rowOff>
    </xdr:from>
    <xdr:to>
      <xdr:col>6</xdr:col>
      <xdr:colOff>171450</xdr:colOff>
      <xdr:row>36</xdr:row>
      <xdr:rowOff>158750</xdr:rowOff>
    </xdr:to>
    <xdr:sp macro="" textlink="">
      <xdr:nvSpPr>
        <xdr:cNvPr id="97" name="楕円 96">
          <a:extLst>
            <a:ext uri="{FF2B5EF4-FFF2-40B4-BE49-F238E27FC236}">
              <a16:creationId xmlns:a16="http://schemas.microsoft.com/office/drawing/2014/main" id="{00000000-0008-0000-0400-000061000000}"/>
            </a:ext>
          </a:extLst>
        </xdr:cNvPr>
        <xdr:cNvSpPr/>
      </xdr:nvSpPr>
      <xdr:spPr>
        <a:xfrm>
          <a:off x="1270000" y="622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168927</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939800" y="599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年度は前年度比</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ポイントの増となった。これは情報処理基盤の維持経費の増加や物価高騰の影響等に伴って物件費に対する経常経費充当一般財源が増加したためである。</a:t>
          </a:r>
        </a:p>
        <a:p>
          <a:r>
            <a:rPr kumimoji="1" lang="ja-JP" altLang="en-US" sz="1300">
              <a:latin typeface="ＭＳ Ｐゴシック" panose="020B0600070205080204" pitchFamily="50" charset="-128"/>
              <a:ea typeface="ＭＳ Ｐゴシック" panose="020B0600070205080204" pitchFamily="50" charset="-128"/>
            </a:rPr>
            <a:t>　物件費は今回大きな伸びを見せたが、情報処理基盤の維持や効率化のための経費の増によるものが大きく、それは将来的に費用対効果が期待されるものである。今後も適正な委託のあり方を常に検討し、コスト効率化の努力を続けていく。</a:t>
          </a: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7" name="物件費グラフ枠">
          <a:extLst>
            <a:ext uri="{FF2B5EF4-FFF2-40B4-BE49-F238E27FC236}">
              <a16:creationId xmlns:a16="http://schemas.microsoft.com/office/drawing/2014/main" id="{00000000-0008-0000-0400-00007F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29029</xdr:rowOff>
    </xdr:from>
    <xdr:to>
      <xdr:col>82</xdr:col>
      <xdr:colOff>107950</xdr:colOff>
      <xdr:row>21</xdr:row>
      <xdr:rowOff>102507</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6510000" y="2086429"/>
          <a:ext cx="0" cy="1616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74584</xdr:rowOff>
    </xdr:from>
    <xdr:ext cx="762000" cy="259045"/>
    <xdr:sp macro="" textlink="">
      <xdr:nvSpPr>
        <xdr:cNvPr id="129" name="物件費最小値テキスト">
          <a:extLst>
            <a:ext uri="{FF2B5EF4-FFF2-40B4-BE49-F238E27FC236}">
              <a16:creationId xmlns:a16="http://schemas.microsoft.com/office/drawing/2014/main" id="{00000000-0008-0000-0400-000081000000}"/>
            </a:ext>
          </a:extLst>
        </xdr:cNvPr>
        <xdr:cNvSpPr txBox="1"/>
      </xdr:nvSpPr>
      <xdr:spPr>
        <a:xfrm>
          <a:off x="16598900" y="367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102507</xdr:rowOff>
    </xdr:from>
    <xdr:to>
      <xdr:col>82</xdr:col>
      <xdr:colOff>196850</xdr:colOff>
      <xdr:row>21</xdr:row>
      <xdr:rowOff>102507</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3702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115406</xdr:rowOff>
    </xdr:from>
    <xdr:ext cx="762000" cy="259045"/>
    <xdr:sp macro="" textlink="">
      <xdr:nvSpPr>
        <xdr:cNvPr id="131" name="物件費最大値テキスト">
          <a:extLst>
            <a:ext uri="{FF2B5EF4-FFF2-40B4-BE49-F238E27FC236}">
              <a16:creationId xmlns:a16="http://schemas.microsoft.com/office/drawing/2014/main" id="{00000000-0008-0000-0400-000083000000}"/>
            </a:ext>
          </a:extLst>
        </xdr:cNvPr>
        <xdr:cNvSpPr txBox="1"/>
      </xdr:nvSpPr>
      <xdr:spPr>
        <a:xfrm>
          <a:off x="16598900" y="18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29029</xdr:rowOff>
    </xdr:from>
    <xdr:to>
      <xdr:col>82</xdr:col>
      <xdr:colOff>196850</xdr:colOff>
      <xdr:row>12</xdr:row>
      <xdr:rowOff>29029</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6421100" y="208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12</xdr:row>
      <xdr:rowOff>159657</xdr:rowOff>
    </xdr:from>
    <xdr:to>
      <xdr:col>82</xdr:col>
      <xdr:colOff>107950</xdr:colOff>
      <xdr:row>13</xdr:row>
      <xdr:rowOff>167821</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5671800" y="2217057"/>
          <a:ext cx="838200" cy="17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146248</xdr:rowOff>
    </xdr:from>
    <xdr:ext cx="762000" cy="259045"/>
    <xdr:sp macro="" textlink="">
      <xdr:nvSpPr>
        <xdr:cNvPr id="134" name="物件費平均値テキスト">
          <a:extLst>
            <a:ext uri="{FF2B5EF4-FFF2-40B4-BE49-F238E27FC236}">
              <a16:creationId xmlns:a16="http://schemas.microsoft.com/office/drawing/2014/main" id="{00000000-0008-0000-0400-000086000000}"/>
            </a:ext>
          </a:extLst>
        </xdr:cNvPr>
        <xdr:cNvSpPr txBox="1"/>
      </xdr:nvSpPr>
      <xdr:spPr>
        <a:xfrm>
          <a:off x="16598900" y="25465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2721</xdr:rowOff>
    </xdr:from>
    <xdr:to>
      <xdr:col>82</xdr:col>
      <xdr:colOff>158750</xdr:colOff>
      <xdr:row>15</xdr:row>
      <xdr:rowOff>104321</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6459200" y="257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12</xdr:row>
      <xdr:rowOff>127000</xdr:rowOff>
    </xdr:from>
    <xdr:to>
      <xdr:col>78</xdr:col>
      <xdr:colOff>69850</xdr:colOff>
      <xdr:row>12</xdr:row>
      <xdr:rowOff>159657</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4782800" y="21844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92529</xdr:rowOff>
    </xdr:from>
    <xdr:to>
      <xdr:col>78</xdr:col>
      <xdr:colOff>120650</xdr:colOff>
      <xdr:row>15</xdr:row>
      <xdr:rowOff>22679</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5621000" y="2492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7456</xdr:rowOff>
    </xdr:from>
    <xdr:ext cx="7366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290800" y="25792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12</xdr:row>
      <xdr:rowOff>127000</xdr:rowOff>
    </xdr:from>
    <xdr:to>
      <xdr:col>73</xdr:col>
      <xdr:colOff>180975</xdr:colOff>
      <xdr:row>13</xdr:row>
      <xdr:rowOff>20864</xdr:rowOff>
    </xdr:to>
    <xdr:cxnSp macro="">
      <xdr:nvCxnSpPr>
        <xdr:cNvPr id="139" name="直線コネクタ 138">
          <a:extLst>
            <a:ext uri="{FF2B5EF4-FFF2-40B4-BE49-F238E27FC236}">
              <a16:creationId xmlns:a16="http://schemas.microsoft.com/office/drawing/2014/main" id="{00000000-0008-0000-0400-00008B000000}"/>
            </a:ext>
          </a:extLst>
        </xdr:cNvPr>
        <xdr:cNvCxnSpPr/>
      </xdr:nvCxnSpPr>
      <xdr:spPr>
        <a:xfrm flipV="1">
          <a:off x="13893800" y="2184400"/>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166007</xdr:rowOff>
    </xdr:from>
    <xdr:to>
      <xdr:col>74</xdr:col>
      <xdr:colOff>31750</xdr:colOff>
      <xdr:row>14</xdr:row>
      <xdr:rowOff>96157</xdr:rowOff>
    </xdr:to>
    <xdr:sp macro="" textlink="">
      <xdr:nvSpPr>
        <xdr:cNvPr id="140" name="フローチャート: 判断 139">
          <a:extLst>
            <a:ext uri="{FF2B5EF4-FFF2-40B4-BE49-F238E27FC236}">
              <a16:creationId xmlns:a16="http://schemas.microsoft.com/office/drawing/2014/main" id="{00000000-0008-0000-0400-00008C000000}"/>
            </a:ext>
          </a:extLst>
        </xdr:cNvPr>
        <xdr:cNvSpPr/>
      </xdr:nvSpPr>
      <xdr:spPr>
        <a:xfrm>
          <a:off x="14732000" y="2394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80934</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401800" y="2481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20864</xdr:rowOff>
    </xdr:from>
    <xdr:to>
      <xdr:col>69</xdr:col>
      <xdr:colOff>92075</xdr:colOff>
      <xdr:row>13</xdr:row>
      <xdr:rowOff>135164</xdr:rowOff>
    </xdr:to>
    <xdr:cxnSp macro="">
      <xdr:nvCxnSpPr>
        <xdr:cNvPr id="142" name="直線コネクタ 141">
          <a:extLst>
            <a:ext uri="{FF2B5EF4-FFF2-40B4-BE49-F238E27FC236}">
              <a16:creationId xmlns:a16="http://schemas.microsoft.com/office/drawing/2014/main" id="{00000000-0008-0000-0400-00008E000000}"/>
            </a:ext>
          </a:extLst>
        </xdr:cNvPr>
        <xdr:cNvCxnSpPr/>
      </xdr:nvCxnSpPr>
      <xdr:spPr>
        <a:xfrm flipV="1">
          <a:off x="13004800" y="2249714"/>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117021</xdr:rowOff>
    </xdr:from>
    <xdr:to>
      <xdr:col>69</xdr:col>
      <xdr:colOff>142875</xdr:colOff>
      <xdr:row>14</xdr:row>
      <xdr:rowOff>47171</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3843000" y="2345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31948</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512800" y="2432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27214</xdr:rowOff>
    </xdr:from>
    <xdr:to>
      <xdr:col>65</xdr:col>
      <xdr:colOff>53975</xdr:colOff>
      <xdr:row>14</xdr:row>
      <xdr:rowOff>128814</xdr:rowOff>
    </xdr:to>
    <xdr:sp macro="" textlink="">
      <xdr:nvSpPr>
        <xdr:cNvPr id="145" name="フローチャート: 判断 144">
          <a:extLst>
            <a:ext uri="{FF2B5EF4-FFF2-40B4-BE49-F238E27FC236}">
              <a16:creationId xmlns:a16="http://schemas.microsoft.com/office/drawing/2014/main" id="{00000000-0008-0000-0400-000091000000}"/>
            </a:ext>
          </a:extLst>
        </xdr:cNvPr>
        <xdr:cNvSpPr/>
      </xdr:nvSpPr>
      <xdr:spPr>
        <a:xfrm>
          <a:off x="12954000" y="242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113591</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2623800" y="2513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117021</xdr:rowOff>
    </xdr:from>
    <xdr:to>
      <xdr:col>82</xdr:col>
      <xdr:colOff>158750</xdr:colOff>
      <xdr:row>14</xdr:row>
      <xdr:rowOff>47171</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6459200" y="234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133548</xdr:rowOff>
    </xdr:from>
    <xdr:ext cx="762000" cy="259045"/>
    <xdr:sp macro="" textlink="">
      <xdr:nvSpPr>
        <xdr:cNvPr id="153" name="物件費該当値テキスト">
          <a:extLst>
            <a:ext uri="{FF2B5EF4-FFF2-40B4-BE49-F238E27FC236}">
              <a16:creationId xmlns:a16="http://schemas.microsoft.com/office/drawing/2014/main" id="{00000000-0008-0000-0400-000099000000}"/>
            </a:ext>
          </a:extLst>
        </xdr:cNvPr>
        <xdr:cNvSpPr txBox="1"/>
      </xdr:nvSpPr>
      <xdr:spPr>
        <a:xfrm>
          <a:off x="16598900" y="2190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12</xdr:row>
      <xdr:rowOff>108857</xdr:rowOff>
    </xdr:from>
    <xdr:to>
      <xdr:col>78</xdr:col>
      <xdr:colOff>120650</xdr:colOff>
      <xdr:row>13</xdr:row>
      <xdr:rowOff>39007</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5621000" y="2166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11</xdr:row>
      <xdr:rowOff>49184</xdr:rowOff>
    </xdr:from>
    <xdr:ext cx="7366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5290800" y="1935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12</xdr:row>
      <xdr:rowOff>76200</xdr:rowOff>
    </xdr:from>
    <xdr:to>
      <xdr:col>74</xdr:col>
      <xdr:colOff>31750</xdr:colOff>
      <xdr:row>13</xdr:row>
      <xdr:rowOff>6350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4732000" y="213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16527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4401800" y="190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12</xdr:row>
      <xdr:rowOff>141514</xdr:rowOff>
    </xdr:from>
    <xdr:to>
      <xdr:col>69</xdr:col>
      <xdr:colOff>142875</xdr:colOff>
      <xdr:row>13</xdr:row>
      <xdr:rowOff>71664</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3843000" y="21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81841</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3512800" y="1967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84364</xdr:rowOff>
    </xdr:from>
    <xdr:to>
      <xdr:col>65</xdr:col>
      <xdr:colOff>53975</xdr:colOff>
      <xdr:row>14</xdr:row>
      <xdr:rowOff>14514</xdr:rowOff>
    </xdr:to>
    <xdr:sp macro="" textlink="">
      <xdr:nvSpPr>
        <xdr:cNvPr id="160" name="楕円 159">
          <a:extLst>
            <a:ext uri="{FF2B5EF4-FFF2-40B4-BE49-F238E27FC236}">
              <a16:creationId xmlns:a16="http://schemas.microsoft.com/office/drawing/2014/main" id="{00000000-0008-0000-0400-0000A0000000}"/>
            </a:ext>
          </a:extLst>
        </xdr:cNvPr>
        <xdr:cNvSpPr/>
      </xdr:nvSpPr>
      <xdr:spPr>
        <a:xfrm>
          <a:off x="12954000" y="231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24691</xdr:rowOff>
    </xdr:from>
    <xdr:ext cx="762000" cy="259045"/>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12623800" y="208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70" name="正方形/長方形 169">
          <a:extLst>
            <a:ext uri="{FF2B5EF4-FFF2-40B4-BE49-F238E27FC236}">
              <a16:creationId xmlns:a16="http://schemas.microsoft.com/office/drawing/2014/main" id="{00000000-0008-0000-0400-0000AA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71" name="正方形/長方形 170">
          <a:extLst>
            <a:ext uri="{FF2B5EF4-FFF2-40B4-BE49-F238E27FC236}">
              <a16:creationId xmlns:a16="http://schemas.microsoft.com/office/drawing/2014/main" id="{00000000-0008-0000-0400-0000AB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年度は前年度比</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減となった。これは園数の増加等に伴い私立保育園等委託費が増加したこと等に伴って分子の扶助費に対する経常経費充当一般財源が増加したが、分母である経常経費充当経常一般財源の増加率がそれを上回ったためである。本区の経常収支比率が全国平均や東京都平均と比較し高い理由は、</a:t>
          </a:r>
          <a:r>
            <a:rPr kumimoji="1" lang="en-US" altLang="ja-JP" sz="1300">
              <a:latin typeface="ＭＳ Ｐゴシック" panose="020B0600070205080204" pitchFamily="50" charset="-128"/>
              <a:ea typeface="ＭＳ Ｐゴシック" panose="020B0600070205080204" pitchFamily="50" charset="-128"/>
            </a:rPr>
            <a:t>0</a:t>
          </a:r>
          <a:r>
            <a:rPr kumimoji="1" lang="ja-JP" altLang="en-US" sz="1300">
              <a:latin typeface="ＭＳ Ｐゴシック" panose="020B0600070205080204" pitchFamily="50" charset="-128"/>
              <a:ea typeface="ＭＳ Ｐゴシック" panose="020B0600070205080204" pitchFamily="50" charset="-128"/>
            </a:rPr>
            <a:t>歳児に対する手当や子ども医療費補助など独自の事業を展開していることが要因と考えられる。</a:t>
          </a:r>
        </a:p>
      </xdr:txBody>
    </xdr:sp>
    <xdr:clientData/>
  </xdr:twoCellAnchor>
  <xdr:oneCellAnchor>
    <xdr:from>
      <xdr:col>3</xdr:col>
      <xdr:colOff>123825</xdr:colOff>
      <xdr:row>49</xdr:row>
      <xdr:rowOff>107950</xdr:rowOff>
    </xdr:from>
    <xdr:ext cx="298543" cy="225703"/>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90" name="扶助費グラフ枠">
          <a:extLst>
            <a:ext uri="{FF2B5EF4-FFF2-40B4-BE49-F238E27FC236}">
              <a16:creationId xmlns:a16="http://schemas.microsoft.com/office/drawing/2014/main" id="{00000000-0008-0000-0400-0000BE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15422</xdr:rowOff>
    </xdr:from>
    <xdr:to>
      <xdr:col>24</xdr:col>
      <xdr:colOff>25400</xdr:colOff>
      <xdr:row>61</xdr:row>
      <xdr:rowOff>113393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4826000" y="91022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92" name="扶助費最小値テキスト">
          <a:extLst>
            <a:ext uri="{FF2B5EF4-FFF2-40B4-BE49-F238E27FC236}">
              <a16:creationId xmlns:a16="http://schemas.microsoft.com/office/drawing/2014/main" id="{00000000-0008-0000-0400-0000C0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101799</xdr:rowOff>
    </xdr:from>
    <xdr:ext cx="762000" cy="259045"/>
    <xdr:sp macro="" textlink="">
      <xdr:nvSpPr>
        <xdr:cNvPr id="194" name="扶助費最大値テキスト">
          <a:extLst>
            <a:ext uri="{FF2B5EF4-FFF2-40B4-BE49-F238E27FC236}">
              <a16:creationId xmlns:a16="http://schemas.microsoft.com/office/drawing/2014/main" id="{00000000-0008-0000-0400-0000C2000000}"/>
            </a:ext>
          </a:extLst>
        </xdr:cNvPr>
        <xdr:cNvSpPr txBox="1"/>
      </xdr:nvSpPr>
      <xdr:spPr>
        <a:xfrm>
          <a:off x="4914900" y="884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15422</xdr:rowOff>
    </xdr:from>
    <xdr:to>
      <xdr:col>24</xdr:col>
      <xdr:colOff>114300</xdr:colOff>
      <xdr:row>53</xdr:row>
      <xdr:rowOff>15422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4737100" y="910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159657</xdr:rowOff>
    </xdr:from>
    <xdr:to>
      <xdr:col>24</xdr:col>
      <xdr:colOff>25400</xdr:colOff>
      <xdr:row>59</xdr:row>
      <xdr:rowOff>20865</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3987800" y="10103757"/>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49184</xdr:rowOff>
    </xdr:from>
    <xdr:ext cx="762000" cy="259045"/>
    <xdr:sp macro="" textlink="">
      <xdr:nvSpPr>
        <xdr:cNvPr id="197" name="扶助費平均値テキスト">
          <a:extLst>
            <a:ext uri="{FF2B5EF4-FFF2-40B4-BE49-F238E27FC236}">
              <a16:creationId xmlns:a16="http://schemas.microsoft.com/office/drawing/2014/main" id="{00000000-0008-0000-0400-0000C5000000}"/>
            </a:ext>
          </a:extLst>
        </xdr:cNvPr>
        <xdr:cNvSpPr txBox="1"/>
      </xdr:nvSpPr>
      <xdr:spPr>
        <a:xfrm>
          <a:off x="4914900" y="9821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32657</xdr:rowOff>
    </xdr:from>
    <xdr:to>
      <xdr:col>24</xdr:col>
      <xdr:colOff>76200</xdr:colOff>
      <xdr:row>58</xdr:row>
      <xdr:rowOff>134257</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47752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20865</xdr:rowOff>
    </xdr:from>
    <xdr:to>
      <xdr:col>19</xdr:col>
      <xdr:colOff>187325</xdr:colOff>
      <xdr:row>59</xdr:row>
      <xdr:rowOff>53522</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3098800" y="101364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76200</xdr:rowOff>
    </xdr:from>
    <xdr:to>
      <xdr:col>20</xdr:col>
      <xdr:colOff>38100</xdr:colOff>
      <xdr:row>59</xdr:row>
      <xdr:rowOff>6350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3937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16527</xdr:rowOff>
    </xdr:from>
    <xdr:ext cx="7366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606800" y="978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53522</xdr:rowOff>
    </xdr:from>
    <xdr:to>
      <xdr:col>15</xdr:col>
      <xdr:colOff>98425</xdr:colOff>
      <xdr:row>59</xdr:row>
      <xdr:rowOff>151493</xdr:rowOff>
    </xdr:to>
    <xdr:cxnSp macro="">
      <xdr:nvCxnSpPr>
        <xdr:cNvPr id="202" name="直線コネクタ 201">
          <a:extLst>
            <a:ext uri="{FF2B5EF4-FFF2-40B4-BE49-F238E27FC236}">
              <a16:creationId xmlns:a16="http://schemas.microsoft.com/office/drawing/2014/main" id="{00000000-0008-0000-0400-0000CA000000}"/>
            </a:ext>
          </a:extLst>
        </xdr:cNvPr>
        <xdr:cNvCxnSpPr/>
      </xdr:nvCxnSpPr>
      <xdr:spPr>
        <a:xfrm flipV="1">
          <a:off x="2209800" y="10169072"/>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65315</xdr:rowOff>
    </xdr:from>
    <xdr:to>
      <xdr:col>15</xdr:col>
      <xdr:colOff>149225</xdr:colOff>
      <xdr:row>58</xdr:row>
      <xdr:rowOff>166915</xdr:rowOff>
    </xdr:to>
    <xdr:sp macro="" textlink="">
      <xdr:nvSpPr>
        <xdr:cNvPr id="203" name="フローチャート: 判断 202">
          <a:extLst>
            <a:ext uri="{FF2B5EF4-FFF2-40B4-BE49-F238E27FC236}">
              <a16:creationId xmlns:a16="http://schemas.microsoft.com/office/drawing/2014/main" id="{00000000-0008-0000-0400-0000CB000000}"/>
            </a:ext>
          </a:extLst>
        </xdr:cNvPr>
        <xdr:cNvSpPr/>
      </xdr:nvSpPr>
      <xdr:spPr>
        <a:xfrm>
          <a:off x="3048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5642</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717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151493</xdr:rowOff>
    </xdr:from>
    <xdr:to>
      <xdr:col>11</xdr:col>
      <xdr:colOff>9525</xdr:colOff>
      <xdr:row>60</xdr:row>
      <xdr:rowOff>56243</xdr:rowOff>
    </xdr:to>
    <xdr:cxnSp macro="">
      <xdr:nvCxnSpPr>
        <xdr:cNvPr id="205" name="直線コネクタ 204">
          <a:extLst>
            <a:ext uri="{FF2B5EF4-FFF2-40B4-BE49-F238E27FC236}">
              <a16:creationId xmlns:a16="http://schemas.microsoft.com/office/drawing/2014/main" id="{00000000-0008-0000-0400-0000CD000000}"/>
            </a:ext>
          </a:extLst>
        </xdr:cNvPr>
        <xdr:cNvCxnSpPr/>
      </xdr:nvCxnSpPr>
      <xdr:spPr>
        <a:xfrm flipV="1">
          <a:off x="1320800" y="10267043"/>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141515</xdr:rowOff>
    </xdr:from>
    <xdr:to>
      <xdr:col>11</xdr:col>
      <xdr:colOff>60325</xdr:colOff>
      <xdr:row>59</xdr:row>
      <xdr:rowOff>71665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2159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81842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828800" y="985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35378</xdr:rowOff>
    </xdr:from>
    <xdr:to>
      <xdr:col>6</xdr:col>
      <xdr:colOff>171450</xdr:colOff>
      <xdr:row>59</xdr:row>
      <xdr:rowOff>136978</xdr:rowOff>
    </xdr:to>
    <xdr:sp macro="" textlink="">
      <xdr:nvSpPr>
        <xdr:cNvPr id="208" name="フローチャート: 判断 207">
          <a:extLst>
            <a:ext uri="{FF2B5EF4-FFF2-40B4-BE49-F238E27FC236}">
              <a16:creationId xmlns:a16="http://schemas.microsoft.com/office/drawing/2014/main" id="{00000000-0008-0000-0400-0000D0000000}"/>
            </a:ext>
          </a:extLst>
        </xdr:cNvPr>
        <xdr:cNvSpPr/>
      </xdr:nvSpPr>
      <xdr:spPr>
        <a:xfrm>
          <a:off x="1270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147155</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939800" y="991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108857</xdr:rowOff>
    </xdr:from>
    <xdr:to>
      <xdr:col>24</xdr:col>
      <xdr:colOff>76200</xdr:colOff>
      <xdr:row>59</xdr:row>
      <xdr:rowOff>39007</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47752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80934</xdr:rowOff>
    </xdr:from>
    <xdr:ext cx="762000" cy="259045"/>
    <xdr:sp macro="" textlink="">
      <xdr:nvSpPr>
        <xdr:cNvPr id="216" name="扶助費該当値テキスト">
          <a:extLst>
            <a:ext uri="{FF2B5EF4-FFF2-40B4-BE49-F238E27FC236}">
              <a16:creationId xmlns:a16="http://schemas.microsoft.com/office/drawing/2014/main" id="{00000000-0008-0000-0400-0000D8000000}"/>
            </a:ext>
          </a:extLst>
        </xdr:cNvPr>
        <xdr:cNvSpPr txBox="1"/>
      </xdr:nvSpPr>
      <xdr:spPr>
        <a:xfrm>
          <a:off x="4914900" y="1002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141515</xdr:rowOff>
    </xdr:from>
    <xdr:to>
      <xdr:col>20</xdr:col>
      <xdr:colOff>38100</xdr:colOff>
      <xdr:row>59</xdr:row>
      <xdr:rowOff>71665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9370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56442</xdr:rowOff>
    </xdr:from>
    <xdr:ext cx="7366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3606800" y="10171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2722</xdr:rowOff>
    </xdr:from>
    <xdr:to>
      <xdr:col>15</xdr:col>
      <xdr:colOff>149225</xdr:colOff>
      <xdr:row>59</xdr:row>
      <xdr:rowOff>104322</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3048000" y="1011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89099</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2717800" y="1020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100693</xdr:rowOff>
    </xdr:from>
    <xdr:to>
      <xdr:col>11</xdr:col>
      <xdr:colOff>60325</xdr:colOff>
      <xdr:row>60</xdr:row>
      <xdr:rowOff>30843</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2159000" y="1021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15620</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828800" y="1030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5443</xdr:rowOff>
    </xdr:from>
    <xdr:to>
      <xdr:col>6</xdr:col>
      <xdr:colOff>171450</xdr:colOff>
      <xdr:row>60</xdr:row>
      <xdr:rowOff>107043</xdr:rowOff>
    </xdr:to>
    <xdr:sp macro="" textlink="">
      <xdr:nvSpPr>
        <xdr:cNvPr id="223" name="楕円 222">
          <a:extLst>
            <a:ext uri="{FF2B5EF4-FFF2-40B4-BE49-F238E27FC236}">
              <a16:creationId xmlns:a16="http://schemas.microsoft.com/office/drawing/2014/main" id="{00000000-0008-0000-0400-0000DF000000}"/>
            </a:ext>
          </a:extLst>
        </xdr:cNvPr>
        <xdr:cNvSpPr/>
      </xdr:nvSpPr>
      <xdr:spPr>
        <a:xfrm>
          <a:off x="1270000" y="1029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91820</xdr:rowOff>
    </xdr:from>
    <xdr:ext cx="762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939800" y="10378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3" name="正方形/長方形 232">
          <a:extLst>
            <a:ext uri="{FF2B5EF4-FFF2-40B4-BE49-F238E27FC236}">
              <a16:creationId xmlns:a16="http://schemas.microsoft.com/office/drawing/2014/main" id="{00000000-0008-0000-0400-0000E9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4" name="正方形/長方形 233">
          <a:extLst>
            <a:ext uri="{FF2B5EF4-FFF2-40B4-BE49-F238E27FC236}">
              <a16:creationId xmlns:a16="http://schemas.microsoft.com/office/drawing/2014/main" id="{00000000-0008-0000-0400-0000EA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年度は前年度比</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ポイントの増となった。主な要因は、公園及び街路樹等の維持補修費の増によるものである。</a:t>
          </a:r>
        </a:p>
        <a:p>
          <a:r>
            <a:rPr kumimoji="1" lang="ja-JP" altLang="en-US" sz="1300">
              <a:latin typeface="ＭＳ Ｐゴシック" panose="020B0600070205080204" pitchFamily="50" charset="-128"/>
              <a:ea typeface="ＭＳ Ｐゴシック" panose="020B0600070205080204" pitchFamily="50" charset="-128"/>
            </a:rPr>
            <a:t>　国保特別会計への法定外繰出金の圧縮を進めている一方、今後は施設の老朽化に伴う維持補修費の増や高齢化の進展に伴う介護・後期特別会計への繰出金の増が見込まれるため、将来を見据えた予算管理に努めていく。（内訳は、維持補修費、貸付金、繰出金）</a:t>
          </a:r>
        </a:p>
      </xdr:txBody>
    </xdr:sp>
    <xdr:clientData/>
  </xdr:twoCellAnchor>
  <xdr:oneCellAnchor>
    <xdr:from>
      <xdr:col>62</xdr:col>
      <xdr:colOff>6350</xdr:colOff>
      <xdr:row>49</xdr:row>
      <xdr:rowOff>107950</xdr:rowOff>
    </xdr:from>
    <xdr:ext cx="298543" cy="225703"/>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1" name="その他グラフ枠">
          <a:extLst>
            <a:ext uri="{FF2B5EF4-FFF2-40B4-BE49-F238E27FC236}">
              <a16:creationId xmlns:a16="http://schemas.microsoft.com/office/drawing/2014/main" id="{00000000-0008-0000-0400-0000F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107950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6510000" y="92710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53" name="その他最小値テキスト">
          <a:extLst>
            <a:ext uri="{FF2B5EF4-FFF2-40B4-BE49-F238E27FC236}">
              <a16:creationId xmlns:a16="http://schemas.microsoft.com/office/drawing/2014/main" id="{00000000-0008-0000-0400-0000FD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55" name="その他最大値テキスト">
          <a:extLst>
            <a:ext uri="{FF2B5EF4-FFF2-40B4-BE49-F238E27FC236}">
              <a16:creationId xmlns:a16="http://schemas.microsoft.com/office/drawing/2014/main" id="{00000000-0008-0000-0400-0000FF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50800</xdr:rowOff>
    </xdr:from>
    <xdr:to>
      <xdr:col>82</xdr:col>
      <xdr:colOff>107950</xdr:colOff>
      <xdr:row>60</xdr:row>
      <xdr:rowOff>88900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5671800" y="103378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130827</xdr:rowOff>
    </xdr:from>
    <xdr:ext cx="762000" cy="259045"/>
    <xdr:sp macro="" textlink="">
      <xdr:nvSpPr>
        <xdr:cNvPr id="258" name="その他平均値テキスト">
          <a:extLst>
            <a:ext uri="{FF2B5EF4-FFF2-40B4-BE49-F238E27FC236}">
              <a16:creationId xmlns:a16="http://schemas.microsoft.com/office/drawing/2014/main" id="{00000000-0008-0000-0400-000002010000}"/>
            </a:ext>
          </a:extLst>
        </xdr:cNvPr>
        <xdr:cNvSpPr txBox="1"/>
      </xdr:nvSpPr>
      <xdr:spPr>
        <a:xfrm>
          <a:off x="16598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114300</xdr:rowOff>
    </xdr:from>
    <xdr:to>
      <xdr:col>82</xdr:col>
      <xdr:colOff>158750</xdr:colOff>
      <xdr:row>59</xdr:row>
      <xdr:rowOff>44450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6459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50800</xdr:rowOff>
    </xdr:from>
    <xdr:to>
      <xdr:col>78</xdr:col>
      <xdr:colOff>69850</xdr:colOff>
      <xdr:row>60</xdr:row>
      <xdr:rowOff>50800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4782800" y="10337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73677</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9846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50800</xdr:rowOff>
    </xdr:from>
    <xdr:to>
      <xdr:col>73</xdr:col>
      <xdr:colOff>180975</xdr:colOff>
      <xdr:row>61</xdr:row>
      <xdr:rowOff>50800</xdr:rowOff>
    </xdr:to>
    <xdr:cxnSp macro="">
      <xdr:nvCxnSpPr>
        <xdr:cNvPr id="263" name="直線コネクタ 262">
          <a:extLst>
            <a:ext uri="{FF2B5EF4-FFF2-40B4-BE49-F238E27FC236}">
              <a16:creationId xmlns:a16="http://schemas.microsoft.com/office/drawing/2014/main" id="{00000000-0008-0000-0400-000007010000}"/>
            </a:ext>
          </a:extLst>
        </xdr:cNvPr>
        <xdr:cNvCxnSpPr/>
      </xdr:nvCxnSpPr>
      <xdr:spPr>
        <a:xfrm flipV="1">
          <a:off x="13893800" y="1033780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133350</xdr:rowOff>
    </xdr:from>
    <xdr:to>
      <xdr:col>74</xdr:col>
      <xdr:colOff>31750</xdr:colOff>
      <xdr:row>59</xdr:row>
      <xdr:rowOff>63500</xdr:rowOff>
    </xdr:to>
    <xdr:sp macro="" textlink="">
      <xdr:nvSpPr>
        <xdr:cNvPr id="264" name="フローチャート: 判断 263">
          <a:extLst>
            <a:ext uri="{FF2B5EF4-FFF2-40B4-BE49-F238E27FC236}">
              <a16:creationId xmlns:a16="http://schemas.microsoft.com/office/drawing/2014/main" id="{00000000-0008-0000-0400-000008010000}"/>
            </a:ext>
          </a:extLst>
        </xdr:cNvPr>
        <xdr:cNvSpPr/>
      </xdr:nvSpPr>
      <xdr:spPr>
        <a:xfrm>
          <a:off x="14732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73677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984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61</xdr:row>
      <xdr:rowOff>50800</xdr:rowOff>
    </xdr:from>
    <xdr:to>
      <xdr:col>69</xdr:col>
      <xdr:colOff>92075</xdr:colOff>
      <xdr:row>61</xdr:row>
      <xdr:rowOff>88900</xdr:rowOff>
    </xdr:to>
    <xdr:cxnSp macro="">
      <xdr:nvCxnSpPr>
        <xdr:cNvPr id="266" name="直線コネクタ 265">
          <a:extLst>
            <a:ext uri="{FF2B5EF4-FFF2-40B4-BE49-F238E27FC236}">
              <a16:creationId xmlns:a16="http://schemas.microsoft.com/office/drawing/2014/main" id="{00000000-0008-0000-0400-00000A010000}"/>
            </a:ext>
          </a:extLst>
        </xdr:cNvPr>
        <xdr:cNvCxnSpPr/>
      </xdr:nvCxnSpPr>
      <xdr:spPr>
        <a:xfrm flipV="1">
          <a:off x="13004800" y="105092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0</xdr:rowOff>
    </xdr:from>
    <xdr:to>
      <xdr:col>69</xdr:col>
      <xdr:colOff>142875</xdr:colOff>
      <xdr:row>59</xdr:row>
      <xdr:rowOff>101600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3843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111777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512800" y="98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114300</xdr:rowOff>
    </xdr:from>
    <xdr:to>
      <xdr:col>65</xdr:col>
      <xdr:colOff>53975</xdr:colOff>
      <xdr:row>60</xdr:row>
      <xdr:rowOff>44450</xdr:rowOff>
    </xdr:to>
    <xdr:sp macro="" textlink="">
      <xdr:nvSpPr>
        <xdr:cNvPr id="269" name="フローチャート: 判断 268">
          <a:extLst>
            <a:ext uri="{FF2B5EF4-FFF2-40B4-BE49-F238E27FC236}">
              <a16:creationId xmlns:a16="http://schemas.microsoft.com/office/drawing/2014/main" id="{00000000-0008-0000-0400-00000D010000}"/>
            </a:ext>
          </a:extLst>
        </xdr:cNvPr>
        <xdr:cNvSpPr/>
      </xdr:nvSpPr>
      <xdr:spPr>
        <a:xfrm>
          <a:off x="12954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54627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623800" y="999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38100</xdr:rowOff>
    </xdr:from>
    <xdr:to>
      <xdr:col>82</xdr:col>
      <xdr:colOff>158750</xdr:colOff>
      <xdr:row>60</xdr:row>
      <xdr:rowOff>139700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64592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60</xdr:row>
      <xdr:rowOff>10177</xdr:rowOff>
    </xdr:from>
    <xdr:ext cx="762000" cy="259045"/>
    <xdr:sp macro="" textlink="">
      <xdr:nvSpPr>
        <xdr:cNvPr id="277" name="その他該当値テキスト">
          <a:extLst>
            <a:ext uri="{FF2B5EF4-FFF2-40B4-BE49-F238E27FC236}">
              <a16:creationId xmlns:a16="http://schemas.microsoft.com/office/drawing/2014/main" id="{00000000-0008-0000-0400-000015010000}"/>
            </a:ext>
          </a:extLst>
        </xdr:cNvPr>
        <xdr:cNvSpPr txBox="1"/>
      </xdr:nvSpPr>
      <xdr:spPr>
        <a:xfrm>
          <a:off x="165989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0</xdr:rowOff>
    </xdr:from>
    <xdr:to>
      <xdr:col>78</xdr:col>
      <xdr:colOff>120650</xdr:colOff>
      <xdr:row>60</xdr:row>
      <xdr:rowOff>101600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5621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86377</xdr:rowOff>
    </xdr:from>
    <xdr:ext cx="7366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5290800" y="1037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0</xdr:rowOff>
    </xdr:from>
    <xdr:to>
      <xdr:col>74</xdr:col>
      <xdr:colOff>31750</xdr:colOff>
      <xdr:row>60</xdr:row>
      <xdr:rowOff>101600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4732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86377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4401800" y="1037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61</xdr:row>
      <xdr:rowOff>0</xdr:rowOff>
    </xdr:from>
    <xdr:to>
      <xdr:col>69</xdr:col>
      <xdr:colOff>142875</xdr:colOff>
      <xdr:row>61</xdr:row>
      <xdr:rowOff>101600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3843000" y="1045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86377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3512800" y="1054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61</xdr:row>
      <xdr:rowOff>38100</xdr:rowOff>
    </xdr:from>
    <xdr:to>
      <xdr:col>65</xdr:col>
      <xdr:colOff>53975</xdr:colOff>
      <xdr:row>61</xdr:row>
      <xdr:rowOff>139700</xdr:rowOff>
    </xdr:to>
    <xdr:sp macro="" textlink="">
      <xdr:nvSpPr>
        <xdr:cNvPr id="284" name="楕円 283">
          <a:extLst>
            <a:ext uri="{FF2B5EF4-FFF2-40B4-BE49-F238E27FC236}">
              <a16:creationId xmlns:a16="http://schemas.microsoft.com/office/drawing/2014/main" id="{00000000-0008-0000-0400-00001C010000}"/>
            </a:ext>
          </a:extLst>
        </xdr:cNvPr>
        <xdr:cNvSpPr/>
      </xdr:nvSpPr>
      <xdr:spPr>
        <a:xfrm>
          <a:off x="12954000" y="1049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124477</xdr:rowOff>
    </xdr:from>
    <xdr:ext cx="762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623800" y="1058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4" name="正方形/長方形 293">
          <a:extLst>
            <a:ext uri="{FF2B5EF4-FFF2-40B4-BE49-F238E27FC236}">
              <a16:creationId xmlns:a16="http://schemas.microsoft.com/office/drawing/2014/main" id="{00000000-0008-0000-0400-00002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5" name="正方形/長方形 294">
          <a:extLst>
            <a:ext uri="{FF2B5EF4-FFF2-40B4-BE49-F238E27FC236}">
              <a16:creationId xmlns:a16="http://schemas.microsoft.com/office/drawing/2014/main" id="{00000000-0008-0000-0400-00002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年度は前年度比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増となった。これは経営支援特別融資の実施に伴って分子の補助費等に対する経常経費充当一般財源が増加したためである。本区は保育ママ助成、中小企業への利子補給・信用保証料補助等の独自事業を多く展開しているが、特定財源の活用等歳入確保の結果で類似団体や全国・都平均より低い水準となっているものと考えられる。</a:t>
          </a:r>
        </a:p>
      </xdr:txBody>
    </xdr:sp>
    <xdr:clientData/>
  </xdr:twoCellAnchor>
  <xdr:oneCellAnchor>
    <xdr:from>
      <xdr:col>62</xdr:col>
      <xdr:colOff>6350</xdr:colOff>
      <xdr:row>29</xdr:row>
      <xdr:rowOff>107950</xdr:rowOff>
    </xdr:from>
    <xdr:ext cx="298543" cy="225703"/>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0" name="補助費等グラフ枠">
          <a:extLst>
            <a:ext uri="{FF2B5EF4-FFF2-40B4-BE49-F238E27FC236}">
              <a16:creationId xmlns:a16="http://schemas.microsoft.com/office/drawing/2014/main" id="{00000000-0008-0000-0400-000036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40</xdr:row>
      <xdr:rowOff>58420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6510000" y="559054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30497</xdr:rowOff>
    </xdr:from>
    <xdr:ext cx="762000" cy="259045"/>
    <xdr:sp macro="" textlink="">
      <xdr:nvSpPr>
        <xdr:cNvPr id="312" name="補助費等最小値テキスト">
          <a:extLst>
            <a:ext uri="{FF2B5EF4-FFF2-40B4-BE49-F238E27FC236}">
              <a16:creationId xmlns:a16="http://schemas.microsoft.com/office/drawing/2014/main" id="{00000000-0008-0000-0400-000038010000}"/>
            </a:ext>
          </a:extLst>
        </xdr:cNvPr>
        <xdr:cNvSpPr txBox="1"/>
      </xdr:nvSpPr>
      <xdr:spPr>
        <a:xfrm>
          <a:off x="16598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58420</xdr:rowOff>
    </xdr:from>
    <xdr:to>
      <xdr:col>82</xdr:col>
      <xdr:colOff>196850</xdr:colOff>
      <xdr:row>40</xdr:row>
      <xdr:rowOff>58420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14" name="補助費等最大値テキスト">
          <a:extLst>
            <a:ext uri="{FF2B5EF4-FFF2-40B4-BE49-F238E27FC236}">
              <a16:creationId xmlns:a16="http://schemas.microsoft.com/office/drawing/2014/main" id="{00000000-0008-0000-0400-00003A010000}"/>
            </a:ext>
          </a:extLst>
        </xdr:cNvPr>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35560</xdr:rowOff>
    </xdr:from>
    <xdr:to>
      <xdr:col>82</xdr:col>
      <xdr:colOff>107950</xdr:colOff>
      <xdr:row>34</xdr:row>
      <xdr:rowOff>58420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5671800" y="58648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25417</xdr:rowOff>
    </xdr:from>
    <xdr:ext cx="762000" cy="259045"/>
    <xdr:sp macro="" textlink="">
      <xdr:nvSpPr>
        <xdr:cNvPr id="317" name="補助費等平均値テキスト">
          <a:extLst>
            <a:ext uri="{FF2B5EF4-FFF2-40B4-BE49-F238E27FC236}">
              <a16:creationId xmlns:a16="http://schemas.microsoft.com/office/drawing/2014/main" id="{00000000-0008-0000-0400-00003D010000}"/>
            </a:ext>
          </a:extLst>
        </xdr:cNvPr>
        <xdr:cNvSpPr txBox="1"/>
      </xdr:nvSpPr>
      <xdr:spPr>
        <a:xfrm>
          <a:off x="16598900" y="5854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53340</xdr:rowOff>
    </xdr:from>
    <xdr:to>
      <xdr:col>82</xdr:col>
      <xdr:colOff>158750</xdr:colOff>
      <xdr:row>34</xdr:row>
      <xdr:rowOff>154940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64592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92710</xdr:rowOff>
    </xdr:from>
    <xdr:to>
      <xdr:col>78</xdr:col>
      <xdr:colOff>69850</xdr:colOff>
      <xdr:row>34</xdr:row>
      <xdr:rowOff>35560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4782800" y="575056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76200</xdr:rowOff>
    </xdr:from>
    <xdr:to>
      <xdr:col>78</xdr:col>
      <xdr:colOff>120650</xdr:colOff>
      <xdr:row>35</xdr:row>
      <xdr:rowOff>6350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5621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162577</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599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92710</xdr:rowOff>
    </xdr:from>
    <xdr:to>
      <xdr:col>73</xdr:col>
      <xdr:colOff>180975</xdr:colOff>
      <xdr:row>33</xdr:row>
      <xdr:rowOff>92710</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a:off x="13893800" y="5750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33</xdr:row>
      <xdr:rowOff>133350</xdr:rowOff>
    </xdr:from>
    <xdr:to>
      <xdr:col>74</xdr:col>
      <xdr:colOff>31750</xdr:colOff>
      <xdr:row>34</xdr:row>
      <xdr:rowOff>63500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4732000" y="579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48277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401800" y="587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92710</xdr:rowOff>
    </xdr:from>
    <xdr:to>
      <xdr:col>69</xdr:col>
      <xdr:colOff>92075</xdr:colOff>
      <xdr:row>33</xdr:row>
      <xdr:rowOff>115570</xdr:rowOff>
    </xdr:to>
    <xdr:cxnSp macro="">
      <xdr:nvCxnSpPr>
        <xdr:cNvPr id="325" name="直線コネクタ 324">
          <a:extLst>
            <a:ext uri="{FF2B5EF4-FFF2-40B4-BE49-F238E27FC236}">
              <a16:creationId xmlns:a16="http://schemas.microsoft.com/office/drawing/2014/main" id="{00000000-0008-0000-0400-000045010000}"/>
            </a:ext>
          </a:extLst>
        </xdr:cNvPr>
        <xdr:cNvCxnSpPr/>
      </xdr:nvCxnSpPr>
      <xdr:spPr>
        <a:xfrm flipV="1">
          <a:off x="13004800" y="57505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33</xdr:row>
      <xdr:rowOff>87630</xdr:rowOff>
    </xdr:from>
    <xdr:to>
      <xdr:col>69</xdr:col>
      <xdr:colOff>142875</xdr:colOff>
      <xdr:row>34</xdr:row>
      <xdr:rowOff>17780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3843000" y="574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2557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512800" y="583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2954000" y="581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71137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623800" y="590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7620</xdr:rowOff>
    </xdr:from>
    <xdr:to>
      <xdr:col>82</xdr:col>
      <xdr:colOff>158750</xdr:colOff>
      <xdr:row>34</xdr:row>
      <xdr:rowOff>109220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6459200" y="583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24147</xdr:rowOff>
    </xdr:from>
    <xdr:ext cx="762000" cy="259045"/>
    <xdr:sp macro="" textlink="">
      <xdr:nvSpPr>
        <xdr:cNvPr id="336" name="補助費等該当値テキスト">
          <a:extLst>
            <a:ext uri="{FF2B5EF4-FFF2-40B4-BE49-F238E27FC236}">
              <a16:creationId xmlns:a16="http://schemas.microsoft.com/office/drawing/2014/main" id="{00000000-0008-0000-0400-000050010000}"/>
            </a:ext>
          </a:extLst>
        </xdr:cNvPr>
        <xdr:cNvSpPr txBox="1"/>
      </xdr:nvSpPr>
      <xdr:spPr>
        <a:xfrm>
          <a:off x="16598900" y="568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156210</xdr:rowOff>
    </xdr:from>
    <xdr:to>
      <xdr:col>78</xdr:col>
      <xdr:colOff>120650</xdr:colOff>
      <xdr:row>34</xdr:row>
      <xdr:rowOff>86360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56210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96537</xdr:rowOff>
    </xdr:from>
    <xdr:ext cx="7366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5290800" y="5582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41910</xdr:rowOff>
    </xdr:from>
    <xdr:to>
      <xdr:col>74</xdr:col>
      <xdr:colOff>31750</xdr:colOff>
      <xdr:row>33</xdr:row>
      <xdr:rowOff>143510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4732000" y="569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31</xdr:row>
      <xdr:rowOff>153687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4401800" y="546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41910</xdr:rowOff>
    </xdr:from>
    <xdr:to>
      <xdr:col>69</xdr:col>
      <xdr:colOff>142875</xdr:colOff>
      <xdr:row>33</xdr:row>
      <xdr:rowOff>143510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3843000" y="569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31</xdr:row>
      <xdr:rowOff>153687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3512800" y="546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64770</xdr:rowOff>
    </xdr:from>
    <xdr:to>
      <xdr:col>65</xdr:col>
      <xdr:colOff>53975</xdr:colOff>
      <xdr:row>33</xdr:row>
      <xdr:rowOff>166370</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2954000" y="572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5097</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2623800" y="549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指標は類似団体と比較して最も低くなっている。これは令和元年度に区債を繰上償還して以降、新規の起債を最小限に抑制しているため、公債費の償還額が低い水準で推移していることが要因である。</a:t>
          </a:r>
        </a:p>
        <a:p>
          <a:r>
            <a:rPr kumimoji="1" lang="ja-JP" altLang="en-US" sz="1300">
              <a:latin typeface="ＭＳ Ｐゴシック" panose="020B0600070205080204" pitchFamily="50" charset="-128"/>
              <a:ea typeface="ＭＳ Ｐゴシック" panose="020B0600070205080204" pitchFamily="50" charset="-128"/>
            </a:rPr>
            <a:t>　区債の発行については将来世代への負担となるため、発行の必要性を十分検討したうえで判断していく。</a:t>
          </a:r>
        </a:p>
      </xdr:txBody>
    </xdr:sp>
    <xdr:clientData/>
  </xdr:twoCellAnchor>
  <xdr:oneCellAnchor>
    <xdr:from>
      <xdr:col>3</xdr:col>
      <xdr:colOff>123825</xdr:colOff>
      <xdr:row>69</xdr:row>
      <xdr:rowOff>107950</xdr:rowOff>
    </xdr:from>
    <xdr:ext cx="298543" cy="225703"/>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id="{00000000-0008-0000-0400-00007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107950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4826000" y="125095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80027</xdr:rowOff>
    </xdr:from>
    <xdr:ext cx="762000" cy="259045"/>
    <xdr:sp macro="" textlink="">
      <xdr:nvSpPr>
        <xdr:cNvPr id="372" name="公債費最小値テキスト">
          <a:extLst>
            <a:ext uri="{FF2B5EF4-FFF2-40B4-BE49-F238E27FC236}">
              <a16:creationId xmlns:a16="http://schemas.microsoft.com/office/drawing/2014/main" id="{00000000-0008-0000-0400-000074010000}"/>
            </a:ext>
          </a:extLst>
        </xdr:cNvPr>
        <xdr:cNvSpPr txBox="1"/>
      </xdr:nvSpPr>
      <xdr:spPr>
        <a:xfrm>
          <a:off x="4914900" y="1379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107950</xdr:rowOff>
    </xdr:from>
    <xdr:to>
      <xdr:col>24</xdr:col>
      <xdr:colOff>114300</xdr:colOff>
      <xdr:row>80</xdr:row>
      <xdr:rowOff>107950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3823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4" name="公債費最大値テキスト">
          <a:extLst>
            <a:ext uri="{FF2B5EF4-FFF2-40B4-BE49-F238E27FC236}">
              <a16:creationId xmlns:a16="http://schemas.microsoft.com/office/drawing/2014/main" id="{00000000-0008-0000-0400-000076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72</xdr:row>
      <xdr:rowOff>165100</xdr:rowOff>
    </xdr:from>
    <xdr:to>
      <xdr:col>24</xdr:col>
      <xdr:colOff>25400</xdr:colOff>
      <xdr:row>72</xdr:row>
      <xdr:rowOff>165100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3987800" y="12509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105427</xdr:rowOff>
    </xdr:from>
    <xdr:ext cx="762000" cy="259045"/>
    <xdr:sp macro="" textlink="">
      <xdr:nvSpPr>
        <xdr:cNvPr id="377" name="公債費平均値テキスト">
          <a:extLst>
            <a:ext uri="{FF2B5EF4-FFF2-40B4-BE49-F238E27FC236}">
              <a16:creationId xmlns:a16="http://schemas.microsoft.com/office/drawing/2014/main" id="{00000000-0008-0000-0400-000079010000}"/>
            </a:ext>
          </a:extLst>
        </xdr:cNvPr>
        <xdr:cNvSpPr txBox="1"/>
      </xdr:nvSpPr>
      <xdr:spPr>
        <a:xfrm>
          <a:off x="4914900" y="12792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133350</xdr:rowOff>
    </xdr:from>
    <xdr:to>
      <xdr:col>24</xdr:col>
      <xdr:colOff>76200</xdr:colOff>
      <xdr:row>75</xdr:row>
      <xdr:rowOff>63500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47752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72</xdr:row>
      <xdr:rowOff>165100</xdr:rowOff>
    </xdr:from>
    <xdr:to>
      <xdr:col>19</xdr:col>
      <xdr:colOff>187325</xdr:colOff>
      <xdr:row>72</xdr:row>
      <xdr:rowOff>165100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3098800" y="1250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114300</xdr:rowOff>
    </xdr:from>
    <xdr:to>
      <xdr:col>20</xdr:col>
      <xdr:colOff>38100</xdr:colOff>
      <xdr:row>75</xdr:row>
      <xdr:rowOff>44450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937000" y="1280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29227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288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72</xdr:row>
      <xdr:rowOff>165100</xdr:rowOff>
    </xdr:from>
    <xdr:to>
      <xdr:col>15</xdr:col>
      <xdr:colOff>98425</xdr:colOff>
      <xdr:row>73</xdr:row>
      <xdr:rowOff>12700</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2209800" y="125095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133350</xdr:rowOff>
    </xdr:from>
    <xdr:to>
      <xdr:col>15</xdr:col>
      <xdr:colOff>149225</xdr:colOff>
      <xdr:row>75</xdr:row>
      <xdr:rowOff>63500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0480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48277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290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73</xdr:row>
      <xdr:rowOff>12700</xdr:rowOff>
    </xdr:from>
    <xdr:to>
      <xdr:col>11</xdr:col>
      <xdr:colOff>9525</xdr:colOff>
      <xdr:row>73</xdr:row>
      <xdr:rowOff>12700</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a:off x="1320800" y="125285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57150</xdr:rowOff>
    </xdr:from>
    <xdr:to>
      <xdr:col>11</xdr:col>
      <xdr:colOff>60325</xdr:colOff>
      <xdr:row>75</xdr:row>
      <xdr:rowOff>158750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2159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143527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300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19050</xdr:rowOff>
    </xdr:from>
    <xdr:to>
      <xdr:col>6</xdr:col>
      <xdr:colOff>171450</xdr:colOff>
      <xdr:row>75</xdr:row>
      <xdr:rowOff>120650</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12700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105427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296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72</xdr:row>
      <xdr:rowOff>114300</xdr:rowOff>
    </xdr:from>
    <xdr:to>
      <xdr:col>24</xdr:col>
      <xdr:colOff>76200</xdr:colOff>
      <xdr:row>73</xdr:row>
      <xdr:rowOff>44450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4775200" y="1245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22877</xdr:rowOff>
    </xdr:from>
    <xdr:ext cx="762000" cy="259045"/>
    <xdr:sp macro="" textlink="">
      <xdr:nvSpPr>
        <xdr:cNvPr id="396" name="公債費該当値テキスト">
          <a:extLst>
            <a:ext uri="{FF2B5EF4-FFF2-40B4-BE49-F238E27FC236}">
              <a16:creationId xmlns:a16="http://schemas.microsoft.com/office/drawing/2014/main" id="{00000000-0008-0000-0400-00008C010000}"/>
            </a:ext>
          </a:extLst>
        </xdr:cNvPr>
        <xdr:cNvSpPr txBox="1"/>
      </xdr:nvSpPr>
      <xdr:spPr>
        <a:xfrm>
          <a:off x="4914900" y="1236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72</xdr:row>
      <xdr:rowOff>114300</xdr:rowOff>
    </xdr:from>
    <xdr:to>
      <xdr:col>20</xdr:col>
      <xdr:colOff>38100</xdr:colOff>
      <xdr:row>73</xdr:row>
      <xdr:rowOff>44450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937000" y="1245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71</xdr:row>
      <xdr:rowOff>54627</xdr:rowOff>
    </xdr:from>
    <xdr:ext cx="7366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3606800" y="1222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72</xdr:row>
      <xdr:rowOff>114300</xdr:rowOff>
    </xdr:from>
    <xdr:to>
      <xdr:col>15</xdr:col>
      <xdr:colOff>149225</xdr:colOff>
      <xdr:row>73</xdr:row>
      <xdr:rowOff>44450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048000" y="1245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71</xdr:row>
      <xdr:rowOff>54627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2717800" y="1222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72</xdr:row>
      <xdr:rowOff>133350</xdr:rowOff>
    </xdr:from>
    <xdr:to>
      <xdr:col>11</xdr:col>
      <xdr:colOff>60325</xdr:colOff>
      <xdr:row>73</xdr:row>
      <xdr:rowOff>63500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2159000" y="12477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71</xdr:row>
      <xdr:rowOff>73677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828800" y="1224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72</xdr:row>
      <xdr:rowOff>133350</xdr:rowOff>
    </xdr:from>
    <xdr:to>
      <xdr:col>6</xdr:col>
      <xdr:colOff>171450</xdr:colOff>
      <xdr:row>73</xdr:row>
      <xdr:rowOff>63500</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1270000" y="12477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71</xdr:row>
      <xdr:rowOff>73677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939800" y="1224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年度は前年度比</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ポイントの増となった。これは分母である経常経費充当経常一般財源が地方特例交付金の増等により増加した、が、分子の経常経費充当一般財源が分母を上回る伸びとなったためである。類似団体平均よりも低い水準を維持しているが、今後の少子高齢化進行に伴い、扶助費や特別会計への繰出金の増加が見込まれる。歳入確保に努めつつ、最少経費で最大の効果を挙げられるよう、健全財政を堅持する。</a:t>
          </a: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1" name="公債費以外グラフ枠">
          <a:extLst>
            <a:ext uri="{FF2B5EF4-FFF2-40B4-BE49-F238E27FC236}">
              <a16:creationId xmlns:a16="http://schemas.microsoft.com/office/drawing/2014/main" id="{00000000-0008-0000-0400-0000A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134620</xdr:rowOff>
    </xdr:from>
    <xdr:to>
      <xdr:col>82</xdr:col>
      <xdr:colOff>107950</xdr:colOff>
      <xdr:row>80</xdr:row>
      <xdr:rowOff>66039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6510000" y="12479020"/>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38116</xdr:rowOff>
    </xdr:from>
    <xdr:ext cx="762000" cy="259045"/>
    <xdr:sp macro="" textlink="">
      <xdr:nvSpPr>
        <xdr:cNvPr id="433" name="公債費以外最小値テキスト">
          <a:extLst>
            <a:ext uri="{FF2B5EF4-FFF2-40B4-BE49-F238E27FC236}">
              <a16:creationId xmlns:a16="http://schemas.microsoft.com/office/drawing/2014/main" id="{00000000-0008-0000-0400-0000B1010000}"/>
            </a:ext>
          </a:extLst>
        </xdr:cNvPr>
        <xdr:cNvSpPr txBox="1"/>
      </xdr:nvSpPr>
      <xdr:spPr>
        <a:xfrm>
          <a:off x="16598900" y="1375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66039</xdr:rowOff>
    </xdr:from>
    <xdr:to>
      <xdr:col>82</xdr:col>
      <xdr:colOff>196850</xdr:colOff>
      <xdr:row>80</xdr:row>
      <xdr:rowOff>66039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3782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49547</xdr:rowOff>
    </xdr:from>
    <xdr:ext cx="762000" cy="259045"/>
    <xdr:sp macro="" textlink="">
      <xdr:nvSpPr>
        <xdr:cNvPr id="435" name="公債費以外最大値テキスト">
          <a:extLst>
            <a:ext uri="{FF2B5EF4-FFF2-40B4-BE49-F238E27FC236}">
              <a16:creationId xmlns:a16="http://schemas.microsoft.com/office/drawing/2014/main" id="{00000000-0008-0000-0400-0000B3010000}"/>
            </a:ext>
          </a:extLst>
        </xdr:cNvPr>
        <xdr:cNvSpPr txBox="1"/>
      </xdr:nvSpPr>
      <xdr:spPr>
        <a:xfrm>
          <a:off x="16598900" y="1222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134620</xdr:rowOff>
    </xdr:from>
    <xdr:to>
      <xdr:col>82</xdr:col>
      <xdr:colOff>196850</xdr:colOff>
      <xdr:row>72</xdr:row>
      <xdr:rowOff>134620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6421100" y="12479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69850</xdr:rowOff>
    </xdr:from>
    <xdr:to>
      <xdr:col>82</xdr:col>
      <xdr:colOff>107950</xdr:colOff>
      <xdr:row>76</xdr:row>
      <xdr:rowOff>88900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5671800" y="1292860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52088</xdr:rowOff>
    </xdr:from>
    <xdr:ext cx="762000" cy="259045"/>
    <xdr:sp macro="" textlink="">
      <xdr:nvSpPr>
        <xdr:cNvPr id="438" name="公債費以外平均値テキスト">
          <a:extLst>
            <a:ext uri="{FF2B5EF4-FFF2-40B4-BE49-F238E27FC236}">
              <a16:creationId xmlns:a16="http://schemas.microsoft.com/office/drawing/2014/main" id="{00000000-0008-0000-0400-0000B6010000}"/>
            </a:ext>
          </a:extLst>
        </xdr:cNvPr>
        <xdr:cNvSpPr txBox="1"/>
      </xdr:nvSpPr>
      <xdr:spPr>
        <a:xfrm>
          <a:off x="16598900" y="13253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80011</xdr:rowOff>
    </xdr:from>
    <xdr:to>
      <xdr:col>82</xdr:col>
      <xdr:colOff>158750</xdr:colOff>
      <xdr:row>78</xdr:row>
      <xdr:rowOff>10161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64592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69850</xdr:rowOff>
    </xdr:from>
    <xdr:to>
      <xdr:col>78</xdr:col>
      <xdr:colOff>69850</xdr:colOff>
      <xdr:row>75</xdr:row>
      <xdr:rowOff>161289</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4782800" y="12928600"/>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82566</xdr:rowOff>
    </xdr:from>
    <xdr:ext cx="7366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290800" y="13284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161289</xdr:rowOff>
    </xdr:from>
    <xdr:to>
      <xdr:col>73</xdr:col>
      <xdr:colOff>180975</xdr:colOff>
      <xdr:row>77</xdr:row>
      <xdr:rowOff>100330</xdr:rowOff>
    </xdr:to>
    <xdr:cxnSp macro="">
      <xdr:nvCxnSpPr>
        <xdr:cNvPr id="443" name="直線コネクタ 442">
          <a:extLst>
            <a:ext uri="{FF2B5EF4-FFF2-40B4-BE49-F238E27FC236}">
              <a16:creationId xmlns:a16="http://schemas.microsoft.com/office/drawing/2014/main" id="{00000000-0008-0000-0400-0000BB010000}"/>
            </a:ext>
          </a:extLst>
        </xdr:cNvPr>
        <xdr:cNvCxnSpPr/>
      </xdr:nvCxnSpPr>
      <xdr:spPr>
        <a:xfrm flipV="1">
          <a:off x="13893800" y="13020039"/>
          <a:ext cx="889000" cy="281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3811</xdr:rowOff>
    </xdr:from>
    <xdr:to>
      <xdr:col>74</xdr:col>
      <xdr:colOff>31750</xdr:colOff>
      <xdr:row>77</xdr:row>
      <xdr:rowOff>105411</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4732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90188</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100330</xdr:rowOff>
    </xdr:from>
    <xdr:to>
      <xdr:col>69</xdr:col>
      <xdr:colOff>92075</xdr:colOff>
      <xdr:row>78</xdr:row>
      <xdr:rowOff>111761</xdr:rowOff>
    </xdr:to>
    <xdr:cxnSp macro="">
      <xdr:nvCxnSpPr>
        <xdr:cNvPr id="446" name="直線コネクタ 445">
          <a:extLst>
            <a:ext uri="{FF2B5EF4-FFF2-40B4-BE49-F238E27FC236}">
              <a16:creationId xmlns:a16="http://schemas.microsoft.com/office/drawing/2014/main" id="{00000000-0008-0000-0400-0000BE010000}"/>
            </a:ext>
          </a:extLst>
        </xdr:cNvPr>
        <xdr:cNvCxnSpPr/>
      </xdr:nvCxnSpPr>
      <xdr:spPr>
        <a:xfrm flipV="1">
          <a:off x="13004800" y="13301980"/>
          <a:ext cx="889000" cy="18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125730</xdr:rowOff>
    </xdr:from>
    <xdr:to>
      <xdr:col>69</xdr:col>
      <xdr:colOff>142875</xdr:colOff>
      <xdr:row>78</xdr:row>
      <xdr:rowOff>55880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3843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40657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512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49530</xdr:rowOff>
    </xdr:from>
    <xdr:to>
      <xdr:col>65</xdr:col>
      <xdr:colOff>53975</xdr:colOff>
      <xdr:row>79</xdr:row>
      <xdr:rowOff>151130</xdr:rowOff>
    </xdr:to>
    <xdr:sp macro="" textlink="">
      <xdr:nvSpPr>
        <xdr:cNvPr id="449" name="フローチャート: 判断 448">
          <a:extLst>
            <a:ext uri="{FF2B5EF4-FFF2-40B4-BE49-F238E27FC236}">
              <a16:creationId xmlns:a16="http://schemas.microsoft.com/office/drawing/2014/main" id="{00000000-0008-0000-0400-0000C1010000}"/>
            </a:ext>
          </a:extLst>
        </xdr:cNvPr>
        <xdr:cNvSpPr/>
      </xdr:nvSpPr>
      <xdr:spPr>
        <a:xfrm>
          <a:off x="12954000" y="1359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135907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623800" y="1368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38100</xdr:rowOff>
    </xdr:from>
    <xdr:to>
      <xdr:col>82</xdr:col>
      <xdr:colOff>158750</xdr:colOff>
      <xdr:row>76</xdr:row>
      <xdr:rowOff>139700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64592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54627</xdr:rowOff>
    </xdr:from>
    <xdr:ext cx="762000" cy="259045"/>
    <xdr:sp macro="" textlink="">
      <xdr:nvSpPr>
        <xdr:cNvPr id="457" name="公債費以外該当値テキスト">
          <a:extLst>
            <a:ext uri="{FF2B5EF4-FFF2-40B4-BE49-F238E27FC236}">
              <a16:creationId xmlns:a16="http://schemas.microsoft.com/office/drawing/2014/main" id="{00000000-0008-0000-0400-0000C9010000}"/>
            </a:ext>
          </a:extLst>
        </xdr:cNvPr>
        <xdr:cNvSpPr txBox="1"/>
      </xdr:nvSpPr>
      <xdr:spPr>
        <a:xfrm>
          <a:off x="165989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19050</xdr:rowOff>
    </xdr:from>
    <xdr:to>
      <xdr:col>78</xdr:col>
      <xdr:colOff>120650</xdr:colOff>
      <xdr:row>75</xdr:row>
      <xdr:rowOff>120650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5621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130827</xdr:rowOff>
    </xdr:from>
    <xdr:ext cx="7366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5290800" y="1264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110490</xdr:rowOff>
    </xdr:from>
    <xdr:to>
      <xdr:col>74</xdr:col>
      <xdr:colOff>31750</xdr:colOff>
      <xdr:row>76</xdr:row>
      <xdr:rowOff>40639</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4732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50817</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4401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49530</xdr:rowOff>
    </xdr:from>
    <xdr:to>
      <xdr:col>69</xdr:col>
      <xdr:colOff>142875</xdr:colOff>
      <xdr:row>77</xdr:row>
      <xdr:rowOff>151130</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3843000" y="1325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161307</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3512800" y="1302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60961</xdr:rowOff>
    </xdr:from>
    <xdr:to>
      <xdr:col>65</xdr:col>
      <xdr:colOff>53975</xdr:colOff>
      <xdr:row>78</xdr:row>
      <xdr:rowOff>162561</xdr:rowOff>
    </xdr:to>
    <xdr:sp macro="" textlink="">
      <xdr:nvSpPr>
        <xdr:cNvPr id="464" name="楕円 463">
          <a:extLst>
            <a:ext uri="{FF2B5EF4-FFF2-40B4-BE49-F238E27FC236}">
              <a16:creationId xmlns:a16="http://schemas.microsoft.com/office/drawing/2014/main" id="{00000000-0008-0000-0400-0000D0010000}"/>
            </a:ext>
          </a:extLst>
        </xdr:cNvPr>
        <xdr:cNvSpPr/>
      </xdr:nvSpPr>
      <xdr:spPr>
        <a:xfrm>
          <a:off x="12954000" y="1343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1288</xdr:rowOff>
    </xdr:from>
    <xdr:ext cx="762000" cy="259045"/>
    <xdr:sp macro="" textlink="">
      <xdr:nvSpPr>
        <xdr:cNvPr id="465" name="テキスト ボックス 464">
          <a:extLst>
            <a:ext uri="{FF2B5EF4-FFF2-40B4-BE49-F238E27FC236}">
              <a16:creationId xmlns:a16="http://schemas.microsoft.com/office/drawing/2014/main" id="{00000000-0008-0000-0400-0000D1010000}"/>
            </a:ext>
          </a:extLst>
        </xdr:cNvPr>
        <xdr:cNvSpPr txBox="1"/>
      </xdr:nvSpPr>
      <xdr:spPr>
        <a:xfrm>
          <a:off x="12623800" y="13202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12178</xdr:rowOff>
    </xdr:from>
    <xdr:to>
      <xdr:col>29</xdr:col>
      <xdr:colOff>127000</xdr:colOff>
      <xdr:row>19</xdr:row>
      <xdr:rowOff>67150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45753"/>
          <a:ext cx="0" cy="14265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39227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67150</xdr:rowOff>
    </xdr:from>
    <xdr:to>
      <xdr:col>30</xdr:col>
      <xdr:colOff>25400</xdr:colOff>
      <xdr:row>19</xdr:row>
      <xdr:rowOff>67150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72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98555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89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12178</xdr:rowOff>
    </xdr:from>
    <xdr:to>
      <xdr:col>30</xdr:col>
      <xdr:colOff>25400</xdr:colOff>
      <xdr:row>11</xdr:row>
      <xdr:rowOff>12178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457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163435</xdr:rowOff>
    </xdr:from>
    <xdr:to>
      <xdr:col>29</xdr:col>
      <xdr:colOff>127000</xdr:colOff>
      <xdr:row>19</xdr:row>
      <xdr:rowOff>38271</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297160"/>
          <a:ext cx="647700" cy="462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5957</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9682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160880</xdr:rowOff>
    </xdr:from>
    <xdr:to>
      <xdr:col>29</xdr:col>
      <xdr:colOff>177800</xdr:colOff>
      <xdr:row>18</xdr:row>
      <xdr:rowOff>91030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2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38271</xdr:rowOff>
    </xdr:from>
    <xdr:to>
      <xdr:col>26</xdr:col>
      <xdr:colOff>50800</xdr:colOff>
      <xdr:row>19</xdr:row>
      <xdr:rowOff>43659</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343446"/>
          <a:ext cx="698500" cy="53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38721</xdr:rowOff>
    </xdr:from>
    <xdr:to>
      <xdr:col>26</xdr:col>
      <xdr:colOff>101600</xdr:colOff>
      <xdr:row>18</xdr:row>
      <xdr:rowOff>140321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150498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413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43659</xdr:rowOff>
    </xdr:from>
    <xdr:to>
      <xdr:col>22</xdr:col>
      <xdr:colOff>114300</xdr:colOff>
      <xdr:row>19</xdr:row>
      <xdr:rowOff>44650</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348834"/>
          <a:ext cx="698500" cy="9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44751</xdr:rowOff>
    </xdr:from>
    <xdr:to>
      <xdr:col>22</xdr:col>
      <xdr:colOff>165100</xdr:colOff>
      <xdr:row>18</xdr:row>
      <xdr:rowOff>146351</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156528</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4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44650</xdr:rowOff>
    </xdr:from>
    <xdr:to>
      <xdr:col>18</xdr:col>
      <xdr:colOff>177800</xdr:colOff>
      <xdr:row>19</xdr:row>
      <xdr:rowOff>51431</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349825"/>
          <a:ext cx="698500" cy="67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47298</xdr:rowOff>
    </xdr:from>
    <xdr:to>
      <xdr:col>19</xdr:col>
      <xdr:colOff>38100</xdr:colOff>
      <xdr:row>18</xdr:row>
      <xdr:rowOff>148899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159075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49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48235</xdr:rowOff>
    </xdr:from>
    <xdr:to>
      <xdr:col>15</xdr:col>
      <xdr:colOff>101600</xdr:colOff>
      <xdr:row>18</xdr:row>
      <xdr:rowOff>149835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160012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112634</xdr:rowOff>
    </xdr:from>
    <xdr:to>
      <xdr:col>29</xdr:col>
      <xdr:colOff>177800</xdr:colOff>
      <xdr:row>19</xdr:row>
      <xdr:rowOff>42784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2463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21211</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154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158921</xdr:rowOff>
    </xdr:from>
    <xdr:to>
      <xdr:col>26</xdr:col>
      <xdr:colOff>101600</xdr:colOff>
      <xdr:row>19</xdr:row>
      <xdr:rowOff>89071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2926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73848</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3790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164309</xdr:rowOff>
    </xdr:from>
    <xdr:to>
      <xdr:col>22</xdr:col>
      <xdr:colOff>165100</xdr:colOff>
      <xdr:row>19</xdr:row>
      <xdr:rowOff>94459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2980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79236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384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165300</xdr:rowOff>
    </xdr:from>
    <xdr:to>
      <xdr:col>19</xdr:col>
      <xdr:colOff>38100</xdr:colOff>
      <xdr:row>19</xdr:row>
      <xdr:rowOff>95450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2990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80227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385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631</xdr:rowOff>
    </xdr:from>
    <xdr:to>
      <xdr:col>15</xdr:col>
      <xdr:colOff>101600</xdr:colOff>
      <xdr:row>19</xdr:row>
      <xdr:rowOff>102231</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3058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87008</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392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298450</xdr:rowOff>
    </xdr:from>
    <xdr:to>
      <xdr:col>33</xdr:col>
      <xdr:colOff>114300</xdr:colOff>
      <xdr:row>34</xdr:row>
      <xdr:rowOff>298450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70901</xdr:rowOff>
    </xdr:from>
    <xdr:to>
      <xdr:col>29</xdr:col>
      <xdr:colOff>127000</xdr:colOff>
      <xdr:row>36</xdr:row>
      <xdr:rowOff>22347</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5995451"/>
          <a:ext cx="0" cy="98014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36</xdr:row>
      <xdr:rowOff>32524</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6985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36</xdr:row>
      <xdr:rowOff>22347</xdr:rowOff>
    </xdr:from>
    <xdr:to>
      <xdr:col>30</xdr:col>
      <xdr:colOff>25400</xdr:colOff>
      <xdr:row>36</xdr:row>
      <xdr:rowOff>22347</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9755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328728</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5738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70901</xdr:rowOff>
    </xdr:from>
    <xdr:to>
      <xdr:col>30</xdr:col>
      <xdr:colOff>25400</xdr:colOff>
      <xdr:row>33</xdr:row>
      <xdr:rowOff>70901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59954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22347</xdr:rowOff>
    </xdr:from>
    <xdr:to>
      <xdr:col>29</xdr:col>
      <xdr:colOff>127000</xdr:colOff>
      <xdr:row>36</xdr:row>
      <xdr:rowOff>133447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003800" y="6975597"/>
          <a:ext cx="647700" cy="1111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221383</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4888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33406</xdr:rowOff>
    </xdr:from>
    <xdr:to>
      <xdr:col>29</xdr:col>
      <xdr:colOff>177800</xdr:colOff>
      <xdr:row>35</xdr:row>
      <xdr:rowOff>135006</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6437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133447</xdr:rowOff>
    </xdr:from>
    <xdr:to>
      <xdr:col>26</xdr:col>
      <xdr:colOff>50800</xdr:colOff>
      <xdr:row>37</xdr:row>
      <xdr:rowOff>26096</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4305300" y="7086697"/>
          <a:ext cx="698500" cy="640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145603</xdr:rowOff>
    </xdr:from>
    <xdr:to>
      <xdr:col>26</xdr:col>
      <xdr:colOff>101600</xdr:colOff>
      <xdr:row>35</xdr:row>
      <xdr:rowOff>247203</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7559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257380</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65248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26096</xdr:rowOff>
    </xdr:from>
    <xdr:to>
      <xdr:col>22</xdr:col>
      <xdr:colOff>114300</xdr:colOff>
      <xdr:row>37</xdr:row>
      <xdr:rowOff>53208</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3606800" y="7150796"/>
          <a:ext cx="698500" cy="271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231511</xdr:rowOff>
    </xdr:from>
    <xdr:to>
      <xdr:col>22</xdr:col>
      <xdr:colOff>165100</xdr:colOff>
      <xdr:row>35</xdr:row>
      <xdr:rowOff>333111</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8418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388</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6610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53208</xdr:rowOff>
    </xdr:from>
    <xdr:to>
      <xdr:col>18</xdr:col>
      <xdr:colOff>177800</xdr:colOff>
      <xdr:row>37</xdr:row>
      <xdr:rowOff>67107</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2908300" y="7177908"/>
          <a:ext cx="698500" cy="138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246552</xdr:rowOff>
    </xdr:from>
    <xdr:to>
      <xdr:col>19</xdr:col>
      <xdr:colOff>38100</xdr:colOff>
      <xdr:row>36</xdr:row>
      <xdr:rowOff>5252</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68569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15429</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6625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254508</xdr:rowOff>
    </xdr:from>
    <xdr:to>
      <xdr:col>15</xdr:col>
      <xdr:colOff>101600</xdr:colOff>
      <xdr:row>36</xdr:row>
      <xdr:rowOff>13208</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8648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23385</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6633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314447</xdr:rowOff>
    </xdr:from>
    <xdr:to>
      <xdr:col>29</xdr:col>
      <xdr:colOff>177800</xdr:colOff>
      <xdr:row>36</xdr:row>
      <xdr:rowOff>73147</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69247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223024</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6833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82647</xdr:rowOff>
    </xdr:from>
    <xdr:to>
      <xdr:col>26</xdr:col>
      <xdr:colOff>101600</xdr:colOff>
      <xdr:row>37</xdr:row>
      <xdr:rowOff>12797</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70358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169024</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71222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146746</xdr:rowOff>
    </xdr:from>
    <xdr:to>
      <xdr:col>22</xdr:col>
      <xdr:colOff>165100</xdr:colOff>
      <xdr:row>37</xdr:row>
      <xdr:rowOff>76896</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70999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61673</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7186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2408</xdr:rowOff>
    </xdr:from>
    <xdr:to>
      <xdr:col>19</xdr:col>
      <xdr:colOff>38100</xdr:colOff>
      <xdr:row>37</xdr:row>
      <xdr:rowOff>104008</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71271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88785</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7213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16307</xdr:rowOff>
    </xdr:from>
    <xdr:to>
      <xdr:col>15</xdr:col>
      <xdr:colOff>101600</xdr:colOff>
      <xdr:row>37</xdr:row>
      <xdr:rowOff>117907</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71410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102684</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7227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693,570
645,638
49.90
370,975,528
324,948,900
17,410,983
196,294,698
231,201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6590</xdr:rowOff>
    </xdr:from>
    <xdr:to>
      <xdr:col>24</xdr:col>
      <xdr:colOff>62865</xdr:colOff>
      <xdr:row>38</xdr:row>
      <xdr:rowOff>29210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50090"/>
          <a:ext cx="1270" cy="1394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4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124717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25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6590</xdr:rowOff>
    </xdr:from>
    <xdr:to>
      <xdr:col>24</xdr:col>
      <xdr:colOff>152400</xdr:colOff>
      <xdr:row>30</xdr:row>
      <xdr:rowOff>6590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50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129685</xdr:rowOff>
    </xdr:from>
    <xdr:to>
      <xdr:col>24</xdr:col>
      <xdr:colOff>63500</xdr:colOff>
      <xdr:row>38</xdr:row>
      <xdr:rowOff>32279</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473335"/>
          <a:ext cx="838200" cy="74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152599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53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129722</xdr:rowOff>
    </xdr:from>
    <xdr:to>
      <xdr:col>24</xdr:col>
      <xdr:colOff>114300</xdr:colOff>
      <xdr:row>37</xdr:row>
      <xdr:rowOff>59872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01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2866</xdr:rowOff>
    </xdr:from>
    <xdr:to>
      <xdr:col>19</xdr:col>
      <xdr:colOff>177800</xdr:colOff>
      <xdr:row>38</xdr:row>
      <xdr:rowOff>32279</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517966"/>
          <a:ext cx="889000" cy="29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34504</xdr:rowOff>
    </xdr:from>
    <xdr:to>
      <xdr:col>20</xdr:col>
      <xdr:colOff>38100</xdr:colOff>
      <xdr:row>37</xdr:row>
      <xdr:rowOff>136104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152631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53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2866</xdr:rowOff>
    </xdr:from>
    <xdr:to>
      <xdr:col>15</xdr:col>
      <xdr:colOff>50800</xdr:colOff>
      <xdr:row>38</xdr:row>
      <xdr:rowOff>9441</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517966"/>
          <a:ext cx="889000" cy="6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9434</xdr:rowOff>
    </xdr:from>
    <xdr:to>
      <xdr:col>15</xdr:col>
      <xdr:colOff>101600</xdr:colOff>
      <xdr:row>37</xdr:row>
      <xdr:rowOff>111034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127561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2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9441</xdr:rowOff>
    </xdr:from>
    <xdr:to>
      <xdr:col>10</xdr:col>
      <xdr:colOff>114300</xdr:colOff>
      <xdr:row>38</xdr:row>
      <xdr:rowOff>22287</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524541"/>
          <a:ext cx="889000" cy="12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13462</xdr:rowOff>
    </xdr:from>
    <xdr:to>
      <xdr:col>10</xdr:col>
      <xdr:colOff>165100</xdr:colOff>
      <xdr:row>37</xdr:row>
      <xdr:rowOff>115062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131589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3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10610</xdr:rowOff>
    </xdr:from>
    <xdr:to>
      <xdr:col>6</xdr:col>
      <xdr:colOff>38100</xdr:colOff>
      <xdr:row>37</xdr:row>
      <xdr:rowOff>112210</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128737</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78885</xdr:rowOff>
    </xdr:from>
    <xdr:to>
      <xdr:col>24</xdr:col>
      <xdr:colOff>114300</xdr:colOff>
      <xdr:row>38</xdr:row>
      <xdr:rowOff>9035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422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165262</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37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152930</xdr:rowOff>
    </xdr:from>
    <xdr:to>
      <xdr:col>20</xdr:col>
      <xdr:colOff>38100</xdr:colOff>
      <xdr:row>38</xdr:row>
      <xdr:rowOff>83080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9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74206</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89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123516</xdr:rowOff>
    </xdr:from>
    <xdr:to>
      <xdr:col>15</xdr:col>
      <xdr:colOff>101600</xdr:colOff>
      <xdr:row>38</xdr:row>
      <xdr:rowOff>53666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67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44793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59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130092</xdr:rowOff>
    </xdr:from>
    <xdr:to>
      <xdr:col>10</xdr:col>
      <xdr:colOff>165100</xdr:colOff>
      <xdr:row>38</xdr:row>
      <xdr:rowOff>60241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7374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51368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66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142937</xdr:rowOff>
    </xdr:from>
    <xdr:to>
      <xdr:col>6</xdr:col>
      <xdr:colOff>38100</xdr:colOff>
      <xdr:row>38</xdr:row>
      <xdr:rowOff>73087</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86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64214</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79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22789</xdr:rowOff>
    </xdr:from>
    <xdr:to>
      <xdr:col>24</xdr:col>
      <xdr:colOff>62865</xdr:colOff>
      <xdr:row>56</xdr:row>
      <xdr:rowOff>137044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66739"/>
          <a:ext cx="1270" cy="971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140871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137044</xdr:rowOff>
    </xdr:from>
    <xdr:to>
      <xdr:col>24</xdr:col>
      <xdr:colOff>152400</xdr:colOff>
      <xdr:row>56</xdr:row>
      <xdr:rowOff>137044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38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140916</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41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22789</xdr:rowOff>
    </xdr:from>
    <xdr:to>
      <xdr:col>24</xdr:col>
      <xdr:colOff>152400</xdr:colOff>
      <xdr:row>51</xdr:row>
      <xdr:rowOff>22789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6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114389</xdr:rowOff>
    </xdr:from>
    <xdr:to>
      <xdr:col>24</xdr:col>
      <xdr:colOff>63500</xdr:colOff>
      <xdr:row>56</xdr:row>
      <xdr:rowOff>133414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715589"/>
          <a:ext cx="838200" cy="19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17667</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47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166240</xdr:rowOff>
    </xdr:from>
    <xdr:to>
      <xdr:col>24</xdr:col>
      <xdr:colOff>114300</xdr:colOff>
      <xdr:row>56</xdr:row>
      <xdr:rowOff>96390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98008</xdr:rowOff>
    </xdr:from>
    <xdr:to>
      <xdr:col>19</xdr:col>
      <xdr:colOff>177800</xdr:colOff>
      <xdr:row>56</xdr:row>
      <xdr:rowOff>133414</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699208"/>
          <a:ext cx="889000" cy="35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23653</xdr:rowOff>
    </xdr:from>
    <xdr:to>
      <xdr:col>20</xdr:col>
      <xdr:colOff>38100</xdr:colOff>
      <xdr:row>56</xdr:row>
      <xdr:rowOff>125253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141780</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40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98008</xdr:rowOff>
    </xdr:from>
    <xdr:to>
      <xdr:col>15</xdr:col>
      <xdr:colOff>50800</xdr:colOff>
      <xdr:row>56</xdr:row>
      <xdr:rowOff>124228</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699208"/>
          <a:ext cx="889000" cy="2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168718</xdr:rowOff>
    </xdr:from>
    <xdr:to>
      <xdr:col>15</xdr:col>
      <xdr:colOff>101600</xdr:colOff>
      <xdr:row>56</xdr:row>
      <xdr:rowOff>98868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115395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37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124228</xdr:rowOff>
    </xdr:from>
    <xdr:to>
      <xdr:col>10</xdr:col>
      <xdr:colOff>114300</xdr:colOff>
      <xdr:row>57</xdr:row>
      <xdr:rowOff>22227</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25428"/>
          <a:ext cx="889000" cy="69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22830</xdr:rowOff>
    </xdr:from>
    <xdr:to>
      <xdr:col>10</xdr:col>
      <xdr:colOff>165100</xdr:colOff>
      <xdr:row>56</xdr:row>
      <xdr:rowOff>124430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140957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93097</xdr:rowOff>
    </xdr:from>
    <xdr:to>
      <xdr:col>6</xdr:col>
      <xdr:colOff>38100</xdr:colOff>
      <xdr:row>57</xdr:row>
      <xdr:rowOff>23247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39774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63589</xdr:rowOff>
    </xdr:from>
    <xdr:to>
      <xdr:col>24</xdr:col>
      <xdr:colOff>114300</xdr:colOff>
      <xdr:row>56</xdr:row>
      <xdr:rowOff>165189</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6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149966</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579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82614</xdr:rowOff>
    </xdr:from>
    <xdr:to>
      <xdr:col>20</xdr:col>
      <xdr:colOff>38100</xdr:colOff>
      <xdr:row>57</xdr:row>
      <xdr:rowOff>12764</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83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3891</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776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47208</xdr:rowOff>
    </xdr:from>
    <xdr:to>
      <xdr:col>15</xdr:col>
      <xdr:colOff>101600</xdr:colOff>
      <xdr:row>56</xdr:row>
      <xdr:rowOff>148808</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648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139935</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74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73428</xdr:rowOff>
    </xdr:from>
    <xdr:to>
      <xdr:col>10</xdr:col>
      <xdr:colOff>165100</xdr:colOff>
      <xdr:row>57</xdr:row>
      <xdr:rowOff>3578</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67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166155</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76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142877</xdr:rowOff>
    </xdr:from>
    <xdr:to>
      <xdr:col>6</xdr:col>
      <xdr:colOff>38100</xdr:colOff>
      <xdr:row>57</xdr:row>
      <xdr:rowOff>73027</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44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64154</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36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41402</xdr:rowOff>
    </xdr:from>
    <xdr:to>
      <xdr:col>24</xdr:col>
      <xdr:colOff>62865</xdr:colOff>
      <xdr:row>79</xdr:row>
      <xdr:rowOff>5435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42902"/>
          <a:ext cx="1270" cy="1507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9262</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3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5435</xdr:rowOff>
    </xdr:from>
    <xdr:to>
      <xdr:col>24</xdr:col>
      <xdr:colOff>152400</xdr:colOff>
      <xdr:row>79</xdr:row>
      <xdr:rowOff>5435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159529</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18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41402</xdr:rowOff>
    </xdr:from>
    <xdr:to>
      <xdr:col>24</xdr:col>
      <xdr:colOff>152400</xdr:colOff>
      <xdr:row>70</xdr:row>
      <xdr:rowOff>41402</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4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85598</xdr:rowOff>
    </xdr:from>
    <xdr:to>
      <xdr:col>24</xdr:col>
      <xdr:colOff>63500</xdr:colOff>
      <xdr:row>75</xdr:row>
      <xdr:rowOff>117069</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2944348"/>
          <a:ext cx="838200" cy="31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166158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196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16281</xdr:rowOff>
    </xdr:from>
    <xdr:to>
      <xdr:col>24</xdr:col>
      <xdr:colOff>114300</xdr:colOff>
      <xdr:row>77</xdr:row>
      <xdr:rowOff>117881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17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117069</xdr:rowOff>
    </xdr:from>
    <xdr:to>
      <xdr:col>19</xdr:col>
      <xdr:colOff>177800</xdr:colOff>
      <xdr:row>75</xdr:row>
      <xdr:rowOff>168123</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2975819"/>
          <a:ext cx="889000" cy="51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27711</xdr:rowOff>
    </xdr:from>
    <xdr:to>
      <xdr:col>20</xdr:col>
      <xdr:colOff>38100</xdr:colOff>
      <xdr:row>77</xdr:row>
      <xdr:rowOff>129311</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120438</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322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154711</xdr:rowOff>
    </xdr:from>
    <xdr:to>
      <xdr:col>15</xdr:col>
      <xdr:colOff>50800</xdr:colOff>
      <xdr:row>75</xdr:row>
      <xdr:rowOff>168123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013461"/>
          <a:ext cx="889000" cy="13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47600</xdr:rowOff>
    </xdr:from>
    <xdr:to>
      <xdr:col>15</xdr:col>
      <xdr:colOff>101600</xdr:colOff>
      <xdr:row>77</xdr:row>
      <xdr:rowOff>149200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140327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34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116154</xdr:rowOff>
    </xdr:from>
    <xdr:to>
      <xdr:col>10</xdr:col>
      <xdr:colOff>114300</xdr:colOff>
      <xdr:row>75</xdr:row>
      <xdr:rowOff>154711</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2974904"/>
          <a:ext cx="889000" cy="38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60249</xdr:rowOff>
    </xdr:from>
    <xdr:to>
      <xdr:col>10</xdr:col>
      <xdr:colOff>165100</xdr:colOff>
      <xdr:row>77</xdr:row>
      <xdr:rowOff>161849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152976</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354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38533</xdr:rowOff>
    </xdr:from>
    <xdr:to>
      <xdr:col>6</xdr:col>
      <xdr:colOff>38100</xdr:colOff>
      <xdr:row>77</xdr:row>
      <xdr:rowOff>140133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131260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34798</xdr:rowOff>
    </xdr:from>
    <xdr:to>
      <xdr:col>24</xdr:col>
      <xdr:colOff>114300</xdr:colOff>
      <xdr:row>75</xdr:row>
      <xdr:rowOff>136398</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2893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57675</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2744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66269</xdr:rowOff>
    </xdr:from>
    <xdr:to>
      <xdr:col>20</xdr:col>
      <xdr:colOff>38100</xdr:colOff>
      <xdr:row>75</xdr:row>
      <xdr:rowOff>167869</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2925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12946</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2700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117322</xdr:rowOff>
    </xdr:from>
    <xdr:to>
      <xdr:col>15</xdr:col>
      <xdr:colOff>101600</xdr:colOff>
      <xdr:row>76</xdr:row>
      <xdr:rowOff>47473</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297607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63999</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2751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103911</xdr:rowOff>
    </xdr:from>
    <xdr:to>
      <xdr:col>10</xdr:col>
      <xdr:colOff>165100</xdr:colOff>
      <xdr:row>76</xdr:row>
      <xdr:rowOff>34061</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2962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50588</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2737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65354</xdr:rowOff>
    </xdr:from>
    <xdr:to>
      <xdr:col>6</xdr:col>
      <xdr:colOff>38100</xdr:colOff>
      <xdr:row>75</xdr:row>
      <xdr:rowOff>166954</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2924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12031</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2699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93199</xdr:rowOff>
    </xdr:from>
    <xdr:to>
      <xdr:col>24</xdr:col>
      <xdr:colOff>62865</xdr:colOff>
      <xdr:row>99</xdr:row>
      <xdr:rowOff>33286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95149"/>
          <a:ext cx="1270" cy="1311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37113</xdr:rowOff>
    </xdr:from>
    <xdr:ext cx="599010"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7010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33286</xdr:rowOff>
    </xdr:from>
    <xdr:to>
      <xdr:col>24</xdr:col>
      <xdr:colOff>152400</xdr:colOff>
      <xdr:row>99</xdr:row>
      <xdr:rowOff>33286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7006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39876</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70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93199</xdr:rowOff>
    </xdr:from>
    <xdr:to>
      <xdr:col>24</xdr:col>
      <xdr:colOff>152400</xdr:colOff>
      <xdr:row>91</xdr:row>
      <xdr:rowOff>93199</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95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132862</xdr:rowOff>
    </xdr:from>
    <xdr:to>
      <xdr:col>24</xdr:col>
      <xdr:colOff>63500</xdr:colOff>
      <xdr:row>94</xdr:row>
      <xdr:rowOff>4235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077712"/>
          <a:ext cx="838200" cy="42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122057</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383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143630</xdr:rowOff>
    </xdr:from>
    <xdr:to>
      <xdr:col>24</xdr:col>
      <xdr:colOff>114300</xdr:colOff>
      <xdr:row>95</xdr:row>
      <xdr:rowOff>73780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5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4235</xdr:rowOff>
    </xdr:from>
    <xdr:to>
      <xdr:col>19</xdr:col>
      <xdr:colOff>177800</xdr:colOff>
      <xdr:row>95</xdr:row>
      <xdr:rowOff>2484</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120535"/>
          <a:ext cx="889000" cy="169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30550</xdr:rowOff>
    </xdr:from>
    <xdr:to>
      <xdr:col>20</xdr:col>
      <xdr:colOff>38100</xdr:colOff>
      <xdr:row>95</xdr:row>
      <xdr:rowOff>132150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31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123277</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411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99828</xdr:rowOff>
    </xdr:from>
    <xdr:to>
      <xdr:col>15</xdr:col>
      <xdr:colOff>50800</xdr:colOff>
      <xdr:row>95</xdr:row>
      <xdr:rowOff>2484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6044678"/>
          <a:ext cx="889000" cy="245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133629</xdr:rowOff>
    </xdr:from>
    <xdr:to>
      <xdr:col>15</xdr:col>
      <xdr:colOff>101600</xdr:colOff>
      <xdr:row>96</xdr:row>
      <xdr:rowOff>63779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21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54906</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514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99828</xdr:rowOff>
    </xdr:from>
    <xdr:to>
      <xdr:col>10</xdr:col>
      <xdr:colOff>114300</xdr:colOff>
      <xdr:row>96</xdr:row>
      <xdr:rowOff>77121</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044678"/>
          <a:ext cx="889000" cy="49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148470</xdr:rowOff>
    </xdr:from>
    <xdr:to>
      <xdr:col>10</xdr:col>
      <xdr:colOff>165100</xdr:colOff>
      <xdr:row>95</xdr:row>
      <xdr:rowOff>78620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69747</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35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45599</xdr:rowOff>
    </xdr:from>
    <xdr:to>
      <xdr:col>6</xdr:col>
      <xdr:colOff>38100</xdr:colOff>
      <xdr:row>97</xdr:row>
      <xdr:rowOff>147199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138326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768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82062</xdr:rowOff>
    </xdr:from>
    <xdr:to>
      <xdr:col>24</xdr:col>
      <xdr:colOff>114300</xdr:colOff>
      <xdr:row>94</xdr:row>
      <xdr:rowOff>12212</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026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104939</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58783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124885</xdr:rowOff>
    </xdr:from>
    <xdr:to>
      <xdr:col>20</xdr:col>
      <xdr:colOff>38100</xdr:colOff>
      <xdr:row>94</xdr:row>
      <xdr:rowOff>55035</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069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71562</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5844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123134</xdr:rowOff>
    </xdr:from>
    <xdr:to>
      <xdr:col>15</xdr:col>
      <xdr:colOff>101600</xdr:colOff>
      <xdr:row>95</xdr:row>
      <xdr:rowOff>53284</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239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69811</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6014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49028</xdr:rowOff>
    </xdr:from>
    <xdr:to>
      <xdr:col>10</xdr:col>
      <xdr:colOff>165100</xdr:colOff>
      <xdr:row>93</xdr:row>
      <xdr:rowOff>150628</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5993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167155</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5769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26321</xdr:rowOff>
    </xdr:from>
    <xdr:to>
      <xdr:col>6</xdr:col>
      <xdr:colOff>38100</xdr:colOff>
      <xdr:row>96</xdr:row>
      <xdr:rowOff>127921</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485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144448</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6260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168927</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1854</xdr:rowOff>
    </xdr:from>
    <xdr:to>
      <xdr:col>54</xdr:col>
      <xdr:colOff>189865</xdr:colOff>
      <xdr:row>39</xdr:row>
      <xdr:rowOff>54387</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659704"/>
          <a:ext cx="1270" cy="1081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58214</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744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54387</xdr:rowOff>
    </xdr:from>
    <xdr:to>
      <xdr:col>55</xdr:col>
      <xdr:colOff>88900</xdr:colOff>
      <xdr:row>39</xdr:row>
      <xdr:rowOff>54387</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740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119981</xdr:rowOff>
    </xdr:from>
    <xdr:ext cx="534377"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5434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1854</xdr:rowOff>
    </xdr:from>
    <xdr:to>
      <xdr:col>55</xdr:col>
      <xdr:colOff>88900</xdr:colOff>
      <xdr:row>33</xdr:row>
      <xdr:rowOff>1854</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659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120620</xdr:rowOff>
    </xdr:from>
    <xdr:to>
      <xdr:col>55</xdr:col>
      <xdr:colOff>0</xdr:colOff>
      <xdr:row>39</xdr:row>
      <xdr:rowOff>209</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9639300" y="6635720"/>
          <a:ext cx="838200" cy="51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15506</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359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164079</xdr:rowOff>
    </xdr:from>
    <xdr:to>
      <xdr:col>55</xdr:col>
      <xdr:colOff>50800</xdr:colOff>
      <xdr:row>38</xdr:row>
      <xdr:rowOff>94229</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507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209</xdr:rowOff>
    </xdr:from>
    <xdr:to>
      <xdr:col>50</xdr:col>
      <xdr:colOff>114300</xdr:colOff>
      <xdr:row>39</xdr:row>
      <xdr:rowOff>13696</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6686759"/>
          <a:ext cx="889000" cy="13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874</xdr:rowOff>
    </xdr:from>
    <xdr:to>
      <xdr:col>50</xdr:col>
      <xdr:colOff>165100</xdr:colOff>
      <xdr:row>38</xdr:row>
      <xdr:rowOff>102474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51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119001</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6291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13696</xdr:rowOff>
    </xdr:from>
    <xdr:to>
      <xdr:col>45</xdr:col>
      <xdr:colOff>177800</xdr:colOff>
      <xdr:row>39</xdr:row>
      <xdr:rowOff>79868</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7861300" y="6700246"/>
          <a:ext cx="889000" cy="6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9713</xdr:rowOff>
    </xdr:from>
    <xdr:to>
      <xdr:col>46</xdr:col>
      <xdr:colOff>38100</xdr:colOff>
      <xdr:row>38</xdr:row>
      <xdr:rowOff>111313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52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127840</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300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97226</xdr:rowOff>
    </xdr:from>
    <xdr:to>
      <xdr:col>41</xdr:col>
      <xdr:colOff>50800</xdr:colOff>
      <xdr:row>39</xdr:row>
      <xdr:rowOff>79868</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6972300" y="5240726"/>
          <a:ext cx="889000" cy="1525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110175</xdr:rowOff>
    </xdr:from>
    <xdr:to>
      <xdr:col>41</xdr:col>
      <xdr:colOff>101600</xdr:colOff>
      <xdr:row>39</xdr:row>
      <xdr:rowOff>40325</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62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56852</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94111" y="6400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160254</xdr:rowOff>
    </xdr:from>
    <xdr:to>
      <xdr:col>36</xdr:col>
      <xdr:colOff>165100</xdr:colOff>
      <xdr:row>30</xdr:row>
      <xdr:rowOff>90404</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513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106931</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72795" y="4907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69820</xdr:rowOff>
    </xdr:from>
    <xdr:to>
      <xdr:col>55</xdr:col>
      <xdr:colOff>50800</xdr:colOff>
      <xdr:row>38</xdr:row>
      <xdr:rowOff>171420</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584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156197</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49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120859</xdr:rowOff>
    </xdr:from>
    <xdr:to>
      <xdr:col>50</xdr:col>
      <xdr:colOff>165100</xdr:colOff>
      <xdr:row>39</xdr:row>
      <xdr:rowOff>51009</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635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42136</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728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134346</xdr:rowOff>
    </xdr:from>
    <xdr:to>
      <xdr:col>46</xdr:col>
      <xdr:colOff>38100</xdr:colOff>
      <xdr:row>39</xdr:row>
      <xdr:rowOff>64496</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64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55623</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742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29068</xdr:rowOff>
    </xdr:from>
    <xdr:to>
      <xdr:col>41</xdr:col>
      <xdr:colOff>101600</xdr:colOff>
      <xdr:row>39</xdr:row>
      <xdr:rowOff>130668</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715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121795</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94111" y="6808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46426</xdr:rowOff>
    </xdr:from>
    <xdr:to>
      <xdr:col>36</xdr:col>
      <xdr:colOff>165100</xdr:colOff>
      <xdr:row>30</xdr:row>
      <xdr:rowOff>148026</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5189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139153</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672795" y="5282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22764</xdr:rowOff>
    </xdr:from>
    <xdr:to>
      <xdr:col>54</xdr:col>
      <xdr:colOff>189865</xdr:colOff>
      <xdr:row>57</xdr:row>
      <xdr:rowOff>113952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595264"/>
          <a:ext cx="1270" cy="1291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117779</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989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113952</xdr:rowOff>
    </xdr:from>
    <xdr:to>
      <xdr:col>55</xdr:col>
      <xdr:colOff>88900</xdr:colOff>
      <xdr:row>57</xdr:row>
      <xdr:rowOff>113952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988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140891</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370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22764</xdr:rowOff>
    </xdr:from>
    <xdr:to>
      <xdr:col>55</xdr:col>
      <xdr:colOff>88900</xdr:colOff>
      <xdr:row>50</xdr:row>
      <xdr:rowOff>22764</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59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104236</xdr:rowOff>
    </xdr:from>
    <xdr:to>
      <xdr:col>55</xdr:col>
      <xdr:colOff>0</xdr:colOff>
      <xdr:row>56</xdr:row>
      <xdr:rowOff>116680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9705436"/>
          <a:ext cx="838200" cy="12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72938</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5026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50061</xdr:rowOff>
    </xdr:from>
    <xdr:to>
      <xdr:col>55</xdr:col>
      <xdr:colOff>50800</xdr:colOff>
      <xdr:row>56</xdr:row>
      <xdr:rowOff>151661</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65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116680</xdr:rowOff>
    </xdr:from>
    <xdr:to>
      <xdr:col>50</xdr:col>
      <xdr:colOff>114300</xdr:colOff>
      <xdr:row>57</xdr:row>
      <xdr:rowOff>2197</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717880"/>
          <a:ext cx="889000" cy="56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24595</xdr:rowOff>
    </xdr:from>
    <xdr:to>
      <xdr:col>50</xdr:col>
      <xdr:colOff>165100</xdr:colOff>
      <xdr:row>56</xdr:row>
      <xdr:rowOff>126195</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62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142722</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40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99626</xdr:rowOff>
    </xdr:from>
    <xdr:to>
      <xdr:col>45</xdr:col>
      <xdr:colOff>177800</xdr:colOff>
      <xdr:row>57</xdr:row>
      <xdr:rowOff>2197</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700826"/>
          <a:ext cx="889000" cy="7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129553</xdr:rowOff>
    </xdr:from>
    <xdr:to>
      <xdr:col>46</xdr:col>
      <xdr:colOff>38100</xdr:colOff>
      <xdr:row>57</xdr:row>
      <xdr:rowOff>59703</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30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50830</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823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99626</xdr:rowOff>
    </xdr:from>
    <xdr:to>
      <xdr:col>41</xdr:col>
      <xdr:colOff>50800</xdr:colOff>
      <xdr:row>57</xdr:row>
      <xdr:rowOff>18489</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6972300" y="9700826"/>
          <a:ext cx="889000" cy="90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114206</xdr:rowOff>
    </xdr:from>
    <xdr:to>
      <xdr:col>41</xdr:col>
      <xdr:colOff>101600</xdr:colOff>
      <xdr:row>57</xdr:row>
      <xdr:rowOff>44356</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715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35483</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808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123457</xdr:rowOff>
    </xdr:from>
    <xdr:to>
      <xdr:col>36</xdr:col>
      <xdr:colOff>165100</xdr:colOff>
      <xdr:row>57</xdr:row>
      <xdr:rowOff>53607</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70134</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49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53436</xdr:rowOff>
    </xdr:from>
    <xdr:to>
      <xdr:col>55</xdr:col>
      <xdr:colOff>50800</xdr:colOff>
      <xdr:row>56</xdr:row>
      <xdr:rowOff>155036</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654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31863</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633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65880</xdr:rowOff>
    </xdr:from>
    <xdr:to>
      <xdr:col>50</xdr:col>
      <xdr:colOff>165100</xdr:colOff>
      <xdr:row>56</xdr:row>
      <xdr:rowOff>167480</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66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158607</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759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122847</xdr:rowOff>
    </xdr:from>
    <xdr:to>
      <xdr:col>46</xdr:col>
      <xdr:colOff>38100</xdr:colOff>
      <xdr:row>57</xdr:row>
      <xdr:rowOff>52997</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724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69524</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499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48826</xdr:rowOff>
    </xdr:from>
    <xdr:to>
      <xdr:col>41</xdr:col>
      <xdr:colOff>101600</xdr:colOff>
      <xdr:row>56</xdr:row>
      <xdr:rowOff>150426</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650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166953</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425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139139</xdr:rowOff>
    </xdr:from>
    <xdr:to>
      <xdr:col>36</xdr:col>
      <xdr:colOff>165100</xdr:colOff>
      <xdr:row>57</xdr:row>
      <xdr:rowOff>69289</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740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60416</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833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id="{00000000-0008-0000-06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54791</xdr:rowOff>
    </xdr:from>
    <xdr:to>
      <xdr:col>54</xdr:col>
      <xdr:colOff>189865</xdr:colOff>
      <xdr:row>79</xdr:row>
      <xdr:rowOff>98879</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10475595" y="12227741"/>
          <a:ext cx="1270" cy="1415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1" name="普通建設事業費 （ うち新規整備　）最小値テキスト">
          <a:extLst>
            <a:ext uri="{FF2B5EF4-FFF2-40B4-BE49-F238E27FC236}">
              <a16:creationId xmlns:a16="http://schemas.microsoft.com/office/drawing/2014/main" id="{00000000-0008-0000-0600-000091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1468</xdr:rowOff>
    </xdr:from>
    <xdr:ext cx="534377" cy="259045"/>
    <xdr:sp macro="" textlink="">
      <xdr:nvSpPr>
        <xdr:cNvPr id="403" name="普通建設事業費 （ うち新規整備　）最大値テキスト">
          <a:extLst>
            <a:ext uri="{FF2B5EF4-FFF2-40B4-BE49-F238E27FC236}">
              <a16:creationId xmlns:a16="http://schemas.microsoft.com/office/drawing/2014/main" id="{00000000-0008-0000-0600-000093010000}"/>
            </a:ext>
          </a:extLst>
        </xdr:cNvPr>
        <xdr:cNvSpPr txBox="1"/>
      </xdr:nvSpPr>
      <xdr:spPr>
        <a:xfrm>
          <a:off x="10528300" y="1200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54791</xdr:rowOff>
    </xdr:from>
    <xdr:to>
      <xdr:col>55</xdr:col>
      <xdr:colOff>88900</xdr:colOff>
      <xdr:row>71</xdr:row>
      <xdr:rowOff>54791</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2227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70565</xdr:rowOff>
    </xdr:from>
    <xdr:to>
      <xdr:col>55</xdr:col>
      <xdr:colOff>0</xdr:colOff>
      <xdr:row>78</xdr:row>
      <xdr:rowOff>105769</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9639300" y="13443665"/>
          <a:ext cx="838200" cy="35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90778</xdr:rowOff>
    </xdr:from>
    <xdr:ext cx="469744" cy="259045"/>
    <xdr:sp macro="" textlink="">
      <xdr:nvSpPr>
        <xdr:cNvPr id="406" name="普通建設事業費 （ うち新規整備　）平均値テキスト">
          <a:extLst>
            <a:ext uri="{FF2B5EF4-FFF2-40B4-BE49-F238E27FC236}">
              <a16:creationId xmlns:a16="http://schemas.microsoft.com/office/drawing/2014/main" id="{00000000-0008-0000-0600-000096010000}"/>
            </a:ext>
          </a:extLst>
        </xdr:cNvPr>
        <xdr:cNvSpPr txBox="1"/>
      </xdr:nvSpPr>
      <xdr:spPr>
        <a:xfrm>
          <a:off x="10528300" y="131209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67901</xdr:rowOff>
    </xdr:from>
    <xdr:to>
      <xdr:col>55</xdr:col>
      <xdr:colOff>50800</xdr:colOff>
      <xdr:row>77</xdr:row>
      <xdr:rowOff>169501</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10426700" y="13269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88069</xdr:rowOff>
    </xdr:from>
    <xdr:to>
      <xdr:col>50</xdr:col>
      <xdr:colOff>114300</xdr:colOff>
      <xdr:row>78</xdr:row>
      <xdr:rowOff>105769</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8750300" y="13461169"/>
          <a:ext cx="889000" cy="17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47230</xdr:rowOff>
    </xdr:from>
    <xdr:to>
      <xdr:col>50</xdr:col>
      <xdr:colOff>165100</xdr:colOff>
      <xdr:row>77</xdr:row>
      <xdr:rowOff>148830</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9588500" y="1324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165357</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9372111" y="1302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146069</xdr:rowOff>
    </xdr:from>
    <xdr:to>
      <xdr:col>45</xdr:col>
      <xdr:colOff>177800</xdr:colOff>
      <xdr:row>78</xdr:row>
      <xdr:rowOff>88069</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7861300" y="13347719"/>
          <a:ext cx="889000" cy="113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149282</xdr:rowOff>
    </xdr:from>
    <xdr:to>
      <xdr:col>46</xdr:col>
      <xdr:colOff>38100</xdr:colOff>
      <xdr:row>78</xdr:row>
      <xdr:rowOff>79432</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8699500" y="1335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95959</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515428" y="13126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146069</xdr:rowOff>
    </xdr:from>
    <xdr:to>
      <xdr:col>41</xdr:col>
      <xdr:colOff>50800</xdr:colOff>
      <xdr:row>78</xdr:row>
      <xdr:rowOff>152795</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6972300" y="13347719"/>
          <a:ext cx="889000" cy="178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67118</xdr:rowOff>
    </xdr:from>
    <xdr:to>
      <xdr:col>41</xdr:col>
      <xdr:colOff>101600</xdr:colOff>
      <xdr:row>77</xdr:row>
      <xdr:rowOff>168718</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7810500" y="1326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13795</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26428" y="1304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139192</xdr:rowOff>
    </xdr:from>
    <xdr:to>
      <xdr:col>36</xdr:col>
      <xdr:colOff>165100</xdr:colOff>
      <xdr:row>78</xdr:row>
      <xdr:rowOff>69342</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6921500" y="1334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85869</xdr:rowOff>
    </xdr:from>
    <xdr:ext cx="469744"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37428" y="13116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19765</xdr:rowOff>
    </xdr:from>
    <xdr:to>
      <xdr:col>55</xdr:col>
      <xdr:colOff>50800</xdr:colOff>
      <xdr:row>78</xdr:row>
      <xdr:rowOff>121365</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10426700" y="1339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169642</xdr:rowOff>
    </xdr:from>
    <xdr:ext cx="469744" cy="259045"/>
    <xdr:sp macro="" textlink="">
      <xdr:nvSpPr>
        <xdr:cNvPr id="425" name="普通建設事業費 （ うち新規整備　）該当値テキスト">
          <a:extLst>
            <a:ext uri="{FF2B5EF4-FFF2-40B4-BE49-F238E27FC236}">
              <a16:creationId xmlns:a16="http://schemas.microsoft.com/office/drawing/2014/main" id="{00000000-0008-0000-0600-0000A9010000}"/>
            </a:ext>
          </a:extLst>
        </xdr:cNvPr>
        <xdr:cNvSpPr txBox="1"/>
      </xdr:nvSpPr>
      <xdr:spPr>
        <a:xfrm>
          <a:off x="10528300" y="13371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54969</xdr:rowOff>
    </xdr:from>
    <xdr:to>
      <xdr:col>50</xdr:col>
      <xdr:colOff>165100</xdr:colOff>
      <xdr:row>78</xdr:row>
      <xdr:rowOff>156569</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9588500" y="13428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147696</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04428" y="13520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37269</xdr:rowOff>
    </xdr:from>
    <xdr:to>
      <xdr:col>46</xdr:col>
      <xdr:colOff>38100</xdr:colOff>
      <xdr:row>78</xdr:row>
      <xdr:rowOff>138869</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8699500" y="13410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129996</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515428" y="13503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95269</xdr:rowOff>
    </xdr:from>
    <xdr:to>
      <xdr:col>41</xdr:col>
      <xdr:colOff>101600</xdr:colOff>
      <xdr:row>78</xdr:row>
      <xdr:rowOff>25419</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7810500" y="13296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16546</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26428" y="13389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101995</xdr:rowOff>
    </xdr:from>
    <xdr:to>
      <xdr:col>36</xdr:col>
      <xdr:colOff>165100</xdr:colOff>
      <xdr:row>79</xdr:row>
      <xdr:rowOff>32145</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6921500" y="13475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23272</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737428" y="13567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82150</xdr:rowOff>
    </xdr:from>
    <xdr:to>
      <xdr:col>54</xdr:col>
      <xdr:colOff>189865</xdr:colOff>
      <xdr:row>99</xdr:row>
      <xdr:rowOff>55632</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684100"/>
          <a:ext cx="1270" cy="1345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59459</xdr:rowOff>
    </xdr:from>
    <xdr:ext cx="534377"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703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55632</xdr:rowOff>
    </xdr:from>
    <xdr:to>
      <xdr:col>55</xdr:col>
      <xdr:colOff>88900</xdr:colOff>
      <xdr:row>99</xdr:row>
      <xdr:rowOff>55632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7029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28827</xdr:rowOff>
    </xdr:from>
    <xdr:ext cx="534377"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45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82150</xdr:rowOff>
    </xdr:from>
    <xdr:to>
      <xdr:col>55</xdr:col>
      <xdr:colOff>88900</xdr:colOff>
      <xdr:row>91</xdr:row>
      <xdr:rowOff>82150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68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76530</xdr:rowOff>
    </xdr:from>
    <xdr:to>
      <xdr:col>55</xdr:col>
      <xdr:colOff>0</xdr:colOff>
      <xdr:row>97</xdr:row>
      <xdr:rowOff>125164</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9639300" y="16707180"/>
          <a:ext cx="838200" cy="48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96023</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555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73146</xdr:rowOff>
    </xdr:from>
    <xdr:to>
      <xdr:col>55</xdr:col>
      <xdr:colOff>50800</xdr:colOff>
      <xdr:row>98</xdr:row>
      <xdr:rowOff>3296</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703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76530</xdr:rowOff>
    </xdr:from>
    <xdr:to>
      <xdr:col>50</xdr:col>
      <xdr:colOff>114300</xdr:colOff>
      <xdr:row>98</xdr:row>
      <xdr:rowOff>20828</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8750300" y="16707180"/>
          <a:ext cx="889000" cy="115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97340</xdr:rowOff>
    </xdr:from>
    <xdr:to>
      <xdr:col>50</xdr:col>
      <xdr:colOff>165100</xdr:colOff>
      <xdr:row>98</xdr:row>
      <xdr:rowOff>27490</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72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18617</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82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20828</xdr:rowOff>
    </xdr:from>
    <xdr:to>
      <xdr:col>45</xdr:col>
      <xdr:colOff>177800</xdr:colOff>
      <xdr:row>98</xdr:row>
      <xdr:rowOff>80454</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7861300" y="16822928"/>
          <a:ext cx="889000" cy="59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26930</xdr:rowOff>
    </xdr:from>
    <xdr:to>
      <xdr:col>46</xdr:col>
      <xdr:colOff>38100</xdr:colOff>
      <xdr:row>98</xdr:row>
      <xdr:rowOff>128530</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82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119657</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921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63139</xdr:rowOff>
    </xdr:from>
    <xdr:to>
      <xdr:col>41</xdr:col>
      <xdr:colOff>50800</xdr:colOff>
      <xdr:row>98</xdr:row>
      <xdr:rowOff>80454</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6972300" y="16865239"/>
          <a:ext cx="889000" cy="1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72346</xdr:rowOff>
    </xdr:from>
    <xdr:to>
      <xdr:col>41</xdr:col>
      <xdr:colOff>101600</xdr:colOff>
      <xdr:row>99</xdr:row>
      <xdr:rowOff>2496</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87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165073</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967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59582</xdr:rowOff>
    </xdr:from>
    <xdr:to>
      <xdr:col>36</xdr:col>
      <xdr:colOff>165100</xdr:colOff>
      <xdr:row>98</xdr:row>
      <xdr:rowOff>161182</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861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152309</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954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74364</xdr:rowOff>
    </xdr:from>
    <xdr:to>
      <xdr:col>55</xdr:col>
      <xdr:colOff>50800</xdr:colOff>
      <xdr:row>98</xdr:row>
      <xdr:rowOff>4514</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70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52791</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683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25730</xdr:rowOff>
    </xdr:from>
    <xdr:to>
      <xdr:col>50</xdr:col>
      <xdr:colOff>165100</xdr:colOff>
      <xdr:row>97</xdr:row>
      <xdr:rowOff>127330</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65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143857</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6431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141478</xdr:rowOff>
    </xdr:from>
    <xdr:to>
      <xdr:col>46</xdr:col>
      <xdr:colOff>38100</xdr:colOff>
      <xdr:row>98</xdr:row>
      <xdr:rowOff>71628</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772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88155</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654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29654</xdr:rowOff>
    </xdr:from>
    <xdr:to>
      <xdr:col>41</xdr:col>
      <xdr:colOff>101600</xdr:colOff>
      <xdr:row>98</xdr:row>
      <xdr:rowOff>131254</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831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147781</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6606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12339</xdr:rowOff>
    </xdr:from>
    <xdr:to>
      <xdr:col>36</xdr:col>
      <xdr:colOff>165100</xdr:colOff>
      <xdr:row>98</xdr:row>
      <xdr:rowOff>113939</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814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130466</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6589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88900</xdr:rowOff>
    </xdr:from>
    <xdr:to>
      <xdr:col>76</xdr:col>
      <xdr:colOff>165100</xdr:colOff>
      <xdr:row>39</xdr:row>
      <xdr:rowOff>19050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88900</xdr:rowOff>
    </xdr:from>
    <xdr:to>
      <xdr:col>72</xdr:col>
      <xdr:colOff>38100</xdr:colOff>
      <xdr:row>37</xdr:row>
      <xdr:rowOff>19050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35</xdr:row>
      <xdr:rowOff>35577</xdr:rowOff>
    </xdr:from>
    <xdr:ext cx="313932"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46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29</xdr:row>
      <xdr:rowOff>146050</xdr:rowOff>
    </xdr:from>
    <xdr:to>
      <xdr:col>67</xdr:col>
      <xdr:colOff>101600</xdr:colOff>
      <xdr:row>30</xdr:row>
      <xdr:rowOff>76200</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28</xdr:row>
      <xdr:rowOff>92727</xdr:rowOff>
    </xdr:from>
    <xdr:ext cx="313932"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57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35577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67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公債費グラフ枠">
          <a:extLst>
            <a:ext uri="{FF2B5EF4-FFF2-40B4-BE49-F238E27FC236}">
              <a16:creationId xmlns:a16="http://schemas.microsoft.com/office/drawing/2014/main" id="{00000000-0008-0000-06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87808</xdr:rowOff>
    </xdr:from>
    <xdr:to>
      <xdr:col>85</xdr:col>
      <xdr:colOff>126364</xdr:colOff>
      <xdr:row>79</xdr:row>
      <xdr:rowOff>44298</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6317595" y="12089308"/>
          <a:ext cx="1269" cy="1499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48125</xdr:rowOff>
    </xdr:from>
    <xdr:ext cx="249299" cy="259045"/>
    <xdr:sp macro="" textlink="">
      <xdr:nvSpPr>
        <xdr:cNvPr id="620" name="公債費最小値テキスト">
          <a:extLst>
            <a:ext uri="{FF2B5EF4-FFF2-40B4-BE49-F238E27FC236}">
              <a16:creationId xmlns:a16="http://schemas.microsoft.com/office/drawing/2014/main" id="{00000000-0008-0000-0600-00006C020000}"/>
            </a:ext>
          </a:extLst>
        </xdr:cNvPr>
        <xdr:cNvSpPr txBox="1"/>
      </xdr:nvSpPr>
      <xdr:spPr>
        <a:xfrm>
          <a:off x="16370300" y="13592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44298</xdr:rowOff>
    </xdr:from>
    <xdr:to>
      <xdr:col>86</xdr:col>
      <xdr:colOff>25400</xdr:colOff>
      <xdr:row>79</xdr:row>
      <xdr:rowOff>44298</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3588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34485</xdr:rowOff>
    </xdr:from>
    <xdr:ext cx="534377" cy="259045"/>
    <xdr:sp macro="" textlink="">
      <xdr:nvSpPr>
        <xdr:cNvPr id="622" name="公債費最大値テキスト">
          <a:extLst>
            <a:ext uri="{FF2B5EF4-FFF2-40B4-BE49-F238E27FC236}">
              <a16:creationId xmlns:a16="http://schemas.microsoft.com/office/drawing/2014/main" id="{00000000-0008-0000-0600-00006E020000}"/>
            </a:ext>
          </a:extLst>
        </xdr:cNvPr>
        <xdr:cNvSpPr txBox="1"/>
      </xdr:nvSpPr>
      <xdr:spPr>
        <a:xfrm>
          <a:off x="16370300" y="1186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87808</xdr:rowOff>
    </xdr:from>
    <xdr:to>
      <xdr:col>86</xdr:col>
      <xdr:colOff>25400</xdr:colOff>
      <xdr:row>70</xdr:row>
      <xdr:rowOff>87808</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208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43078</xdr:rowOff>
    </xdr:from>
    <xdr:to>
      <xdr:col>85</xdr:col>
      <xdr:colOff>127000</xdr:colOff>
      <xdr:row>79</xdr:row>
      <xdr:rowOff>43078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5481300" y="135876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86707</xdr:rowOff>
    </xdr:from>
    <xdr:ext cx="469744" cy="259045"/>
    <xdr:sp macro="" textlink="">
      <xdr:nvSpPr>
        <xdr:cNvPr id="625" name="公債費平均値テキスト">
          <a:extLst>
            <a:ext uri="{FF2B5EF4-FFF2-40B4-BE49-F238E27FC236}">
              <a16:creationId xmlns:a16="http://schemas.microsoft.com/office/drawing/2014/main" id="{00000000-0008-0000-0600-000071020000}"/>
            </a:ext>
          </a:extLst>
        </xdr:cNvPr>
        <xdr:cNvSpPr txBox="1"/>
      </xdr:nvSpPr>
      <xdr:spPr>
        <a:xfrm>
          <a:off x="16370300" y="12945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63830</xdr:rowOff>
    </xdr:from>
    <xdr:to>
      <xdr:col>85</xdr:col>
      <xdr:colOff>177800</xdr:colOff>
      <xdr:row>76</xdr:row>
      <xdr:rowOff>165430</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6268700" y="130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43078</xdr:rowOff>
    </xdr:from>
    <xdr:to>
      <xdr:col>81</xdr:col>
      <xdr:colOff>50800</xdr:colOff>
      <xdr:row>79</xdr:row>
      <xdr:rowOff>43611</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4592300" y="13587628"/>
          <a:ext cx="88900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38836</xdr:rowOff>
    </xdr:from>
    <xdr:to>
      <xdr:col>81</xdr:col>
      <xdr:colOff>101600</xdr:colOff>
      <xdr:row>76</xdr:row>
      <xdr:rowOff>140436</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5430500" y="130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156963</xdr:rowOff>
    </xdr:from>
    <xdr:ext cx="469744"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5246428" y="12844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26543</xdr:rowOff>
    </xdr:from>
    <xdr:to>
      <xdr:col>76</xdr:col>
      <xdr:colOff>114300</xdr:colOff>
      <xdr:row>79</xdr:row>
      <xdr:rowOff>43611</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3703300" y="13571093"/>
          <a:ext cx="889000" cy="17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86158</xdr:rowOff>
    </xdr:from>
    <xdr:to>
      <xdr:col>76</xdr:col>
      <xdr:colOff>165100</xdr:colOff>
      <xdr:row>77</xdr:row>
      <xdr:rowOff>16308</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4541500" y="1311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32834</xdr:rowOff>
    </xdr:from>
    <xdr:ext cx="469744"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357428" y="12891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26543</xdr:rowOff>
    </xdr:from>
    <xdr:to>
      <xdr:col>71</xdr:col>
      <xdr:colOff>177800</xdr:colOff>
      <xdr:row>79</xdr:row>
      <xdr:rowOff>26696</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2814300" y="13571093"/>
          <a:ext cx="88900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12928</xdr:rowOff>
    </xdr:from>
    <xdr:to>
      <xdr:col>72</xdr:col>
      <xdr:colOff>38100</xdr:colOff>
      <xdr:row>76</xdr:row>
      <xdr:rowOff>114528</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3652500" y="1304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131056</xdr:rowOff>
    </xdr:from>
    <xdr:ext cx="469744"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468428" y="12818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43714</xdr:rowOff>
    </xdr:from>
    <xdr:to>
      <xdr:col>67</xdr:col>
      <xdr:colOff>101600</xdr:colOff>
      <xdr:row>76</xdr:row>
      <xdr:rowOff>145314</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2763500" y="130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161841</xdr:rowOff>
    </xdr:from>
    <xdr:ext cx="469744"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579428" y="1284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163728</xdr:rowOff>
    </xdr:from>
    <xdr:to>
      <xdr:col>85</xdr:col>
      <xdr:colOff>177800</xdr:colOff>
      <xdr:row>79</xdr:row>
      <xdr:rowOff>93878</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6268700" y="1353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78655</xdr:rowOff>
    </xdr:from>
    <xdr:ext cx="313932" cy="259045"/>
    <xdr:sp macro="" textlink="">
      <xdr:nvSpPr>
        <xdr:cNvPr id="644" name="公債費該当値テキスト">
          <a:extLst>
            <a:ext uri="{FF2B5EF4-FFF2-40B4-BE49-F238E27FC236}">
              <a16:creationId xmlns:a16="http://schemas.microsoft.com/office/drawing/2014/main" id="{00000000-0008-0000-0600-000084020000}"/>
            </a:ext>
          </a:extLst>
        </xdr:cNvPr>
        <xdr:cNvSpPr txBox="1"/>
      </xdr:nvSpPr>
      <xdr:spPr>
        <a:xfrm>
          <a:off x="16370300" y="134517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163728</xdr:rowOff>
    </xdr:from>
    <xdr:to>
      <xdr:col>81</xdr:col>
      <xdr:colOff>101600</xdr:colOff>
      <xdr:row>79</xdr:row>
      <xdr:rowOff>93878</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5430500" y="1353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85005</xdr:rowOff>
    </xdr:from>
    <xdr:ext cx="313932"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324333" y="136295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164261</xdr:rowOff>
    </xdr:from>
    <xdr:to>
      <xdr:col>76</xdr:col>
      <xdr:colOff>165100</xdr:colOff>
      <xdr:row>79</xdr:row>
      <xdr:rowOff>94411</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4541500" y="1353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85538</xdr:rowOff>
    </xdr:from>
    <xdr:ext cx="313932"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435333" y="136300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147193</xdr:rowOff>
    </xdr:from>
    <xdr:to>
      <xdr:col>72</xdr:col>
      <xdr:colOff>38100</xdr:colOff>
      <xdr:row>79</xdr:row>
      <xdr:rowOff>77343</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3652500" y="13520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68470</xdr:rowOff>
    </xdr:from>
    <xdr:ext cx="378565"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514017" y="136130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147346</xdr:rowOff>
    </xdr:from>
    <xdr:to>
      <xdr:col>67</xdr:col>
      <xdr:colOff>101600</xdr:colOff>
      <xdr:row>79</xdr:row>
      <xdr:rowOff>77496</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2763500" y="13520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68623</xdr:rowOff>
    </xdr:from>
    <xdr:ext cx="378565"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5017" y="136131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a:extLst>
            <a:ext uri="{FF2B5EF4-FFF2-40B4-BE49-F238E27FC236}">
              <a16:creationId xmlns:a16="http://schemas.microsoft.com/office/drawing/2014/main" id="{00000000-0008-0000-06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90912</xdr:rowOff>
    </xdr:from>
    <xdr:to>
      <xdr:col>85</xdr:col>
      <xdr:colOff>126364</xdr:colOff>
      <xdr:row>98</xdr:row>
      <xdr:rowOff>65633</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6317595" y="15521412"/>
          <a:ext cx="1269" cy="1346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69460</xdr:rowOff>
    </xdr:from>
    <xdr:ext cx="469744" cy="259045"/>
    <xdr:sp macro="" textlink="">
      <xdr:nvSpPr>
        <xdr:cNvPr id="677" name="積立金最小値テキスト">
          <a:extLst>
            <a:ext uri="{FF2B5EF4-FFF2-40B4-BE49-F238E27FC236}">
              <a16:creationId xmlns:a16="http://schemas.microsoft.com/office/drawing/2014/main" id="{00000000-0008-0000-0600-0000A5020000}"/>
            </a:ext>
          </a:extLst>
        </xdr:cNvPr>
        <xdr:cNvSpPr txBox="1"/>
      </xdr:nvSpPr>
      <xdr:spPr>
        <a:xfrm>
          <a:off x="16370300" y="16871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65633</xdr:rowOff>
    </xdr:from>
    <xdr:to>
      <xdr:col>86</xdr:col>
      <xdr:colOff>25400</xdr:colOff>
      <xdr:row>98</xdr:row>
      <xdr:rowOff>65633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6867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37589</xdr:rowOff>
    </xdr:from>
    <xdr:ext cx="534377" cy="259045"/>
    <xdr:sp macro="" textlink="">
      <xdr:nvSpPr>
        <xdr:cNvPr id="679" name="積立金最大値テキスト">
          <a:extLst>
            <a:ext uri="{FF2B5EF4-FFF2-40B4-BE49-F238E27FC236}">
              <a16:creationId xmlns:a16="http://schemas.microsoft.com/office/drawing/2014/main" id="{00000000-0008-0000-0600-0000A7020000}"/>
            </a:ext>
          </a:extLst>
        </xdr:cNvPr>
        <xdr:cNvSpPr txBox="1"/>
      </xdr:nvSpPr>
      <xdr:spPr>
        <a:xfrm>
          <a:off x="16370300" y="1529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90912</xdr:rowOff>
    </xdr:from>
    <xdr:to>
      <xdr:col>86</xdr:col>
      <xdr:colOff>25400</xdr:colOff>
      <xdr:row>90</xdr:row>
      <xdr:rowOff>90912</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5521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34449</xdr:rowOff>
    </xdr:from>
    <xdr:to>
      <xdr:col>85</xdr:col>
      <xdr:colOff>127000</xdr:colOff>
      <xdr:row>96</xdr:row>
      <xdr:rowOff>23400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5481300" y="16150749"/>
          <a:ext cx="838200" cy="331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146384</xdr:rowOff>
    </xdr:from>
    <xdr:ext cx="534377" cy="259045"/>
    <xdr:sp macro="" textlink="">
      <xdr:nvSpPr>
        <xdr:cNvPr id="682" name="積立金平均値テキスト">
          <a:extLst>
            <a:ext uri="{FF2B5EF4-FFF2-40B4-BE49-F238E27FC236}">
              <a16:creationId xmlns:a16="http://schemas.microsoft.com/office/drawing/2014/main" id="{00000000-0008-0000-0600-0000AA020000}"/>
            </a:ext>
          </a:extLst>
        </xdr:cNvPr>
        <xdr:cNvSpPr txBox="1"/>
      </xdr:nvSpPr>
      <xdr:spPr>
        <a:xfrm>
          <a:off x="16370300" y="164341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167957</xdr:rowOff>
    </xdr:from>
    <xdr:to>
      <xdr:col>85</xdr:col>
      <xdr:colOff>177800</xdr:colOff>
      <xdr:row>96</xdr:row>
      <xdr:rowOff>98107</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6268700" y="1645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17932</xdr:rowOff>
    </xdr:from>
    <xdr:to>
      <xdr:col>81</xdr:col>
      <xdr:colOff>50800</xdr:colOff>
      <xdr:row>94</xdr:row>
      <xdr:rowOff>34449</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4592300" y="16134232"/>
          <a:ext cx="889000" cy="16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117875</xdr:rowOff>
    </xdr:from>
    <xdr:to>
      <xdr:col>81</xdr:col>
      <xdr:colOff>101600</xdr:colOff>
      <xdr:row>96</xdr:row>
      <xdr:rowOff>48025</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5430500" y="164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39152</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5214111" y="16498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146177</xdr:rowOff>
    </xdr:from>
    <xdr:to>
      <xdr:col>76</xdr:col>
      <xdr:colOff>114300</xdr:colOff>
      <xdr:row>94</xdr:row>
      <xdr:rowOff>17932</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3703300" y="16091027"/>
          <a:ext cx="889000" cy="43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42038</xdr:rowOff>
    </xdr:from>
    <xdr:to>
      <xdr:col>76</xdr:col>
      <xdr:colOff>165100</xdr:colOff>
      <xdr:row>95</xdr:row>
      <xdr:rowOff>143638</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45415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134765</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325111" y="16422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146177</xdr:rowOff>
    </xdr:from>
    <xdr:to>
      <xdr:col>71</xdr:col>
      <xdr:colOff>177800</xdr:colOff>
      <xdr:row>96</xdr:row>
      <xdr:rowOff>131204</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2814300" y="16091027"/>
          <a:ext cx="889000" cy="499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107187</xdr:rowOff>
    </xdr:from>
    <xdr:to>
      <xdr:col>72</xdr:col>
      <xdr:colOff>38100</xdr:colOff>
      <xdr:row>96</xdr:row>
      <xdr:rowOff>37337</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3652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28464</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436111" y="1648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299</xdr:rowOff>
    </xdr:from>
    <xdr:to>
      <xdr:col>67</xdr:col>
      <xdr:colOff>101600</xdr:colOff>
      <xdr:row>97</xdr:row>
      <xdr:rowOff>101899</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2763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93026</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547111" y="1672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144050</xdr:rowOff>
    </xdr:from>
    <xdr:to>
      <xdr:col>85</xdr:col>
      <xdr:colOff>177800</xdr:colOff>
      <xdr:row>96</xdr:row>
      <xdr:rowOff>74200</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6268700" y="1643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166927</xdr:rowOff>
    </xdr:from>
    <xdr:ext cx="534377" cy="259045"/>
    <xdr:sp macro="" textlink="">
      <xdr:nvSpPr>
        <xdr:cNvPr id="701" name="積立金該当値テキスト">
          <a:extLst>
            <a:ext uri="{FF2B5EF4-FFF2-40B4-BE49-F238E27FC236}">
              <a16:creationId xmlns:a16="http://schemas.microsoft.com/office/drawing/2014/main" id="{00000000-0008-0000-0600-0000BD020000}"/>
            </a:ext>
          </a:extLst>
        </xdr:cNvPr>
        <xdr:cNvSpPr txBox="1"/>
      </xdr:nvSpPr>
      <xdr:spPr>
        <a:xfrm>
          <a:off x="16370300" y="16283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155099</xdr:rowOff>
    </xdr:from>
    <xdr:to>
      <xdr:col>81</xdr:col>
      <xdr:colOff>101600</xdr:colOff>
      <xdr:row>94</xdr:row>
      <xdr:rowOff>85249</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5430500" y="16099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101776</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14111" y="15875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138582</xdr:rowOff>
    </xdr:from>
    <xdr:to>
      <xdr:col>76</xdr:col>
      <xdr:colOff>165100</xdr:colOff>
      <xdr:row>94</xdr:row>
      <xdr:rowOff>68732</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4541500" y="1608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85259</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325111" y="15858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95377</xdr:rowOff>
    </xdr:from>
    <xdr:to>
      <xdr:col>72</xdr:col>
      <xdr:colOff>38100</xdr:colOff>
      <xdr:row>94</xdr:row>
      <xdr:rowOff>25527</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3652500" y="16040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42054</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436111" y="15815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80404</xdr:rowOff>
    </xdr:from>
    <xdr:to>
      <xdr:col>67</xdr:col>
      <xdr:colOff>101600</xdr:colOff>
      <xdr:row>97</xdr:row>
      <xdr:rowOff>10554</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2763500" y="16539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27081</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547111" y="16314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15342</xdr:rowOff>
    </xdr:from>
    <xdr:to>
      <xdr:col>116</xdr:col>
      <xdr:colOff>62864</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flipV="1">
          <a:off x="22159595" y="5158842"/>
          <a:ext cx="1269" cy="1495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159580</xdr:rowOff>
    </xdr:from>
    <xdr:ext cx="249299" cy="259045"/>
    <xdr:sp macro="" textlink="">
      <xdr:nvSpPr>
        <xdr:cNvPr id="732" name="投資及び出資金最小値テキスト">
          <a:extLst>
            <a:ext uri="{FF2B5EF4-FFF2-40B4-BE49-F238E27FC236}">
              <a16:creationId xmlns:a16="http://schemas.microsoft.com/office/drawing/2014/main" id="{00000000-0008-0000-0600-0000DC020000}"/>
            </a:ext>
          </a:extLst>
        </xdr:cNvPr>
        <xdr:cNvSpPr txBox="1"/>
      </xdr:nvSpPr>
      <xdr:spPr>
        <a:xfrm>
          <a:off x="22212300" y="6674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133469</xdr:rowOff>
    </xdr:from>
    <xdr:ext cx="469744" cy="259045"/>
    <xdr:sp macro="" textlink="">
      <xdr:nvSpPr>
        <xdr:cNvPr id="734" name="投資及び出資金最大値テキスト">
          <a:extLst>
            <a:ext uri="{FF2B5EF4-FFF2-40B4-BE49-F238E27FC236}">
              <a16:creationId xmlns:a16="http://schemas.microsoft.com/office/drawing/2014/main" id="{00000000-0008-0000-0600-0000DE020000}"/>
            </a:ext>
          </a:extLst>
        </xdr:cNvPr>
        <xdr:cNvSpPr txBox="1"/>
      </xdr:nvSpPr>
      <xdr:spPr>
        <a:xfrm>
          <a:off x="22212300" y="493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15342</xdr:rowOff>
    </xdr:from>
    <xdr:to>
      <xdr:col>116</xdr:col>
      <xdr:colOff>152400</xdr:colOff>
      <xdr:row>30</xdr:row>
      <xdr:rowOff>15342</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515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77030</xdr:rowOff>
    </xdr:from>
    <xdr:ext cx="313932" cy="259045"/>
    <xdr:sp macro="" textlink="">
      <xdr:nvSpPr>
        <xdr:cNvPr id="737" name="投資及び出資金平均値テキスト">
          <a:extLst>
            <a:ext uri="{FF2B5EF4-FFF2-40B4-BE49-F238E27FC236}">
              <a16:creationId xmlns:a16="http://schemas.microsoft.com/office/drawing/2014/main" id="{00000000-0008-0000-0600-0000E1020000}"/>
            </a:ext>
          </a:extLst>
        </xdr:cNvPr>
        <xdr:cNvSpPr txBox="1"/>
      </xdr:nvSpPr>
      <xdr:spPr>
        <a:xfrm>
          <a:off x="22212300" y="64206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54153</xdr:rowOff>
    </xdr:from>
    <xdr:to>
      <xdr:col>116</xdr:col>
      <xdr:colOff>114300</xdr:colOff>
      <xdr:row>38</xdr:row>
      <xdr:rowOff>155753</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2110700" y="65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68783</xdr:rowOff>
    </xdr:from>
    <xdr:to>
      <xdr:col>112</xdr:col>
      <xdr:colOff>38100</xdr:colOff>
      <xdr:row>38</xdr:row>
      <xdr:rowOff>170383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12725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15460</xdr:rowOff>
    </xdr:from>
    <xdr:ext cx="313932"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166333" y="63591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55067</xdr:rowOff>
    </xdr:from>
    <xdr:to>
      <xdr:col>107</xdr:col>
      <xdr:colOff>101600</xdr:colOff>
      <xdr:row>38</xdr:row>
      <xdr:rowOff>156667</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0383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1744</xdr:rowOff>
    </xdr:from>
    <xdr:ext cx="313932"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277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32580</xdr:rowOff>
    </xdr:from>
    <xdr:ext cx="249299" cy="259045"/>
    <xdr:sp macro="" textlink="">
      <xdr:nvSpPr>
        <xdr:cNvPr id="756" name="投資及び出資金該当値テキスト">
          <a:extLst>
            <a:ext uri="{FF2B5EF4-FFF2-40B4-BE49-F238E27FC236}">
              <a16:creationId xmlns:a16="http://schemas.microsoft.com/office/drawing/2014/main" id="{00000000-0008-0000-0600-0000F4020000}"/>
            </a:ext>
          </a:extLst>
        </xdr:cNvPr>
        <xdr:cNvSpPr txBox="1"/>
      </xdr:nvSpPr>
      <xdr:spPr>
        <a:xfrm>
          <a:off x="22212300" y="6547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58819</xdr:rowOff>
    </xdr:from>
    <xdr:to>
      <xdr:col>116</xdr:col>
      <xdr:colOff>62864</xdr:colOff>
      <xdr:row>59</xdr:row>
      <xdr:rowOff>98661</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631319"/>
          <a:ext cx="1269" cy="1582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102488</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2180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98661</xdr:rowOff>
    </xdr:from>
    <xdr:to>
      <xdr:col>116</xdr:col>
      <xdr:colOff>152400</xdr:colOff>
      <xdr:row>59</xdr:row>
      <xdr:rowOff>98661</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21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5496</xdr:rowOff>
    </xdr:from>
    <xdr:ext cx="534377"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406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58819</xdr:rowOff>
    </xdr:from>
    <xdr:to>
      <xdr:col>116</xdr:col>
      <xdr:colOff>152400</xdr:colOff>
      <xdr:row>50</xdr:row>
      <xdr:rowOff>58819</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631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75692</xdr:rowOff>
    </xdr:from>
    <xdr:to>
      <xdr:col>116</xdr:col>
      <xdr:colOff>63500</xdr:colOff>
      <xdr:row>59</xdr:row>
      <xdr:rowOff>90715</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1323300" y="10191242"/>
          <a:ext cx="838200" cy="15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23276</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795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399</xdr:rowOff>
    </xdr:from>
    <xdr:to>
      <xdr:col>116</xdr:col>
      <xdr:colOff>114300</xdr:colOff>
      <xdr:row>58</xdr:row>
      <xdr:rowOff>101999</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9944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84292</xdr:rowOff>
    </xdr:from>
    <xdr:to>
      <xdr:col>111</xdr:col>
      <xdr:colOff>177800</xdr:colOff>
      <xdr:row>59</xdr:row>
      <xdr:rowOff>90715</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0434300" y="10199842"/>
          <a:ext cx="889000" cy="6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155303</xdr:rowOff>
    </xdr:from>
    <xdr:to>
      <xdr:col>112</xdr:col>
      <xdr:colOff>38100</xdr:colOff>
      <xdr:row>58</xdr:row>
      <xdr:rowOff>85453</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101980</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70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84292</xdr:rowOff>
    </xdr:from>
    <xdr:to>
      <xdr:col>107</xdr:col>
      <xdr:colOff>50800</xdr:colOff>
      <xdr:row>59</xdr:row>
      <xdr:rowOff>84510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19545300" y="10199842"/>
          <a:ext cx="889000" cy="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114481</xdr:rowOff>
    </xdr:from>
    <xdr:to>
      <xdr:col>107</xdr:col>
      <xdr:colOff>101600</xdr:colOff>
      <xdr:row>58</xdr:row>
      <xdr:rowOff>44631</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61158</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662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82986</xdr:rowOff>
    </xdr:from>
    <xdr:to>
      <xdr:col>102</xdr:col>
      <xdr:colOff>114300</xdr:colOff>
      <xdr:row>59</xdr:row>
      <xdr:rowOff>84510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8656300" y="10198536"/>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155629</xdr:rowOff>
    </xdr:from>
    <xdr:to>
      <xdr:col>102</xdr:col>
      <xdr:colOff>165100</xdr:colOff>
      <xdr:row>58</xdr:row>
      <xdr:rowOff>85779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102306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138321</xdr:rowOff>
    </xdr:from>
    <xdr:to>
      <xdr:col>98</xdr:col>
      <xdr:colOff>38100</xdr:colOff>
      <xdr:row>58</xdr:row>
      <xdr:rowOff>68471</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84998</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24892</xdr:rowOff>
    </xdr:from>
    <xdr:to>
      <xdr:col>116</xdr:col>
      <xdr:colOff>114300</xdr:colOff>
      <xdr:row>59</xdr:row>
      <xdr:rowOff>126492</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140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111269</xdr:rowOff>
    </xdr:from>
    <xdr:ext cx="378565"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553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39915</xdr:rowOff>
    </xdr:from>
    <xdr:to>
      <xdr:col>112</xdr:col>
      <xdr:colOff>38100</xdr:colOff>
      <xdr:row>59</xdr:row>
      <xdr:rowOff>141515</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155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132642</xdr:rowOff>
    </xdr:from>
    <xdr:ext cx="313932"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66333" y="102481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33492</xdr:rowOff>
    </xdr:from>
    <xdr:to>
      <xdr:col>107</xdr:col>
      <xdr:colOff>101600</xdr:colOff>
      <xdr:row>59</xdr:row>
      <xdr:rowOff>135092</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149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126219</xdr:rowOff>
    </xdr:from>
    <xdr:ext cx="378565"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45017" y="102417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33710</xdr:rowOff>
    </xdr:from>
    <xdr:to>
      <xdr:col>102</xdr:col>
      <xdr:colOff>165100</xdr:colOff>
      <xdr:row>59</xdr:row>
      <xdr:rowOff>135310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149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126437</xdr:rowOff>
    </xdr:from>
    <xdr:ext cx="378565"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6017" y="10241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32186</xdr:rowOff>
    </xdr:from>
    <xdr:to>
      <xdr:col>98</xdr:col>
      <xdr:colOff>38100</xdr:colOff>
      <xdr:row>59</xdr:row>
      <xdr:rowOff>133786</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147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124913</xdr:rowOff>
    </xdr:from>
    <xdr:ext cx="378565"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67017" y="102404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a:extLst>
            <a:ext uri="{FF2B5EF4-FFF2-40B4-BE49-F238E27FC236}">
              <a16:creationId xmlns:a16="http://schemas.microsoft.com/office/drawing/2014/main" id="{00000000-0008-0000-0600-00004D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84562</xdr:rowOff>
    </xdr:from>
    <xdr:to>
      <xdr:col>116</xdr:col>
      <xdr:colOff>62864</xdr:colOff>
      <xdr:row>76</xdr:row>
      <xdr:rowOff>158948</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2159595" y="12086062"/>
          <a:ext cx="1269" cy="1103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162775</xdr:rowOff>
    </xdr:from>
    <xdr:ext cx="534377" cy="259045"/>
    <xdr:sp macro="" textlink="">
      <xdr:nvSpPr>
        <xdr:cNvPr id="847" name="繰出金最小値テキスト">
          <a:extLst>
            <a:ext uri="{FF2B5EF4-FFF2-40B4-BE49-F238E27FC236}">
              <a16:creationId xmlns:a16="http://schemas.microsoft.com/office/drawing/2014/main" id="{00000000-0008-0000-0600-00004F030000}"/>
            </a:ext>
          </a:extLst>
        </xdr:cNvPr>
        <xdr:cNvSpPr txBox="1"/>
      </xdr:nvSpPr>
      <xdr:spPr>
        <a:xfrm>
          <a:off x="22212300" y="1319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76</xdr:row>
      <xdr:rowOff>158948</xdr:rowOff>
    </xdr:from>
    <xdr:to>
      <xdr:col>116</xdr:col>
      <xdr:colOff>152400</xdr:colOff>
      <xdr:row>76</xdr:row>
      <xdr:rowOff>158948</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318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31239</xdr:rowOff>
    </xdr:from>
    <xdr:ext cx="534377" cy="259045"/>
    <xdr:sp macro="" textlink="">
      <xdr:nvSpPr>
        <xdr:cNvPr id="849" name="繰出金最大値テキスト">
          <a:extLst>
            <a:ext uri="{FF2B5EF4-FFF2-40B4-BE49-F238E27FC236}">
              <a16:creationId xmlns:a16="http://schemas.microsoft.com/office/drawing/2014/main" id="{00000000-0008-0000-0600-000051030000}"/>
            </a:ext>
          </a:extLst>
        </xdr:cNvPr>
        <xdr:cNvSpPr txBox="1"/>
      </xdr:nvSpPr>
      <xdr:spPr>
        <a:xfrm>
          <a:off x="22212300" y="1186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84562</xdr:rowOff>
    </xdr:from>
    <xdr:to>
      <xdr:col>116</xdr:col>
      <xdr:colOff>152400</xdr:colOff>
      <xdr:row>70</xdr:row>
      <xdr:rowOff>84562</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2086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8575</xdr:rowOff>
    </xdr:from>
    <xdr:to>
      <xdr:col>116</xdr:col>
      <xdr:colOff>63500</xdr:colOff>
      <xdr:row>75</xdr:row>
      <xdr:rowOff>94072</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1323300" y="12867325"/>
          <a:ext cx="838200" cy="85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47312</xdr:rowOff>
    </xdr:from>
    <xdr:ext cx="534377" cy="259045"/>
    <xdr:sp macro="" textlink="">
      <xdr:nvSpPr>
        <xdr:cNvPr id="852" name="繰出金平均値テキスト">
          <a:extLst>
            <a:ext uri="{FF2B5EF4-FFF2-40B4-BE49-F238E27FC236}">
              <a16:creationId xmlns:a16="http://schemas.microsoft.com/office/drawing/2014/main" id="{00000000-0008-0000-0600-000054030000}"/>
            </a:ext>
          </a:extLst>
        </xdr:cNvPr>
        <xdr:cNvSpPr txBox="1"/>
      </xdr:nvSpPr>
      <xdr:spPr>
        <a:xfrm>
          <a:off x="22212300" y="12563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24435</xdr:rowOff>
    </xdr:from>
    <xdr:to>
      <xdr:col>116</xdr:col>
      <xdr:colOff>114300</xdr:colOff>
      <xdr:row>74</xdr:row>
      <xdr:rowOff>126035</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2110700" y="1271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8575</xdr:rowOff>
    </xdr:from>
    <xdr:to>
      <xdr:col>111</xdr:col>
      <xdr:colOff>177800</xdr:colOff>
      <xdr:row>75</xdr:row>
      <xdr:rowOff>88448</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0434300" y="12867325"/>
          <a:ext cx="889000" cy="79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113223</xdr:rowOff>
    </xdr:from>
    <xdr:to>
      <xdr:col>112</xdr:col>
      <xdr:colOff>38100</xdr:colOff>
      <xdr:row>74</xdr:row>
      <xdr:rowOff>43373</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1272500" y="12629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59900</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056111" y="12404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88448</xdr:rowOff>
    </xdr:from>
    <xdr:to>
      <xdr:col>107</xdr:col>
      <xdr:colOff>50800</xdr:colOff>
      <xdr:row>75</xdr:row>
      <xdr:rowOff>154651</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19545300" y="12947198"/>
          <a:ext cx="889000" cy="66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117749</xdr:rowOff>
    </xdr:from>
    <xdr:to>
      <xdr:col>107</xdr:col>
      <xdr:colOff>101600</xdr:colOff>
      <xdr:row>75</xdr:row>
      <xdr:rowOff>47899</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03835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64426</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167111" y="12580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154651</xdr:rowOff>
    </xdr:from>
    <xdr:to>
      <xdr:col>102</xdr:col>
      <xdr:colOff>114300</xdr:colOff>
      <xdr:row>76</xdr:row>
      <xdr:rowOff>59004</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8656300" y="13013401"/>
          <a:ext cx="889000" cy="75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41168</xdr:rowOff>
    </xdr:from>
    <xdr:to>
      <xdr:col>102</xdr:col>
      <xdr:colOff>165100</xdr:colOff>
      <xdr:row>75</xdr:row>
      <xdr:rowOff>142768</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9494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159295</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278111" y="12675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15473</xdr:rowOff>
    </xdr:from>
    <xdr:to>
      <xdr:col>98</xdr:col>
      <xdr:colOff>38100</xdr:colOff>
      <xdr:row>75</xdr:row>
      <xdr:rowOff>117073</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8605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133600</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389111" y="1264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43272</xdr:rowOff>
    </xdr:from>
    <xdr:to>
      <xdr:col>116</xdr:col>
      <xdr:colOff>114300</xdr:colOff>
      <xdr:row>75</xdr:row>
      <xdr:rowOff>144872</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2110700" y="12902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21699</xdr:rowOff>
    </xdr:from>
    <xdr:ext cx="534377" cy="259045"/>
    <xdr:sp macro="" textlink="">
      <xdr:nvSpPr>
        <xdr:cNvPr id="871" name="繰出金該当値テキスト">
          <a:extLst>
            <a:ext uri="{FF2B5EF4-FFF2-40B4-BE49-F238E27FC236}">
              <a16:creationId xmlns:a16="http://schemas.microsoft.com/office/drawing/2014/main" id="{00000000-0008-0000-0600-000067030000}"/>
            </a:ext>
          </a:extLst>
        </xdr:cNvPr>
        <xdr:cNvSpPr txBox="1"/>
      </xdr:nvSpPr>
      <xdr:spPr>
        <a:xfrm>
          <a:off x="22212300" y="12880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129225</xdr:rowOff>
    </xdr:from>
    <xdr:to>
      <xdr:col>112</xdr:col>
      <xdr:colOff>38100</xdr:colOff>
      <xdr:row>75</xdr:row>
      <xdr:rowOff>59375</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1272500" y="12816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50502</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056111" y="12909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37648</xdr:rowOff>
    </xdr:from>
    <xdr:to>
      <xdr:col>107</xdr:col>
      <xdr:colOff>101600</xdr:colOff>
      <xdr:row>75</xdr:row>
      <xdr:rowOff>139248</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0383500" y="12896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130374</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167111" y="12989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103850</xdr:rowOff>
    </xdr:from>
    <xdr:to>
      <xdr:col>102</xdr:col>
      <xdr:colOff>165100</xdr:colOff>
      <xdr:row>76</xdr:row>
      <xdr:rowOff>34001</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9494500" y="1296260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25128</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3055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8204</xdr:rowOff>
    </xdr:from>
    <xdr:to>
      <xdr:col>98</xdr:col>
      <xdr:colOff>38100</xdr:colOff>
      <xdr:row>76</xdr:row>
      <xdr:rowOff>109804</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8605500" y="1303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100931</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3131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a:extLst>
            <a:ext uri="{FF2B5EF4-FFF2-40B4-BE49-F238E27FC236}">
              <a16:creationId xmlns:a16="http://schemas.microsoft.com/office/drawing/2014/main" id="{00000000-0008-0000-0600-000080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a:extLst>
            <a:ext uri="{FF2B5EF4-FFF2-40B4-BE49-F238E27FC236}">
              <a16:creationId xmlns:a16="http://schemas.microsoft.com/office/drawing/2014/main" id="{00000000-0008-0000-0600-000082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a:extLst>
            <a:ext uri="{FF2B5EF4-FFF2-40B4-BE49-F238E27FC236}">
              <a16:creationId xmlns:a16="http://schemas.microsoft.com/office/drawing/2014/main" id="{00000000-0008-0000-0600-000085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a:extLst>
            <a:ext uri="{FF2B5EF4-FFF2-40B4-BE49-F238E27FC236}">
              <a16:creationId xmlns:a16="http://schemas.microsoft.com/office/drawing/2014/main" id="{00000000-0008-0000-0600-000098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a:extLst>
            <a:ext uri="{FF2B5EF4-FFF2-40B4-BE49-F238E27FC236}">
              <a16:creationId xmlns:a16="http://schemas.microsoft.com/office/drawing/2014/main" id="{00000000-0008-0000-0600-0000A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468,516</a:t>
          </a:r>
          <a:r>
            <a:rPr kumimoji="1" lang="ja-JP" altLang="en-US" sz="1300">
              <a:latin typeface="ＭＳ Ｐゴシック" panose="020B0600070205080204" pitchFamily="50" charset="-128"/>
              <a:ea typeface="ＭＳ Ｐゴシック" panose="020B0600070205080204" pitchFamily="50" charset="-128"/>
            </a:rPr>
            <a:t>円で（令和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469,060</a:t>
          </a:r>
          <a:r>
            <a:rPr kumimoji="1" lang="ja-JP" altLang="en-US" sz="1300">
              <a:latin typeface="ＭＳ Ｐゴシック" panose="020B0600070205080204" pitchFamily="50" charset="-128"/>
              <a:ea typeface="ＭＳ Ｐゴシック" panose="020B0600070205080204" pitchFamily="50" charset="-128"/>
            </a:rPr>
            <a:t>円）で対前年度比</a:t>
          </a:r>
          <a:r>
            <a:rPr kumimoji="1" lang="en-US" altLang="ja-JP" sz="1300">
              <a:latin typeface="ＭＳ Ｐゴシック" panose="020B0600070205080204" pitchFamily="50" charset="-128"/>
              <a:ea typeface="ＭＳ Ｐゴシック" panose="020B0600070205080204" pitchFamily="50" charset="-128"/>
            </a:rPr>
            <a:t>544</a:t>
          </a:r>
          <a:r>
            <a:rPr kumimoji="1" lang="ja-JP" altLang="en-US" sz="1300">
              <a:latin typeface="ＭＳ Ｐゴシック" panose="020B0600070205080204" pitchFamily="50" charset="-128"/>
              <a:ea typeface="ＭＳ Ｐゴシック" panose="020B0600070205080204" pitchFamily="50" charset="-128"/>
            </a:rPr>
            <a:t>円の減（△</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％）となっている。これは、歳出決算総額の伸びを外国人の転入による人口の伸びが上回ったためである。扶助費は、住民一人当たり</a:t>
          </a:r>
          <a:r>
            <a:rPr kumimoji="1" lang="en-US" altLang="ja-JP" sz="1300">
              <a:latin typeface="ＭＳ Ｐゴシック" panose="020B0600070205080204" pitchFamily="50" charset="-128"/>
              <a:ea typeface="ＭＳ Ｐゴシック" panose="020B0600070205080204" pitchFamily="50" charset="-128"/>
            </a:rPr>
            <a:t>169,359</a:t>
          </a:r>
          <a:r>
            <a:rPr kumimoji="1" lang="ja-JP" altLang="en-US" sz="1300">
              <a:latin typeface="ＭＳ Ｐゴシック" panose="020B0600070205080204" pitchFamily="50" charset="-128"/>
              <a:ea typeface="ＭＳ Ｐゴシック" panose="020B0600070205080204" pitchFamily="50" charset="-128"/>
            </a:rPr>
            <a:t>円で対前年度比</a:t>
          </a:r>
          <a:r>
            <a:rPr kumimoji="1" lang="en-US" altLang="ja-JP" sz="1300">
              <a:latin typeface="ＭＳ Ｐゴシック" panose="020B0600070205080204" pitchFamily="50" charset="-128"/>
              <a:ea typeface="ＭＳ Ｐゴシック" panose="020B0600070205080204" pitchFamily="50" charset="-128"/>
            </a:rPr>
            <a:t>2,248</a:t>
          </a:r>
          <a:r>
            <a:rPr kumimoji="1" lang="ja-JP" altLang="en-US" sz="1300">
              <a:latin typeface="ＭＳ Ｐゴシック" panose="020B0600070205080204" pitchFamily="50" charset="-128"/>
              <a:ea typeface="ＭＳ Ｐゴシック" panose="020B0600070205080204" pitchFamily="50" charset="-128"/>
            </a:rPr>
            <a:t>円の増（</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％）となっている。公定価格の改訂や園数の増加に伴う私立保育園等委託費の増や児童手当法の改正に伴う手当支給額の増が主な増要因である。また、扶助費は歳出のうち最も大きい割合で歳出構成比の</a:t>
          </a:r>
          <a:r>
            <a:rPr kumimoji="1" lang="en-US" altLang="ja-JP" sz="1300">
              <a:latin typeface="ＭＳ Ｐゴシック" panose="020B0600070205080204" pitchFamily="50" charset="-128"/>
              <a:ea typeface="ＭＳ Ｐゴシック" panose="020B0600070205080204" pitchFamily="50" charset="-128"/>
            </a:rPr>
            <a:t>36.1</a:t>
          </a:r>
          <a:r>
            <a:rPr kumimoji="1" lang="ja-JP" altLang="en-US" sz="1300">
              <a:latin typeface="ＭＳ Ｐゴシック" panose="020B0600070205080204" pitchFamily="50" charset="-128"/>
              <a:ea typeface="ＭＳ Ｐゴシック" panose="020B0600070205080204" pitchFamily="50" charset="-128"/>
            </a:rPr>
            <a:t>％を占めている。令和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年度も依然として類似団体平均を超える水準にある。公債費は</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円で前年度と同額となった。令和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年度に引き続き類似団体ではトップレベルの低水準となっている。積立金は</a:t>
          </a:r>
          <a:r>
            <a:rPr kumimoji="1" lang="en-US" altLang="ja-JP" sz="1300">
              <a:latin typeface="ＭＳ Ｐゴシック" panose="020B0600070205080204" pitchFamily="50" charset="-128"/>
              <a:ea typeface="ＭＳ Ｐゴシック" panose="020B0600070205080204" pitchFamily="50" charset="-128"/>
            </a:rPr>
            <a:t>28,105</a:t>
          </a:r>
          <a:r>
            <a:rPr kumimoji="1" lang="ja-JP" altLang="en-US" sz="1300">
              <a:latin typeface="ＭＳ Ｐゴシック" panose="020B0600070205080204" pitchFamily="50" charset="-128"/>
              <a:ea typeface="ＭＳ Ｐゴシック" panose="020B0600070205080204" pitchFamily="50" charset="-128"/>
            </a:rPr>
            <a:t>円で対前年度比</a:t>
          </a:r>
          <a:r>
            <a:rPr kumimoji="1" lang="en-US" altLang="ja-JP" sz="1300">
              <a:latin typeface="ＭＳ Ｐゴシック" panose="020B0600070205080204" pitchFamily="50" charset="-128"/>
              <a:ea typeface="ＭＳ Ｐゴシック" panose="020B0600070205080204" pitchFamily="50" charset="-128"/>
            </a:rPr>
            <a:t>17,420</a:t>
          </a:r>
          <a:r>
            <a:rPr kumimoji="1" lang="ja-JP" altLang="en-US" sz="1300">
              <a:latin typeface="ＭＳ Ｐゴシック" panose="020B0600070205080204" pitchFamily="50" charset="-128"/>
              <a:ea typeface="ＭＳ Ｐゴシック" panose="020B0600070205080204" pitchFamily="50" charset="-128"/>
            </a:rPr>
            <a:t>円の減（△</a:t>
          </a:r>
          <a:r>
            <a:rPr kumimoji="1" lang="en-US" altLang="ja-JP" sz="1300">
              <a:latin typeface="ＭＳ Ｐゴシック" panose="020B0600070205080204" pitchFamily="50" charset="-128"/>
              <a:ea typeface="ＭＳ Ｐゴシック" panose="020B0600070205080204" pitchFamily="50" charset="-128"/>
            </a:rPr>
            <a:t>38.3</a:t>
          </a:r>
          <a:r>
            <a:rPr kumimoji="1" lang="ja-JP" altLang="en-US" sz="1300">
              <a:latin typeface="ＭＳ Ｐゴシック" panose="020B0600070205080204" pitchFamily="50" charset="-128"/>
              <a:ea typeface="ＭＳ Ｐゴシック" panose="020B0600070205080204" pitchFamily="50" charset="-128"/>
            </a:rPr>
            <a:t>％）で、教育施設整備基金積立金や大型区民施設及び庁舎等整備基金積立金への積立が減少したことなどが主な要因である。また、本区は学校や公園、道路などが数多くあるため、維持補修費の一人あたりのコストが類似団体と比較しても高い状況が続い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693,570
645,638
49.90
370,975,528
324,948,900
17,410,983
196,294,698
231,201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139700</xdr:rowOff>
    </xdr:from>
    <xdr:to>
      <xdr:col>24</xdr:col>
      <xdr:colOff>62865</xdr:colOff>
      <xdr:row>38</xdr:row>
      <xdr:rowOff>12827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83200"/>
          <a:ext cx="1270" cy="1244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16654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31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12827</xdr:rowOff>
    </xdr:from>
    <xdr:to>
      <xdr:col>24</xdr:col>
      <xdr:colOff>152400</xdr:colOff>
      <xdr:row>38</xdr:row>
      <xdr:rowOff>12827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27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86377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5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139700</xdr:rowOff>
    </xdr:from>
    <xdr:to>
      <xdr:col>24</xdr:col>
      <xdr:colOff>152400</xdr:colOff>
      <xdr:row>30</xdr:row>
      <xdr:rowOff>139700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8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148463</xdr:rowOff>
    </xdr:from>
    <xdr:to>
      <xdr:col>24</xdr:col>
      <xdr:colOff>63500</xdr:colOff>
      <xdr:row>37</xdr:row>
      <xdr:rowOff>149797</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492113"/>
          <a:ext cx="838200" cy="1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2620</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74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151193</xdr:rowOff>
    </xdr:from>
    <xdr:to>
      <xdr:col>24</xdr:col>
      <xdr:colOff>114300</xdr:colOff>
      <xdr:row>37</xdr:row>
      <xdr:rowOff>81343</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149797</xdr:rowOff>
    </xdr:from>
    <xdr:to>
      <xdr:col>19</xdr:col>
      <xdr:colOff>177800</xdr:colOff>
      <xdr:row>37</xdr:row>
      <xdr:rowOff>162179</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493447"/>
          <a:ext cx="889000" cy="12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155384</xdr:rowOff>
    </xdr:from>
    <xdr:to>
      <xdr:col>20</xdr:col>
      <xdr:colOff>38100</xdr:colOff>
      <xdr:row>37</xdr:row>
      <xdr:rowOff>85534</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102061</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102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157035</xdr:rowOff>
    </xdr:from>
    <xdr:to>
      <xdr:col>15</xdr:col>
      <xdr:colOff>50800</xdr:colOff>
      <xdr:row>37</xdr:row>
      <xdr:rowOff>162179</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500685"/>
          <a:ext cx="889000" cy="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161290</xdr:rowOff>
    </xdr:from>
    <xdr:to>
      <xdr:col>15</xdr:col>
      <xdr:colOff>101600</xdr:colOff>
      <xdr:row>37</xdr:row>
      <xdr:rowOff>91440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107967</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108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145605</xdr:rowOff>
    </xdr:from>
    <xdr:to>
      <xdr:col>10</xdr:col>
      <xdr:colOff>114300</xdr:colOff>
      <xdr:row>37</xdr:row>
      <xdr:rowOff>157035</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48925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168529</xdr:rowOff>
    </xdr:from>
    <xdr:to>
      <xdr:col>10</xdr:col>
      <xdr:colOff>165100</xdr:colOff>
      <xdr:row>37</xdr:row>
      <xdr:rowOff>98679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115206</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11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161861</xdr:rowOff>
    </xdr:from>
    <xdr:to>
      <xdr:col>6</xdr:col>
      <xdr:colOff>38100</xdr:colOff>
      <xdr:row>37</xdr:row>
      <xdr:rowOff>92011</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108538</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97663</xdr:rowOff>
    </xdr:from>
    <xdr:to>
      <xdr:col>24</xdr:col>
      <xdr:colOff>114300</xdr:colOff>
      <xdr:row>38</xdr:row>
      <xdr:rowOff>27813</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441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12590</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56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98997</xdr:rowOff>
    </xdr:from>
    <xdr:to>
      <xdr:col>20</xdr:col>
      <xdr:colOff>38100</xdr:colOff>
      <xdr:row>38</xdr:row>
      <xdr:rowOff>29147</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42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20273</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535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111379</xdr:rowOff>
    </xdr:from>
    <xdr:to>
      <xdr:col>15</xdr:col>
      <xdr:colOff>101600</xdr:colOff>
      <xdr:row>38</xdr:row>
      <xdr:rowOff>41529</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55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32656</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547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106235</xdr:rowOff>
    </xdr:from>
    <xdr:to>
      <xdr:col>10</xdr:col>
      <xdr:colOff>165100</xdr:colOff>
      <xdr:row>38</xdr:row>
      <xdr:rowOff>36385</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4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27512</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542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94805</xdr:rowOff>
    </xdr:from>
    <xdr:to>
      <xdr:col>6</xdr:col>
      <xdr:colOff>38100</xdr:colOff>
      <xdr:row>38</xdr:row>
      <xdr:rowOff>24955</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38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16083</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531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41620</xdr:rowOff>
    </xdr:from>
    <xdr:to>
      <xdr:col>24</xdr:col>
      <xdr:colOff>62865</xdr:colOff>
      <xdr:row>59</xdr:row>
      <xdr:rowOff>17181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614120"/>
          <a:ext cx="1270" cy="1518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21008</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3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17181</xdr:rowOff>
    </xdr:from>
    <xdr:to>
      <xdr:col>24</xdr:col>
      <xdr:colOff>152400</xdr:colOff>
      <xdr:row>59</xdr:row>
      <xdr:rowOff>17181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32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159747</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389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177,010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41620</xdr:rowOff>
    </xdr:from>
    <xdr:to>
      <xdr:col>24</xdr:col>
      <xdr:colOff>152400</xdr:colOff>
      <xdr:row>50</xdr:row>
      <xdr:rowOff>41620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614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133615</xdr:rowOff>
    </xdr:from>
    <xdr:to>
      <xdr:col>24</xdr:col>
      <xdr:colOff>63500</xdr:colOff>
      <xdr:row>58</xdr:row>
      <xdr:rowOff>3977</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906265"/>
          <a:ext cx="838200" cy="41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61376</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6625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38499</xdr:rowOff>
    </xdr:from>
    <xdr:to>
      <xdr:col>24</xdr:col>
      <xdr:colOff>114300</xdr:colOff>
      <xdr:row>57</xdr:row>
      <xdr:rowOff>140099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1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133615</xdr:rowOff>
    </xdr:from>
    <xdr:to>
      <xdr:col>19</xdr:col>
      <xdr:colOff>177800</xdr:colOff>
      <xdr:row>57</xdr:row>
      <xdr:rowOff>158892</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906265"/>
          <a:ext cx="889000" cy="25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21627</xdr:rowOff>
    </xdr:from>
    <xdr:to>
      <xdr:col>20</xdr:col>
      <xdr:colOff>38100</xdr:colOff>
      <xdr:row>57</xdr:row>
      <xdr:rowOff>123227</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139754</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569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147973</xdr:rowOff>
    </xdr:from>
    <xdr:to>
      <xdr:col>15</xdr:col>
      <xdr:colOff>50800</xdr:colOff>
      <xdr:row>57</xdr:row>
      <xdr:rowOff>158892</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9749173"/>
          <a:ext cx="889000" cy="182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69360</xdr:rowOff>
    </xdr:from>
    <xdr:to>
      <xdr:col>15</xdr:col>
      <xdr:colOff>101600</xdr:colOff>
      <xdr:row>57</xdr:row>
      <xdr:rowOff>170960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16037</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617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150803</xdr:rowOff>
    </xdr:from>
    <xdr:to>
      <xdr:col>10</xdr:col>
      <xdr:colOff>114300</xdr:colOff>
      <xdr:row>56</xdr:row>
      <xdr:rowOff>147973</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9066203"/>
          <a:ext cx="889000" cy="682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80474</xdr:rowOff>
    </xdr:from>
    <xdr:to>
      <xdr:col>10</xdr:col>
      <xdr:colOff>165100</xdr:colOff>
      <xdr:row>58</xdr:row>
      <xdr:rowOff>10624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1751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94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115254</xdr:rowOff>
    </xdr:from>
    <xdr:to>
      <xdr:col>6</xdr:col>
      <xdr:colOff>38100</xdr:colOff>
      <xdr:row>52</xdr:row>
      <xdr:rowOff>45404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50</xdr:row>
      <xdr:rowOff>61931</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8634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124627</xdr:rowOff>
    </xdr:from>
    <xdr:to>
      <xdr:col>24</xdr:col>
      <xdr:colOff>114300</xdr:colOff>
      <xdr:row>58</xdr:row>
      <xdr:rowOff>54777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897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103054</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875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82815</xdr:rowOff>
    </xdr:from>
    <xdr:to>
      <xdr:col>20</xdr:col>
      <xdr:colOff>38100</xdr:colOff>
      <xdr:row>58</xdr:row>
      <xdr:rowOff>12965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855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4092</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948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108092</xdr:rowOff>
    </xdr:from>
    <xdr:to>
      <xdr:col>15</xdr:col>
      <xdr:colOff>101600</xdr:colOff>
      <xdr:row>58</xdr:row>
      <xdr:rowOff>38242</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88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29369</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973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97173</xdr:rowOff>
    </xdr:from>
    <xdr:to>
      <xdr:col>10</xdr:col>
      <xdr:colOff>165100</xdr:colOff>
      <xdr:row>57</xdr:row>
      <xdr:rowOff>27323</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698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43850</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9473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100003</xdr:rowOff>
    </xdr:from>
    <xdr:to>
      <xdr:col>6</xdr:col>
      <xdr:colOff>38100</xdr:colOff>
      <xdr:row>53</xdr:row>
      <xdr:rowOff>30153</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015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21280</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9108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15733</xdr:rowOff>
    </xdr:from>
    <xdr:to>
      <xdr:col>24</xdr:col>
      <xdr:colOff>62865</xdr:colOff>
      <xdr:row>79</xdr:row>
      <xdr:rowOff>55586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188683"/>
          <a:ext cx="1270" cy="1411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59413</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603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55586</xdr:rowOff>
    </xdr:from>
    <xdr:to>
      <xdr:col>24</xdr:col>
      <xdr:colOff>152400</xdr:colOff>
      <xdr:row>79</xdr:row>
      <xdr:rowOff>55586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60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133860</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1963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343,638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15733</xdr:rowOff>
    </xdr:from>
    <xdr:to>
      <xdr:col>24</xdr:col>
      <xdr:colOff>152400</xdr:colOff>
      <xdr:row>71</xdr:row>
      <xdr:rowOff>15733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18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88156</xdr:rowOff>
    </xdr:from>
    <xdr:to>
      <xdr:col>24</xdr:col>
      <xdr:colOff>63500</xdr:colOff>
      <xdr:row>77</xdr:row>
      <xdr:rowOff>129260</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3797300" y="13289806"/>
          <a:ext cx="838200" cy="41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132808</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29915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109931</xdr:rowOff>
    </xdr:from>
    <xdr:to>
      <xdr:col>24</xdr:col>
      <xdr:colOff>114300</xdr:colOff>
      <xdr:row>77</xdr:row>
      <xdr:rowOff>40081</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3140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129260</xdr:rowOff>
    </xdr:from>
    <xdr:to>
      <xdr:col>19</xdr:col>
      <xdr:colOff>177800</xdr:colOff>
      <xdr:row>78</xdr:row>
      <xdr:rowOff>52778</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908300" y="13330910"/>
          <a:ext cx="889000" cy="94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164916</xdr:rowOff>
    </xdr:from>
    <xdr:to>
      <xdr:col>20</xdr:col>
      <xdr:colOff>38100</xdr:colOff>
      <xdr:row>77</xdr:row>
      <xdr:rowOff>95066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3195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111592</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2970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117253</xdr:rowOff>
    </xdr:from>
    <xdr:to>
      <xdr:col>15</xdr:col>
      <xdr:colOff>50800</xdr:colOff>
      <xdr:row>78</xdr:row>
      <xdr:rowOff>52778</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a:off x="2019300" y="13318903"/>
          <a:ext cx="889000" cy="106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81770</xdr:rowOff>
    </xdr:from>
    <xdr:to>
      <xdr:col>15</xdr:col>
      <xdr:colOff>101600</xdr:colOff>
      <xdr:row>78</xdr:row>
      <xdr:rowOff>11920</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328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28447</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3058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117253</xdr:rowOff>
    </xdr:from>
    <xdr:to>
      <xdr:col>10</xdr:col>
      <xdr:colOff>114300</xdr:colOff>
      <xdr:row>79</xdr:row>
      <xdr:rowOff>99913</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flipV="1">
          <a:off x="1130300" y="13318903"/>
          <a:ext cx="889000" cy="325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79854</xdr:rowOff>
    </xdr:from>
    <xdr:to>
      <xdr:col>10</xdr:col>
      <xdr:colOff>165100</xdr:colOff>
      <xdr:row>78</xdr:row>
      <xdr:rowOff>10004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328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1131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3374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146878</xdr:rowOff>
    </xdr:from>
    <xdr:to>
      <xdr:col>6</xdr:col>
      <xdr:colOff>38100</xdr:colOff>
      <xdr:row>79</xdr:row>
      <xdr:rowOff>77028</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351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93555</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3295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37356</xdr:rowOff>
    </xdr:from>
    <xdr:to>
      <xdr:col>24</xdr:col>
      <xdr:colOff>114300</xdr:colOff>
      <xdr:row>77</xdr:row>
      <xdr:rowOff>138956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3239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15783</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3217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78460</xdr:rowOff>
    </xdr:from>
    <xdr:to>
      <xdr:col>20</xdr:col>
      <xdr:colOff>38100</xdr:colOff>
      <xdr:row>78</xdr:row>
      <xdr:rowOff>8610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3280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171187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3372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1978</xdr:rowOff>
    </xdr:from>
    <xdr:to>
      <xdr:col>15</xdr:col>
      <xdr:colOff>101600</xdr:colOff>
      <xdr:row>78</xdr:row>
      <xdr:rowOff>103578</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3375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94705</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3467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66453</xdr:rowOff>
    </xdr:from>
    <xdr:to>
      <xdr:col>10</xdr:col>
      <xdr:colOff>165100</xdr:colOff>
      <xdr:row>77</xdr:row>
      <xdr:rowOff>168053</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3268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13130</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3043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49113</xdr:rowOff>
    </xdr:from>
    <xdr:to>
      <xdr:col>6</xdr:col>
      <xdr:colOff>38100</xdr:colOff>
      <xdr:row>79</xdr:row>
      <xdr:rowOff>150713</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3593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141840</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3686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100400</xdr:rowOff>
    </xdr:from>
    <xdr:to>
      <xdr:col>24</xdr:col>
      <xdr:colOff>62865</xdr:colOff>
      <xdr:row>98</xdr:row>
      <xdr:rowOff>6674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702350"/>
          <a:ext cx="127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10501</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6812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6674</xdr:rowOff>
    </xdr:from>
    <xdr:to>
      <xdr:col>24</xdr:col>
      <xdr:colOff>152400</xdr:colOff>
      <xdr:row>98</xdr:row>
      <xdr:rowOff>6674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6808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47077</xdr:rowOff>
    </xdr:from>
    <xdr:ext cx="534377"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7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100400</xdr:rowOff>
    </xdr:from>
    <xdr:to>
      <xdr:col>24</xdr:col>
      <xdr:colOff>152400</xdr:colOff>
      <xdr:row>91</xdr:row>
      <xdr:rowOff>100400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70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130880</xdr:rowOff>
    </xdr:from>
    <xdr:to>
      <xdr:col>24</xdr:col>
      <xdr:colOff>63500</xdr:colOff>
      <xdr:row>97</xdr:row>
      <xdr:rowOff>145948</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3797300" y="16761530"/>
          <a:ext cx="838200" cy="15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22508</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481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171081</xdr:rowOff>
    </xdr:from>
    <xdr:to>
      <xdr:col>24</xdr:col>
      <xdr:colOff>114300</xdr:colOff>
      <xdr:row>97</xdr:row>
      <xdr:rowOff>101231</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63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101467</xdr:rowOff>
    </xdr:from>
    <xdr:to>
      <xdr:col>19</xdr:col>
      <xdr:colOff>177800</xdr:colOff>
      <xdr:row>97</xdr:row>
      <xdr:rowOff>145948</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6560667"/>
          <a:ext cx="889000" cy="215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140069</xdr:rowOff>
    </xdr:from>
    <xdr:to>
      <xdr:col>20</xdr:col>
      <xdr:colOff>38100</xdr:colOff>
      <xdr:row>97</xdr:row>
      <xdr:rowOff>70219</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59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86746</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37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101467</xdr:rowOff>
    </xdr:from>
    <xdr:to>
      <xdr:col>15</xdr:col>
      <xdr:colOff>50800</xdr:colOff>
      <xdr:row>96</xdr:row>
      <xdr:rowOff>145168</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560667"/>
          <a:ext cx="889000" cy="43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143211</xdr:rowOff>
    </xdr:from>
    <xdr:to>
      <xdr:col>15</xdr:col>
      <xdr:colOff>101600</xdr:colOff>
      <xdr:row>96</xdr:row>
      <xdr:rowOff>73361</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89888</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206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145168</xdr:rowOff>
    </xdr:from>
    <xdr:to>
      <xdr:col>10</xdr:col>
      <xdr:colOff>114300</xdr:colOff>
      <xdr:row>98</xdr:row>
      <xdr:rowOff>71958</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6604368"/>
          <a:ext cx="889000" cy="269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160395</xdr:rowOff>
    </xdr:from>
    <xdr:to>
      <xdr:col>10</xdr:col>
      <xdr:colOff>165100</xdr:colOff>
      <xdr:row>96</xdr:row>
      <xdr:rowOff>90545</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107072</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22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113970</xdr:rowOff>
    </xdr:from>
    <xdr:to>
      <xdr:col>6</xdr:col>
      <xdr:colOff>38100</xdr:colOff>
      <xdr:row>98</xdr:row>
      <xdr:rowOff>44120</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60647</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51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80080</xdr:rowOff>
    </xdr:from>
    <xdr:to>
      <xdr:col>24</xdr:col>
      <xdr:colOff>114300</xdr:colOff>
      <xdr:row>98</xdr:row>
      <xdr:rowOff>10230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71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166457</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625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95148</xdr:rowOff>
    </xdr:from>
    <xdr:to>
      <xdr:col>20</xdr:col>
      <xdr:colOff>38100</xdr:colOff>
      <xdr:row>98</xdr:row>
      <xdr:rowOff>25298</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725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16425</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818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50667</xdr:rowOff>
    </xdr:from>
    <xdr:to>
      <xdr:col>15</xdr:col>
      <xdr:colOff>101600</xdr:colOff>
      <xdr:row>96</xdr:row>
      <xdr:rowOff>152267</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50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143394</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602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94368</xdr:rowOff>
    </xdr:from>
    <xdr:to>
      <xdr:col>10</xdr:col>
      <xdr:colOff>165100</xdr:colOff>
      <xdr:row>97</xdr:row>
      <xdr:rowOff>24518</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553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15645</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6646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21158</xdr:rowOff>
    </xdr:from>
    <xdr:to>
      <xdr:col>6</xdr:col>
      <xdr:colOff>38100</xdr:colOff>
      <xdr:row>98</xdr:row>
      <xdr:rowOff>122758</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823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113885</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915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118745</xdr:rowOff>
    </xdr:from>
    <xdr:to>
      <xdr:col>54</xdr:col>
      <xdr:colOff>189865</xdr:colOff>
      <xdr:row>38</xdr:row>
      <xdr:rowOff>161798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433695"/>
          <a:ext cx="1270" cy="1243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165625</xdr:rowOff>
    </xdr:from>
    <xdr:ext cx="378565"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680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161798</xdr:rowOff>
    </xdr:from>
    <xdr:to>
      <xdr:col>55</xdr:col>
      <xdr:colOff>88900</xdr:colOff>
      <xdr:row>38</xdr:row>
      <xdr:rowOff>161798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67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65422</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208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118745</xdr:rowOff>
    </xdr:from>
    <xdr:to>
      <xdr:col>55</xdr:col>
      <xdr:colOff>88900</xdr:colOff>
      <xdr:row>31</xdr:row>
      <xdr:rowOff>118745</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433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81407</xdr:rowOff>
    </xdr:from>
    <xdr:to>
      <xdr:col>55</xdr:col>
      <xdr:colOff>0</xdr:colOff>
      <xdr:row>38</xdr:row>
      <xdr:rowOff>100838</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6596507"/>
          <a:ext cx="838200" cy="1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78249</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2504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55372</xdr:rowOff>
    </xdr:from>
    <xdr:to>
      <xdr:col>55</xdr:col>
      <xdr:colOff>50800</xdr:colOff>
      <xdr:row>37</xdr:row>
      <xdr:rowOff>156972</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399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100838</xdr:rowOff>
    </xdr:from>
    <xdr:to>
      <xdr:col>50</xdr:col>
      <xdr:colOff>114300</xdr:colOff>
      <xdr:row>38</xdr:row>
      <xdr:rowOff>105029</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6615938"/>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78613</xdr:rowOff>
    </xdr:from>
    <xdr:to>
      <xdr:col>50</xdr:col>
      <xdr:colOff>165100</xdr:colOff>
      <xdr:row>38</xdr:row>
      <xdr:rowOff>8763</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25290</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197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104648</xdr:rowOff>
    </xdr:from>
    <xdr:to>
      <xdr:col>45</xdr:col>
      <xdr:colOff>177800</xdr:colOff>
      <xdr:row>38</xdr:row>
      <xdr:rowOff>105029</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7861300" y="6619748"/>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72898</xdr:rowOff>
    </xdr:from>
    <xdr:to>
      <xdr:col>46</xdr:col>
      <xdr:colOff>38100</xdr:colOff>
      <xdr:row>38</xdr:row>
      <xdr:rowOff>3048</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16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19575</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1917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104648</xdr:rowOff>
    </xdr:from>
    <xdr:to>
      <xdr:col>41</xdr:col>
      <xdr:colOff>50800</xdr:colOff>
      <xdr:row>38</xdr:row>
      <xdr:rowOff>105410</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6972300" y="6619748"/>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97282</xdr:rowOff>
    </xdr:from>
    <xdr:to>
      <xdr:col>41</xdr:col>
      <xdr:colOff>101600</xdr:colOff>
      <xdr:row>38</xdr:row>
      <xdr:rowOff>27432</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4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43959</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216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78613</xdr:rowOff>
    </xdr:from>
    <xdr:to>
      <xdr:col>36</xdr:col>
      <xdr:colOff>165100</xdr:colOff>
      <xdr:row>38</xdr:row>
      <xdr:rowOff>8763</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25290</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197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30607</xdr:rowOff>
    </xdr:from>
    <xdr:to>
      <xdr:col>55</xdr:col>
      <xdr:colOff>50800</xdr:colOff>
      <xdr:row>38</xdr:row>
      <xdr:rowOff>132207</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545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116984</xdr:rowOff>
    </xdr:from>
    <xdr:ext cx="378565"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4606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50038</xdr:rowOff>
    </xdr:from>
    <xdr:to>
      <xdr:col>50</xdr:col>
      <xdr:colOff>165100</xdr:colOff>
      <xdr:row>38</xdr:row>
      <xdr:rowOff>151638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565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142765</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50017" y="66578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54229</xdr:rowOff>
    </xdr:from>
    <xdr:to>
      <xdr:col>46</xdr:col>
      <xdr:colOff>38100</xdr:colOff>
      <xdr:row>38</xdr:row>
      <xdr:rowOff>155829</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569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146956</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61017" y="66620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53848</xdr:rowOff>
    </xdr:from>
    <xdr:to>
      <xdr:col>41</xdr:col>
      <xdr:colOff>101600</xdr:colOff>
      <xdr:row>38</xdr:row>
      <xdr:rowOff>155448</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56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146575</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72017" y="6661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54610</xdr:rowOff>
    </xdr:from>
    <xdr:to>
      <xdr:col>36</xdr:col>
      <xdr:colOff>165100</xdr:colOff>
      <xdr:row>38</xdr:row>
      <xdr:rowOff>156210</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569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147337</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83017" y="66624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53</xdr:row>
      <xdr:rowOff>168927</xdr:rowOff>
    </xdr:from>
    <xdr:ext cx="377026"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226974" y="925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51</xdr:row>
      <xdr:rowOff>130827</xdr:rowOff>
    </xdr:from>
    <xdr:ext cx="377026"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226974" y="887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49</xdr:row>
      <xdr:rowOff>92727</xdr:rowOff>
    </xdr:from>
    <xdr:ext cx="377026"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226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15875</xdr:rowOff>
    </xdr:from>
    <xdr:to>
      <xdr:col>54</xdr:col>
      <xdr:colOff>189865</xdr:colOff>
      <xdr:row>59</xdr:row>
      <xdr:rowOff>44450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588375"/>
          <a:ext cx="1270" cy="157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134002</xdr:rowOff>
    </xdr:from>
    <xdr:ext cx="378565"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3636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15875</xdr:rowOff>
    </xdr:from>
    <xdr:to>
      <xdr:col>55</xdr:col>
      <xdr:colOff>88900</xdr:colOff>
      <xdr:row>50</xdr:row>
      <xdr:rowOff>15875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588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99695</xdr:rowOff>
    </xdr:from>
    <xdr:to>
      <xdr:col>55</xdr:col>
      <xdr:colOff>0</xdr:colOff>
      <xdr:row>56</xdr:row>
      <xdr:rowOff>105410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9639300" y="9700895"/>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164482</xdr:rowOff>
    </xdr:from>
    <xdr:ext cx="378565"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7656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14605</xdr:rowOff>
    </xdr:from>
    <xdr:to>
      <xdr:col>55</xdr:col>
      <xdr:colOff>50800</xdr:colOff>
      <xdr:row>57</xdr:row>
      <xdr:rowOff>116205</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78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105410</xdr:rowOff>
    </xdr:from>
    <xdr:to>
      <xdr:col>50</xdr:col>
      <xdr:colOff>114300</xdr:colOff>
      <xdr:row>56</xdr:row>
      <xdr:rowOff>124460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8750300" y="970661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127000</xdr:rowOff>
    </xdr:from>
    <xdr:to>
      <xdr:col>50</xdr:col>
      <xdr:colOff>165100</xdr:colOff>
      <xdr:row>56</xdr:row>
      <xdr:rowOff>57150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556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54</xdr:row>
      <xdr:rowOff>73677</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50017" y="9331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124460</xdr:rowOff>
    </xdr:from>
    <xdr:to>
      <xdr:col>45</xdr:col>
      <xdr:colOff>177800</xdr:colOff>
      <xdr:row>56</xdr:row>
      <xdr:rowOff>139700</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7861300" y="97256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109855</xdr:rowOff>
    </xdr:from>
    <xdr:to>
      <xdr:col>46</xdr:col>
      <xdr:colOff>38100</xdr:colOff>
      <xdr:row>55</xdr:row>
      <xdr:rowOff>40005</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36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53</xdr:row>
      <xdr:rowOff>56532</xdr:rowOff>
    </xdr:from>
    <xdr:ext cx="378565"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61017" y="9143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139700</xdr:rowOff>
    </xdr:from>
    <xdr:to>
      <xdr:col>41</xdr:col>
      <xdr:colOff>50800</xdr:colOff>
      <xdr:row>57</xdr:row>
      <xdr:rowOff>6350</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flipV="1">
          <a:off x="6972300" y="9740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54610</xdr:rowOff>
    </xdr:from>
    <xdr:to>
      <xdr:col>41</xdr:col>
      <xdr:colOff>101600</xdr:colOff>
      <xdr:row>56</xdr:row>
      <xdr:rowOff>156210</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6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55</xdr:row>
      <xdr:rowOff>1287</xdr:rowOff>
    </xdr:from>
    <xdr:ext cx="378565"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2017" y="94310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43180</xdr:rowOff>
    </xdr:from>
    <xdr:to>
      <xdr:col>36</xdr:col>
      <xdr:colOff>165100</xdr:colOff>
      <xdr:row>56</xdr:row>
      <xdr:rowOff>144780</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64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54</xdr:row>
      <xdr:rowOff>161307</xdr:rowOff>
    </xdr:from>
    <xdr:ext cx="378565"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3017" y="9419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48895</xdr:rowOff>
    </xdr:from>
    <xdr:to>
      <xdr:col>55</xdr:col>
      <xdr:colOff>50800</xdr:colOff>
      <xdr:row>56</xdr:row>
      <xdr:rowOff>150495</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9650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71772</xdr:rowOff>
    </xdr:from>
    <xdr:ext cx="378565"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5015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54610</xdr:rowOff>
    </xdr:from>
    <xdr:to>
      <xdr:col>50</xdr:col>
      <xdr:colOff>165100</xdr:colOff>
      <xdr:row>56</xdr:row>
      <xdr:rowOff>156210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9655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147337</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450017" y="97485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73660</xdr:rowOff>
    </xdr:from>
    <xdr:to>
      <xdr:col>46</xdr:col>
      <xdr:colOff>38100</xdr:colOff>
      <xdr:row>57</xdr:row>
      <xdr:rowOff>3810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967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166387</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561017" y="97675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88900</xdr:rowOff>
    </xdr:from>
    <xdr:to>
      <xdr:col>41</xdr:col>
      <xdr:colOff>101600</xdr:colOff>
      <xdr:row>57</xdr:row>
      <xdr:rowOff>19050</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57</xdr:row>
      <xdr:rowOff>10177</xdr:rowOff>
    </xdr:from>
    <xdr:ext cx="378565"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672017" y="97828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127000</xdr:rowOff>
    </xdr:from>
    <xdr:to>
      <xdr:col>36</xdr:col>
      <xdr:colOff>165100</xdr:colOff>
      <xdr:row>57</xdr:row>
      <xdr:rowOff>57150</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57</xdr:row>
      <xdr:rowOff>48277</xdr:rowOff>
    </xdr:from>
    <xdr:ext cx="378565"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83017" y="9820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138511</xdr:rowOff>
    </xdr:from>
    <xdr:to>
      <xdr:col>54</xdr:col>
      <xdr:colOff>189865</xdr:colOff>
      <xdr:row>78</xdr:row>
      <xdr:rowOff>42408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311461"/>
          <a:ext cx="1270" cy="1104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46235</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419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42408</xdr:rowOff>
    </xdr:from>
    <xdr:to>
      <xdr:col>55</xdr:col>
      <xdr:colOff>88900</xdr:colOff>
      <xdr:row>78</xdr:row>
      <xdr:rowOff>42408</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415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85188</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2086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138511</xdr:rowOff>
    </xdr:from>
    <xdr:to>
      <xdr:col>55</xdr:col>
      <xdr:colOff>88900</xdr:colOff>
      <xdr:row>71</xdr:row>
      <xdr:rowOff>138511</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311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167818</xdr:rowOff>
    </xdr:from>
    <xdr:to>
      <xdr:col>55</xdr:col>
      <xdr:colOff>0</xdr:colOff>
      <xdr:row>78</xdr:row>
      <xdr:rowOff>14061</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9639300" y="13369468"/>
          <a:ext cx="838200" cy="17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85579</xdr:rowOff>
    </xdr:from>
    <xdr:ext cx="469744"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29443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62703</xdr:rowOff>
    </xdr:from>
    <xdr:to>
      <xdr:col>55</xdr:col>
      <xdr:colOff>50800</xdr:colOff>
      <xdr:row>76</xdr:row>
      <xdr:rowOff>164303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09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117663</xdr:rowOff>
    </xdr:from>
    <xdr:to>
      <xdr:col>50</xdr:col>
      <xdr:colOff>114300</xdr:colOff>
      <xdr:row>78</xdr:row>
      <xdr:rowOff>14061</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8750300" y="13319313"/>
          <a:ext cx="889000" cy="67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51501</xdr:rowOff>
    </xdr:from>
    <xdr:to>
      <xdr:col>50</xdr:col>
      <xdr:colOff>165100</xdr:colOff>
      <xdr:row>76</xdr:row>
      <xdr:rowOff>153101</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169628</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404428" y="12856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117663</xdr:rowOff>
    </xdr:from>
    <xdr:to>
      <xdr:col>45</xdr:col>
      <xdr:colOff>177800</xdr:colOff>
      <xdr:row>77</xdr:row>
      <xdr:rowOff>159040</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7861300" y="13319313"/>
          <a:ext cx="889000" cy="41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54702</xdr:rowOff>
    </xdr:from>
    <xdr:to>
      <xdr:col>46</xdr:col>
      <xdr:colOff>38100</xdr:colOff>
      <xdr:row>76</xdr:row>
      <xdr:rowOff>156302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1378</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15428" y="12860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159040</xdr:rowOff>
    </xdr:from>
    <xdr:to>
      <xdr:col>41</xdr:col>
      <xdr:colOff>50800</xdr:colOff>
      <xdr:row>77</xdr:row>
      <xdr:rowOff>166903</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6972300" y="13360690"/>
          <a:ext cx="889000" cy="7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102524</xdr:rowOff>
    </xdr:from>
    <xdr:to>
      <xdr:col>41</xdr:col>
      <xdr:colOff>101600</xdr:colOff>
      <xdr:row>77</xdr:row>
      <xdr:rowOff>32674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49202</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26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118618</xdr:rowOff>
    </xdr:from>
    <xdr:to>
      <xdr:col>36</xdr:col>
      <xdr:colOff>165100</xdr:colOff>
      <xdr:row>77</xdr:row>
      <xdr:rowOff>48768</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65295</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37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117018</xdr:rowOff>
    </xdr:from>
    <xdr:to>
      <xdr:col>55</xdr:col>
      <xdr:colOff>50800</xdr:colOff>
      <xdr:row>78</xdr:row>
      <xdr:rowOff>47168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318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31945</xdr:rowOff>
    </xdr:from>
    <xdr:ext cx="469744"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233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134711</xdr:rowOff>
    </xdr:from>
    <xdr:to>
      <xdr:col>50</xdr:col>
      <xdr:colOff>165100</xdr:colOff>
      <xdr:row>78</xdr:row>
      <xdr:rowOff>64861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336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55988</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404428" y="13429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66863</xdr:rowOff>
    </xdr:from>
    <xdr:to>
      <xdr:col>46</xdr:col>
      <xdr:colOff>38100</xdr:colOff>
      <xdr:row>77</xdr:row>
      <xdr:rowOff>168463</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268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159590</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515428" y="13361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108240</xdr:rowOff>
    </xdr:from>
    <xdr:to>
      <xdr:col>41</xdr:col>
      <xdr:colOff>101600</xdr:colOff>
      <xdr:row>78</xdr:row>
      <xdr:rowOff>38390</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309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29517</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626428" y="13402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116103</xdr:rowOff>
    </xdr:from>
    <xdr:to>
      <xdr:col>36</xdr:col>
      <xdr:colOff>165100</xdr:colOff>
      <xdr:row>78</xdr:row>
      <xdr:rowOff>46253</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317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37380</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37428" y="13410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102797</xdr:rowOff>
    </xdr:from>
    <xdr:to>
      <xdr:col>54</xdr:col>
      <xdr:colOff>189865</xdr:colOff>
      <xdr:row>98</xdr:row>
      <xdr:rowOff>19769</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533297"/>
          <a:ext cx="1270" cy="1288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23596</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82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19769</xdr:rowOff>
    </xdr:from>
    <xdr:to>
      <xdr:col>55</xdr:col>
      <xdr:colOff>88900</xdr:colOff>
      <xdr:row>98</xdr:row>
      <xdr:rowOff>19769</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821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49474</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308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102797</xdr:rowOff>
    </xdr:from>
    <xdr:to>
      <xdr:col>55</xdr:col>
      <xdr:colOff>88900</xdr:colOff>
      <xdr:row>90</xdr:row>
      <xdr:rowOff>102797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533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21445</xdr:rowOff>
    </xdr:from>
    <xdr:to>
      <xdr:col>55</xdr:col>
      <xdr:colOff>0</xdr:colOff>
      <xdr:row>97</xdr:row>
      <xdr:rowOff>70594</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9639300" y="16652095"/>
          <a:ext cx="838200" cy="49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138932</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5981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160505</xdr:rowOff>
    </xdr:from>
    <xdr:to>
      <xdr:col>55</xdr:col>
      <xdr:colOff>50800</xdr:colOff>
      <xdr:row>97</xdr:row>
      <xdr:rowOff>90655</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619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70594</xdr:rowOff>
    </xdr:from>
    <xdr:to>
      <xdr:col>50</xdr:col>
      <xdr:colOff>114300</xdr:colOff>
      <xdr:row>97</xdr:row>
      <xdr:rowOff>145827</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8750300" y="16701244"/>
          <a:ext cx="889000" cy="75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164429</xdr:rowOff>
    </xdr:from>
    <xdr:to>
      <xdr:col>50</xdr:col>
      <xdr:colOff>165100</xdr:colOff>
      <xdr:row>97</xdr:row>
      <xdr:rowOff>94579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623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111106</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398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26757</xdr:rowOff>
    </xdr:from>
    <xdr:to>
      <xdr:col>45</xdr:col>
      <xdr:colOff>177800</xdr:colOff>
      <xdr:row>97</xdr:row>
      <xdr:rowOff>145827</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7861300" y="16657407"/>
          <a:ext cx="889000" cy="119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39705</xdr:rowOff>
    </xdr:from>
    <xdr:to>
      <xdr:col>46</xdr:col>
      <xdr:colOff>38100</xdr:colOff>
      <xdr:row>97</xdr:row>
      <xdr:rowOff>141305</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157832</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445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26757</xdr:rowOff>
    </xdr:from>
    <xdr:to>
      <xdr:col>41</xdr:col>
      <xdr:colOff>50800</xdr:colOff>
      <xdr:row>97</xdr:row>
      <xdr:rowOff>66686</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6972300" y="16657407"/>
          <a:ext cx="889000" cy="39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57666</xdr:rowOff>
    </xdr:from>
    <xdr:to>
      <xdr:col>41</xdr:col>
      <xdr:colOff>101600</xdr:colOff>
      <xdr:row>97</xdr:row>
      <xdr:rowOff>159266</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150393</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781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43013</xdr:rowOff>
    </xdr:from>
    <xdr:to>
      <xdr:col>36</xdr:col>
      <xdr:colOff>165100</xdr:colOff>
      <xdr:row>97</xdr:row>
      <xdr:rowOff>144613</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135740</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76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142095</xdr:rowOff>
    </xdr:from>
    <xdr:to>
      <xdr:col>55</xdr:col>
      <xdr:colOff>50800</xdr:colOff>
      <xdr:row>97</xdr:row>
      <xdr:rowOff>72245</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601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164972</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452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19794</xdr:rowOff>
    </xdr:from>
    <xdr:to>
      <xdr:col>50</xdr:col>
      <xdr:colOff>165100</xdr:colOff>
      <xdr:row>97</xdr:row>
      <xdr:rowOff>121394</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650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112521</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743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95027</xdr:rowOff>
    </xdr:from>
    <xdr:to>
      <xdr:col>46</xdr:col>
      <xdr:colOff>38100</xdr:colOff>
      <xdr:row>98</xdr:row>
      <xdr:rowOff>25177</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725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16304</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818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147407</xdr:rowOff>
    </xdr:from>
    <xdr:to>
      <xdr:col>41</xdr:col>
      <xdr:colOff>101600</xdr:colOff>
      <xdr:row>97</xdr:row>
      <xdr:rowOff>77557</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606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94084</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381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15886</xdr:rowOff>
    </xdr:from>
    <xdr:to>
      <xdr:col>36</xdr:col>
      <xdr:colOff>165100</xdr:colOff>
      <xdr:row>97</xdr:row>
      <xdr:rowOff>117486</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646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134013</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421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56032</xdr:rowOff>
    </xdr:from>
    <xdr:to>
      <xdr:col>85</xdr:col>
      <xdr:colOff>126364</xdr:colOff>
      <xdr:row>38</xdr:row>
      <xdr:rowOff>168580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370982"/>
          <a:ext cx="1269" cy="1312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957</xdr:rowOff>
    </xdr:from>
    <xdr:ext cx="469744"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68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168580</xdr:rowOff>
    </xdr:from>
    <xdr:to>
      <xdr:col>86</xdr:col>
      <xdr:colOff>25400</xdr:colOff>
      <xdr:row>38</xdr:row>
      <xdr:rowOff>168580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68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2709</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514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56032</xdr:rowOff>
    </xdr:from>
    <xdr:to>
      <xdr:col>86</xdr:col>
      <xdr:colOff>25400</xdr:colOff>
      <xdr:row>31</xdr:row>
      <xdr:rowOff>56032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370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147625</xdr:rowOff>
    </xdr:from>
    <xdr:to>
      <xdr:col>85</xdr:col>
      <xdr:colOff>127000</xdr:colOff>
      <xdr:row>38</xdr:row>
      <xdr:rowOff>133871</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5481300" y="6319825"/>
          <a:ext cx="838200" cy="32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107256</xdr:rowOff>
    </xdr:from>
    <xdr:ext cx="469744"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450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128829</xdr:rowOff>
    </xdr:from>
    <xdr:to>
      <xdr:col>85</xdr:col>
      <xdr:colOff>177800</xdr:colOff>
      <xdr:row>38</xdr:row>
      <xdr:rowOff>58979</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47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112535</xdr:rowOff>
    </xdr:from>
    <xdr:to>
      <xdr:col>81</xdr:col>
      <xdr:colOff>50800</xdr:colOff>
      <xdr:row>38</xdr:row>
      <xdr:rowOff>133871</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4592300" y="6627635"/>
          <a:ext cx="889000" cy="21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17958</xdr:rowOff>
    </xdr:from>
    <xdr:to>
      <xdr:col>81</xdr:col>
      <xdr:colOff>101600</xdr:colOff>
      <xdr:row>38</xdr:row>
      <xdr:rowOff>119558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5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136085</xdr:rowOff>
    </xdr:from>
    <xdr:ext cx="469744"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46428" y="6308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73673</xdr:rowOff>
    </xdr:from>
    <xdr:to>
      <xdr:col>76</xdr:col>
      <xdr:colOff>114300</xdr:colOff>
      <xdr:row>38</xdr:row>
      <xdr:rowOff>112535</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3703300" y="6588773"/>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20777</xdr:rowOff>
    </xdr:from>
    <xdr:to>
      <xdr:col>76</xdr:col>
      <xdr:colOff>165100</xdr:colOff>
      <xdr:row>38</xdr:row>
      <xdr:rowOff>122377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535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138904</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57428" y="6311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6998</xdr:rowOff>
    </xdr:from>
    <xdr:to>
      <xdr:col>71</xdr:col>
      <xdr:colOff>177800</xdr:colOff>
      <xdr:row>38</xdr:row>
      <xdr:rowOff>73673</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2814300" y="6522098"/>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47676</xdr:rowOff>
    </xdr:from>
    <xdr:to>
      <xdr:col>72</xdr:col>
      <xdr:colOff>38100</xdr:colOff>
      <xdr:row>38</xdr:row>
      <xdr:rowOff>149276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140403</xdr:rowOff>
    </xdr:from>
    <xdr:ext cx="469744"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68428" y="6655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32398</xdr:rowOff>
    </xdr:from>
    <xdr:to>
      <xdr:col>67</xdr:col>
      <xdr:colOff>101600</xdr:colOff>
      <xdr:row>38</xdr:row>
      <xdr:rowOff>133998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54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125125</xdr:rowOff>
    </xdr:from>
    <xdr:ext cx="469744"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79428" y="6640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96825</xdr:rowOff>
    </xdr:from>
    <xdr:to>
      <xdr:col>85</xdr:col>
      <xdr:colOff>177800</xdr:colOff>
      <xdr:row>37</xdr:row>
      <xdr:rowOff>26975</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26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119702</xdr:rowOff>
    </xdr:from>
    <xdr:ext cx="534377"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120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83071</xdr:rowOff>
    </xdr:from>
    <xdr:to>
      <xdr:col>81</xdr:col>
      <xdr:colOff>101600</xdr:colOff>
      <xdr:row>39</xdr:row>
      <xdr:rowOff>13221</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598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4348</xdr:rowOff>
    </xdr:from>
    <xdr:ext cx="469744"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46428" y="6690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61735</xdr:rowOff>
    </xdr:from>
    <xdr:to>
      <xdr:col>76</xdr:col>
      <xdr:colOff>165100</xdr:colOff>
      <xdr:row>38</xdr:row>
      <xdr:rowOff>163335</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576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154462</xdr:rowOff>
    </xdr:from>
    <xdr:ext cx="469744"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57428" y="6669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22873</xdr:rowOff>
    </xdr:from>
    <xdr:to>
      <xdr:col>72</xdr:col>
      <xdr:colOff>38100</xdr:colOff>
      <xdr:row>38</xdr:row>
      <xdr:rowOff>124473</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537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141000</xdr:rowOff>
    </xdr:from>
    <xdr:ext cx="469744"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68428" y="6313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127648</xdr:rowOff>
    </xdr:from>
    <xdr:to>
      <xdr:col>67</xdr:col>
      <xdr:colOff>101600</xdr:colOff>
      <xdr:row>38</xdr:row>
      <xdr:rowOff>57798</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471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74325</xdr:rowOff>
    </xdr:from>
    <xdr:ext cx="469744"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79428" y="6246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7852</xdr:rowOff>
    </xdr:from>
    <xdr:to>
      <xdr:col>85</xdr:col>
      <xdr:colOff>126364</xdr:colOff>
      <xdr:row>58</xdr:row>
      <xdr:rowOff>48380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751802"/>
          <a:ext cx="1269" cy="1240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52207</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999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48380</xdr:rowOff>
    </xdr:from>
    <xdr:to>
      <xdr:col>86</xdr:col>
      <xdr:colOff>25400</xdr:colOff>
      <xdr:row>58</xdr:row>
      <xdr:rowOff>48380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9992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125979</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52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164,362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7852</xdr:rowOff>
    </xdr:from>
    <xdr:to>
      <xdr:col>86</xdr:col>
      <xdr:colOff>25400</xdr:colOff>
      <xdr:row>51</xdr:row>
      <xdr:rowOff>7852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751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119616</xdr:rowOff>
    </xdr:from>
    <xdr:to>
      <xdr:col>85</xdr:col>
      <xdr:colOff>127000</xdr:colOff>
      <xdr:row>56</xdr:row>
      <xdr:rowOff>131122</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5481300" y="9549366"/>
          <a:ext cx="838200" cy="182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97158</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526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74281</xdr:rowOff>
    </xdr:from>
    <xdr:to>
      <xdr:col>85</xdr:col>
      <xdr:colOff>177800</xdr:colOff>
      <xdr:row>57</xdr:row>
      <xdr:rowOff>4431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67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119616</xdr:rowOff>
    </xdr:from>
    <xdr:to>
      <xdr:col>81</xdr:col>
      <xdr:colOff>50800</xdr:colOff>
      <xdr:row>55</xdr:row>
      <xdr:rowOff>127095</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4592300" y="9549366"/>
          <a:ext cx="889000" cy="7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134239</xdr:rowOff>
    </xdr:from>
    <xdr:to>
      <xdr:col>81</xdr:col>
      <xdr:colOff>101600</xdr:colOff>
      <xdr:row>57</xdr:row>
      <xdr:rowOff>64389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73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55516</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828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127095</xdr:rowOff>
    </xdr:from>
    <xdr:to>
      <xdr:col>76</xdr:col>
      <xdr:colOff>114300</xdr:colOff>
      <xdr:row>57</xdr:row>
      <xdr:rowOff>79513</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3703300" y="9556845"/>
          <a:ext cx="889000" cy="295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151330</xdr:rowOff>
    </xdr:from>
    <xdr:to>
      <xdr:col>76</xdr:col>
      <xdr:colOff>165100</xdr:colOff>
      <xdr:row>57</xdr:row>
      <xdr:rowOff>81480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72607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845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39486</xdr:rowOff>
    </xdr:from>
    <xdr:to>
      <xdr:col>71</xdr:col>
      <xdr:colOff>177800</xdr:colOff>
      <xdr:row>57</xdr:row>
      <xdr:rowOff>79513</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a:off x="12814300" y="9812136"/>
          <a:ext cx="889000" cy="40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4917</xdr:rowOff>
    </xdr:from>
    <xdr:to>
      <xdr:col>72</xdr:col>
      <xdr:colOff>38100</xdr:colOff>
      <xdr:row>57</xdr:row>
      <xdr:rowOff>106517</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123044</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55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83109</xdr:rowOff>
    </xdr:from>
    <xdr:to>
      <xdr:col>67</xdr:col>
      <xdr:colOff>101600</xdr:colOff>
      <xdr:row>58</xdr:row>
      <xdr:rowOff>13259</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4386</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94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80322</xdr:rowOff>
    </xdr:from>
    <xdr:to>
      <xdr:col>85</xdr:col>
      <xdr:colOff>177800</xdr:colOff>
      <xdr:row>57</xdr:row>
      <xdr:rowOff>10472</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681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58749</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659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68816</xdr:rowOff>
    </xdr:from>
    <xdr:to>
      <xdr:col>81</xdr:col>
      <xdr:colOff>101600</xdr:colOff>
      <xdr:row>55</xdr:row>
      <xdr:rowOff>170416</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498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15493</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273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76295</xdr:rowOff>
    </xdr:from>
    <xdr:to>
      <xdr:col>76</xdr:col>
      <xdr:colOff>165100</xdr:colOff>
      <xdr:row>56</xdr:row>
      <xdr:rowOff>6445</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506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22972</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9281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28713</xdr:rowOff>
    </xdr:from>
    <xdr:to>
      <xdr:col>72</xdr:col>
      <xdr:colOff>38100</xdr:colOff>
      <xdr:row>57</xdr:row>
      <xdr:rowOff>130313</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80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121440</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9894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160136</xdr:rowOff>
    </xdr:from>
    <xdr:to>
      <xdr:col>67</xdr:col>
      <xdr:colOff>101600</xdr:colOff>
      <xdr:row>57</xdr:row>
      <xdr:rowOff>90286</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761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106813</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536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88900</xdr:rowOff>
    </xdr:from>
    <xdr:to>
      <xdr:col>76</xdr:col>
      <xdr:colOff>165100</xdr:colOff>
      <xdr:row>79</xdr:row>
      <xdr:rowOff>19050</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88900</xdr:rowOff>
    </xdr:from>
    <xdr:to>
      <xdr:col>72</xdr:col>
      <xdr:colOff>38100</xdr:colOff>
      <xdr:row>77</xdr:row>
      <xdr:rowOff>19050</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75</xdr:row>
      <xdr:rowOff>35577</xdr:rowOff>
    </xdr:from>
    <xdr:ext cx="313932"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46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69</xdr:row>
      <xdr:rowOff>146050</xdr:rowOff>
    </xdr:from>
    <xdr:to>
      <xdr:col>67</xdr:col>
      <xdr:colOff>101600</xdr:colOff>
      <xdr:row>70</xdr:row>
      <xdr:rowOff>76200</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68</xdr:row>
      <xdr:rowOff>92727</xdr:rowOff>
    </xdr:from>
    <xdr:ext cx="313932"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57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35577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67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87807</xdr:rowOff>
    </xdr:from>
    <xdr:to>
      <xdr:col>85</xdr:col>
      <xdr:colOff>126364</xdr:colOff>
      <xdr:row>99</xdr:row>
      <xdr:rowOff>44298</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518307"/>
          <a:ext cx="1269" cy="1499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48125</xdr:rowOff>
    </xdr:from>
    <xdr:ext cx="249299"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7021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44298</xdr:rowOff>
    </xdr:from>
    <xdr:to>
      <xdr:col>86</xdr:col>
      <xdr:colOff>25400</xdr:colOff>
      <xdr:row>99</xdr:row>
      <xdr:rowOff>44298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70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34484</xdr:rowOff>
    </xdr:from>
    <xdr:ext cx="534377"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29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87807</xdr:rowOff>
    </xdr:from>
    <xdr:to>
      <xdr:col>86</xdr:col>
      <xdr:colOff>25400</xdr:colOff>
      <xdr:row>90</xdr:row>
      <xdr:rowOff>87807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518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43078</xdr:rowOff>
    </xdr:from>
    <xdr:to>
      <xdr:col>85</xdr:col>
      <xdr:colOff>127000</xdr:colOff>
      <xdr:row>99</xdr:row>
      <xdr:rowOff>43078</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5481300" y="170166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86555</xdr:rowOff>
    </xdr:from>
    <xdr:ext cx="469744"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3743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63678</xdr:rowOff>
    </xdr:from>
    <xdr:to>
      <xdr:col>85</xdr:col>
      <xdr:colOff>177800</xdr:colOff>
      <xdr:row>96</xdr:row>
      <xdr:rowOff>165278</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52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43078</xdr:rowOff>
    </xdr:from>
    <xdr:to>
      <xdr:col>81</xdr:col>
      <xdr:colOff>50800</xdr:colOff>
      <xdr:row>99</xdr:row>
      <xdr:rowOff>43611</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4592300" y="17016628"/>
          <a:ext cx="88900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35789</xdr:rowOff>
    </xdr:from>
    <xdr:to>
      <xdr:col>81</xdr:col>
      <xdr:colOff>101600</xdr:colOff>
      <xdr:row>96</xdr:row>
      <xdr:rowOff>137389</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49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153916</xdr:rowOff>
    </xdr:from>
    <xdr:ext cx="469744"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46428" y="1627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26543</xdr:rowOff>
    </xdr:from>
    <xdr:to>
      <xdr:col>76</xdr:col>
      <xdr:colOff>114300</xdr:colOff>
      <xdr:row>99</xdr:row>
      <xdr:rowOff>43611</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3703300" y="17000093"/>
          <a:ext cx="889000" cy="17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85928</xdr:rowOff>
    </xdr:from>
    <xdr:to>
      <xdr:col>76</xdr:col>
      <xdr:colOff>165100</xdr:colOff>
      <xdr:row>97</xdr:row>
      <xdr:rowOff>16078</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32605</xdr:rowOff>
    </xdr:from>
    <xdr:ext cx="469744"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57428" y="16320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26543</xdr:rowOff>
    </xdr:from>
    <xdr:to>
      <xdr:col>71</xdr:col>
      <xdr:colOff>177800</xdr:colOff>
      <xdr:row>99</xdr:row>
      <xdr:rowOff>26696</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2814300" y="17000093"/>
          <a:ext cx="88900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12700</xdr:rowOff>
    </xdr:from>
    <xdr:to>
      <xdr:col>72</xdr:col>
      <xdr:colOff>38100</xdr:colOff>
      <xdr:row>96</xdr:row>
      <xdr:rowOff>114300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47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130827</xdr:rowOff>
    </xdr:from>
    <xdr:ext cx="469744"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68428" y="1624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43256</xdr:rowOff>
    </xdr:from>
    <xdr:to>
      <xdr:col>67</xdr:col>
      <xdr:colOff>101600</xdr:colOff>
      <xdr:row>96</xdr:row>
      <xdr:rowOff>144856</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502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161383</xdr:rowOff>
    </xdr:from>
    <xdr:ext cx="469744"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79428" y="16277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163728</xdr:rowOff>
    </xdr:from>
    <xdr:to>
      <xdr:col>85</xdr:col>
      <xdr:colOff>177800</xdr:colOff>
      <xdr:row>99</xdr:row>
      <xdr:rowOff>93878</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965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78655</xdr:rowOff>
    </xdr:from>
    <xdr:ext cx="313932"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8807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163728</xdr:rowOff>
    </xdr:from>
    <xdr:to>
      <xdr:col>81</xdr:col>
      <xdr:colOff>101600</xdr:colOff>
      <xdr:row>99</xdr:row>
      <xdr:rowOff>93878</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965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99</xdr:row>
      <xdr:rowOff>85005</xdr:rowOff>
    </xdr:from>
    <xdr:ext cx="313932"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324333" y="170585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164261</xdr:rowOff>
    </xdr:from>
    <xdr:to>
      <xdr:col>76</xdr:col>
      <xdr:colOff>165100</xdr:colOff>
      <xdr:row>99</xdr:row>
      <xdr:rowOff>94411</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966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99</xdr:row>
      <xdr:rowOff>85538</xdr:rowOff>
    </xdr:from>
    <xdr:ext cx="313932"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435333" y="170590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147193</xdr:rowOff>
    </xdr:from>
    <xdr:to>
      <xdr:col>72</xdr:col>
      <xdr:colOff>38100</xdr:colOff>
      <xdr:row>99</xdr:row>
      <xdr:rowOff>77343</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949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99</xdr:row>
      <xdr:rowOff>68470</xdr:rowOff>
    </xdr:from>
    <xdr:ext cx="378565"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514017" y="170420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147346</xdr:rowOff>
    </xdr:from>
    <xdr:to>
      <xdr:col>67</xdr:col>
      <xdr:colOff>101600</xdr:colOff>
      <xdr:row>99</xdr:row>
      <xdr:rowOff>77496</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94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99</xdr:row>
      <xdr:rowOff>68623</xdr:rowOff>
    </xdr:from>
    <xdr:ext cx="378565"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625017" y="170421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35</xdr:row>
      <xdr:rowOff>54627</xdr:rowOff>
    </xdr:from>
    <xdr:ext cx="31290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75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32</xdr:row>
      <xdr:rowOff>111777</xdr:rowOff>
    </xdr:from>
    <xdr:ext cx="31290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75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168927</xdr:rowOff>
    </xdr:from>
    <xdr:ext cx="31290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75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151130</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808980"/>
          <a:ext cx="1269" cy="845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148607</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663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97807</xdr:rowOff>
    </xdr:from>
    <xdr:ext cx="313932"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58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33</xdr:row>
      <xdr:rowOff>151130</xdr:rowOff>
    </xdr:from>
    <xdr:to>
      <xdr:col>116</xdr:col>
      <xdr:colOff>152400</xdr:colOff>
      <xdr:row>33</xdr:row>
      <xdr:rowOff>151130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80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66057</xdr:rowOff>
    </xdr:from>
    <xdr:ext cx="249299"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40970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43180</xdr:rowOff>
    </xdr:from>
    <xdr:to>
      <xdr:col>116</xdr:col>
      <xdr:colOff>114300</xdr:colOff>
      <xdr:row>38</xdr:row>
      <xdr:rowOff>144780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8890</xdr:rowOff>
    </xdr:from>
    <xdr:to>
      <xdr:col>112</xdr:col>
      <xdr:colOff>38100</xdr:colOff>
      <xdr:row>37</xdr:row>
      <xdr:rowOff>110490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3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127017</xdr:rowOff>
    </xdr:from>
    <xdr:ext cx="313932"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66333" y="6127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32</xdr:row>
      <xdr:rowOff>134620</xdr:rowOff>
    </xdr:from>
    <xdr:to>
      <xdr:col>107</xdr:col>
      <xdr:colOff>101600</xdr:colOff>
      <xdr:row>33</xdr:row>
      <xdr:rowOff>64770</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562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31</xdr:row>
      <xdr:rowOff>81297</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77333" y="5396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30</xdr:row>
      <xdr:rowOff>88900</xdr:rowOff>
    </xdr:from>
    <xdr:to>
      <xdr:col>102</xdr:col>
      <xdr:colOff>165100</xdr:colOff>
      <xdr:row>31</xdr:row>
      <xdr:rowOff>19050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52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35577</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88333" y="5007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21607</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36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本区の歳出の最も大きい割合（</a:t>
          </a:r>
          <a:r>
            <a:rPr kumimoji="1" lang="en-US" altLang="ja-JP" sz="1300">
              <a:latin typeface="ＭＳ Ｐゴシック" panose="020B0600070205080204" pitchFamily="50" charset="-128"/>
              <a:ea typeface="ＭＳ Ｐゴシック" panose="020B0600070205080204" pitchFamily="50" charset="-128"/>
            </a:rPr>
            <a:t>51.8</a:t>
          </a:r>
          <a:r>
            <a:rPr kumimoji="1" lang="ja-JP" altLang="en-US" sz="1300">
              <a:latin typeface="ＭＳ Ｐゴシック" panose="020B0600070205080204" pitchFamily="50" charset="-128"/>
              <a:ea typeface="ＭＳ Ｐゴシック" panose="020B0600070205080204" pitchFamily="50" charset="-128"/>
            </a:rPr>
            <a:t>％）を占める民生費は</a:t>
          </a:r>
          <a:r>
            <a:rPr kumimoji="1" lang="en-US" altLang="ja-JP" sz="1300">
              <a:latin typeface="ＭＳ Ｐゴシック" panose="020B0600070205080204" pitchFamily="50" charset="-128"/>
              <a:ea typeface="ＭＳ Ｐゴシック" panose="020B0600070205080204" pitchFamily="50" charset="-128"/>
            </a:rPr>
            <a:t>242,485</a:t>
          </a:r>
          <a:r>
            <a:rPr kumimoji="1" lang="ja-JP" altLang="en-US" sz="1300">
              <a:latin typeface="ＭＳ Ｐゴシック" panose="020B0600070205080204" pitchFamily="50" charset="-128"/>
              <a:ea typeface="ＭＳ Ｐゴシック" panose="020B0600070205080204" pitchFamily="50" charset="-128"/>
            </a:rPr>
            <a:t>円で対前年度比</a:t>
          </a:r>
          <a:r>
            <a:rPr kumimoji="1" lang="en-US" altLang="ja-JP" sz="1300">
              <a:latin typeface="ＭＳ Ｐゴシック" panose="020B0600070205080204" pitchFamily="50" charset="-128"/>
              <a:ea typeface="ＭＳ Ｐゴシック" panose="020B0600070205080204" pitchFamily="50" charset="-128"/>
            </a:rPr>
            <a:t>3,776</a:t>
          </a:r>
          <a:r>
            <a:rPr kumimoji="1" lang="ja-JP" altLang="en-US" sz="1300">
              <a:latin typeface="ＭＳ Ｐゴシック" panose="020B0600070205080204" pitchFamily="50" charset="-128"/>
              <a:ea typeface="ＭＳ Ｐゴシック" panose="020B0600070205080204" pitchFamily="50" charset="-128"/>
            </a:rPr>
            <a:t>円の増となった。主な要因は扶助費の増要因と同じ公定価格の改訂や園数の増加に伴う私立保育園等委託費の増や児童手当法の改正に伴う手当支給額の増である。消防費は</a:t>
          </a:r>
          <a:r>
            <a:rPr kumimoji="1" lang="en-US" altLang="ja-JP" sz="1300">
              <a:latin typeface="ＭＳ Ｐゴシック" panose="020B0600070205080204" pitchFamily="50" charset="-128"/>
              <a:ea typeface="ＭＳ Ｐゴシック" panose="020B0600070205080204" pitchFamily="50" charset="-128"/>
            </a:rPr>
            <a:t>10,792</a:t>
          </a:r>
          <a:r>
            <a:rPr kumimoji="1" lang="ja-JP" altLang="en-US" sz="1300">
              <a:latin typeface="ＭＳ Ｐゴシック" panose="020B0600070205080204" pitchFamily="50" charset="-128"/>
              <a:ea typeface="ＭＳ Ｐゴシック" panose="020B0600070205080204" pitchFamily="50" charset="-128"/>
            </a:rPr>
            <a:t>円で対前年度比</a:t>
          </a:r>
          <a:r>
            <a:rPr kumimoji="1" lang="en-US" altLang="ja-JP" sz="1300">
              <a:latin typeface="ＭＳ Ｐゴシック" panose="020B0600070205080204" pitchFamily="50" charset="-128"/>
              <a:ea typeface="ＭＳ Ｐゴシック" panose="020B0600070205080204" pitchFamily="50" charset="-128"/>
            </a:rPr>
            <a:t>8,639</a:t>
          </a:r>
          <a:r>
            <a:rPr kumimoji="1" lang="ja-JP" altLang="en-US" sz="1300">
              <a:latin typeface="ＭＳ Ｐゴシック" panose="020B0600070205080204" pitchFamily="50" charset="-128"/>
              <a:ea typeface="ＭＳ Ｐゴシック" panose="020B0600070205080204" pitchFamily="50" charset="-128"/>
            </a:rPr>
            <a:t>円の増（</a:t>
          </a:r>
          <a:r>
            <a:rPr kumimoji="1" lang="en-US" altLang="ja-JP" sz="1300">
              <a:latin typeface="ＭＳ Ｐゴシック" panose="020B0600070205080204" pitchFamily="50" charset="-128"/>
              <a:ea typeface="ＭＳ Ｐゴシック" panose="020B0600070205080204" pitchFamily="50" charset="-128"/>
            </a:rPr>
            <a:t>+401.3</a:t>
          </a:r>
          <a:r>
            <a:rPr kumimoji="1" lang="ja-JP" altLang="en-US" sz="1300">
              <a:latin typeface="ＭＳ Ｐゴシック" panose="020B0600070205080204" pitchFamily="50" charset="-128"/>
              <a:ea typeface="ＭＳ Ｐゴシック" panose="020B0600070205080204" pitchFamily="50" charset="-128"/>
            </a:rPr>
            <a:t>％）と大きく増となっているが、主な要因は災害時防災用カメラ及び自営通信網システム構築事業や災害対策基金積立金の増などである。土木費は</a:t>
          </a:r>
          <a:r>
            <a:rPr kumimoji="1" lang="en-US" altLang="ja-JP" sz="1300">
              <a:latin typeface="ＭＳ Ｐゴシック" panose="020B0600070205080204" pitchFamily="50" charset="-128"/>
              <a:ea typeface="ＭＳ Ｐゴシック" panose="020B0600070205080204" pitchFamily="50" charset="-128"/>
            </a:rPr>
            <a:t>48,019</a:t>
          </a:r>
          <a:r>
            <a:rPr kumimoji="1" lang="ja-JP" altLang="en-US" sz="1300">
              <a:latin typeface="ＭＳ Ｐゴシック" panose="020B0600070205080204" pitchFamily="50" charset="-128"/>
              <a:ea typeface="ＭＳ Ｐゴシック" panose="020B0600070205080204" pitchFamily="50" charset="-128"/>
            </a:rPr>
            <a:t>円で対前年度比</a:t>
          </a:r>
          <a:r>
            <a:rPr kumimoji="1" lang="en-US" altLang="ja-JP" sz="1300">
              <a:latin typeface="ＭＳ Ｐゴシック" panose="020B0600070205080204" pitchFamily="50" charset="-128"/>
              <a:ea typeface="ＭＳ Ｐゴシック" panose="020B0600070205080204" pitchFamily="50" charset="-128"/>
            </a:rPr>
            <a:t>6,450</a:t>
          </a:r>
          <a:r>
            <a:rPr kumimoji="1" lang="ja-JP" altLang="en-US" sz="1300">
              <a:latin typeface="ＭＳ Ｐゴシック" panose="020B0600070205080204" pitchFamily="50" charset="-128"/>
              <a:ea typeface="ＭＳ Ｐゴシック" panose="020B0600070205080204" pitchFamily="50" charset="-128"/>
            </a:rPr>
            <a:t>円の増（</a:t>
          </a:r>
          <a:r>
            <a:rPr kumimoji="1" lang="en-US" altLang="ja-JP" sz="1300">
              <a:latin typeface="ＭＳ Ｐゴシック" panose="020B0600070205080204" pitchFamily="50" charset="-128"/>
              <a:ea typeface="ＭＳ Ｐゴシック" panose="020B0600070205080204" pitchFamily="50" charset="-128"/>
            </a:rPr>
            <a:t>+15.5</a:t>
          </a:r>
          <a:r>
            <a:rPr kumimoji="1" lang="ja-JP" altLang="en-US" sz="1300">
              <a:latin typeface="ＭＳ Ｐゴシック" panose="020B0600070205080204" pitchFamily="50" charset="-128"/>
              <a:ea typeface="ＭＳ Ｐゴシック" panose="020B0600070205080204" pitchFamily="50" charset="-128"/>
            </a:rPr>
            <a:t>％）となっているが、主な要因は再開発事業の事業進捗による増などによるものである。衛生費は</a:t>
          </a:r>
          <a:r>
            <a:rPr kumimoji="1" lang="en-US" altLang="ja-JP" sz="1300">
              <a:latin typeface="ＭＳ Ｐゴシック" panose="020B0600070205080204" pitchFamily="50" charset="-128"/>
              <a:ea typeface="ＭＳ Ｐゴシック" panose="020B0600070205080204" pitchFamily="50" charset="-128"/>
            </a:rPr>
            <a:t>33,463</a:t>
          </a:r>
          <a:r>
            <a:rPr kumimoji="1" lang="ja-JP" altLang="en-US" sz="1300">
              <a:latin typeface="ＭＳ Ｐゴシック" panose="020B0600070205080204" pitchFamily="50" charset="-128"/>
              <a:ea typeface="ＭＳ Ｐゴシック" panose="020B0600070205080204" pitchFamily="50" charset="-128"/>
            </a:rPr>
            <a:t>円で対前年度比</a:t>
          </a:r>
          <a:r>
            <a:rPr kumimoji="1" lang="en-US" altLang="ja-JP" sz="1300">
              <a:latin typeface="ＭＳ Ｐゴシック" panose="020B0600070205080204" pitchFamily="50" charset="-128"/>
              <a:ea typeface="ＭＳ Ｐゴシック" panose="020B0600070205080204" pitchFamily="50" charset="-128"/>
            </a:rPr>
            <a:t>791</a:t>
          </a:r>
          <a:r>
            <a:rPr kumimoji="1" lang="ja-JP" altLang="en-US" sz="1300">
              <a:latin typeface="ＭＳ Ｐゴシック" panose="020B0600070205080204" pitchFamily="50" charset="-128"/>
              <a:ea typeface="ＭＳ Ｐゴシック" panose="020B0600070205080204" pitchFamily="50" charset="-128"/>
            </a:rPr>
            <a:t>円の増（</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％）となっているが、主な要因は予防接種費の増などによるものである。教育費は</a:t>
          </a:r>
          <a:r>
            <a:rPr kumimoji="1" lang="en-US" altLang="ja-JP" sz="1300">
              <a:latin typeface="ＭＳ Ｐゴシック" panose="020B0600070205080204" pitchFamily="50" charset="-128"/>
              <a:ea typeface="ＭＳ Ｐゴシック" panose="020B0600070205080204" pitchFamily="50" charset="-128"/>
            </a:rPr>
            <a:t>74,288</a:t>
          </a:r>
          <a:r>
            <a:rPr kumimoji="1" lang="ja-JP" altLang="en-US" sz="1300">
              <a:latin typeface="ＭＳ Ｐゴシック" panose="020B0600070205080204" pitchFamily="50" charset="-128"/>
              <a:ea typeface="ＭＳ Ｐゴシック" panose="020B0600070205080204" pitchFamily="50" charset="-128"/>
            </a:rPr>
            <a:t>円で対前年度比</a:t>
          </a:r>
          <a:r>
            <a:rPr kumimoji="1" lang="en-US" altLang="ja-JP" sz="1300">
              <a:latin typeface="ＭＳ Ｐゴシック" panose="020B0600070205080204" pitchFamily="50" charset="-128"/>
              <a:ea typeface="ＭＳ Ｐゴシック" panose="020B0600070205080204" pitchFamily="50" charset="-128"/>
            </a:rPr>
            <a:t>16,807</a:t>
          </a:r>
          <a:r>
            <a:rPr kumimoji="1" lang="ja-JP" altLang="en-US" sz="1300">
              <a:latin typeface="ＭＳ Ｐゴシック" panose="020B0600070205080204" pitchFamily="50" charset="-128"/>
              <a:ea typeface="ＭＳ Ｐゴシック" panose="020B0600070205080204" pitchFamily="50" charset="-128"/>
            </a:rPr>
            <a:t>円の減（△</a:t>
          </a:r>
          <a:r>
            <a:rPr kumimoji="1" lang="en-US" altLang="ja-JP" sz="1300">
              <a:latin typeface="ＭＳ Ｐゴシック" panose="020B0600070205080204" pitchFamily="50" charset="-128"/>
              <a:ea typeface="ＭＳ Ｐゴシック" panose="020B0600070205080204" pitchFamily="50" charset="-128"/>
            </a:rPr>
            <a:t>18.4</a:t>
          </a:r>
          <a:r>
            <a:rPr kumimoji="1" lang="ja-JP" altLang="en-US" sz="1300">
              <a:latin typeface="ＭＳ Ｐゴシック" panose="020B0600070205080204" pitchFamily="50" charset="-128"/>
              <a:ea typeface="ＭＳ Ｐゴシック" panose="020B0600070205080204" pitchFamily="50" charset="-128"/>
            </a:rPr>
            <a:t>％）となっているが、主な要因は教育施設整備基金積立費の減や学校改築事業費の減などである。総務費は</a:t>
          </a:r>
          <a:r>
            <a:rPr kumimoji="1" lang="en-US" altLang="ja-JP" sz="1300">
              <a:latin typeface="ＭＳ Ｐゴシック" panose="020B0600070205080204" pitchFamily="50" charset="-128"/>
              <a:ea typeface="ＭＳ Ｐゴシック" panose="020B0600070205080204" pitchFamily="50" charset="-128"/>
            </a:rPr>
            <a:t>54,468</a:t>
          </a:r>
          <a:r>
            <a:rPr kumimoji="1" lang="ja-JP" altLang="en-US" sz="1300">
              <a:latin typeface="ＭＳ Ｐゴシック" panose="020B0600070205080204" pitchFamily="50" charset="-128"/>
              <a:ea typeface="ＭＳ Ｐゴシック" panose="020B0600070205080204" pitchFamily="50" charset="-128"/>
            </a:rPr>
            <a:t>円で対前年度比</a:t>
          </a:r>
          <a:r>
            <a:rPr kumimoji="1" lang="en-US" altLang="ja-JP" sz="1300">
              <a:latin typeface="ＭＳ Ｐゴシック" panose="020B0600070205080204" pitchFamily="50" charset="-128"/>
              <a:ea typeface="ＭＳ Ｐゴシック" panose="020B0600070205080204" pitchFamily="50" charset="-128"/>
            </a:rPr>
            <a:t>3,841</a:t>
          </a:r>
          <a:r>
            <a:rPr kumimoji="1" lang="ja-JP" altLang="en-US" sz="1300">
              <a:latin typeface="ＭＳ Ｐゴシック" panose="020B0600070205080204" pitchFamily="50" charset="-128"/>
              <a:ea typeface="ＭＳ Ｐゴシック" panose="020B0600070205080204" pitchFamily="50" charset="-128"/>
            </a:rPr>
            <a:t>円の減（△</a:t>
          </a:r>
          <a:r>
            <a:rPr kumimoji="1" lang="en-US" altLang="ja-JP" sz="1300">
              <a:latin typeface="ＭＳ Ｐゴシック" panose="020B0600070205080204" pitchFamily="50" charset="-128"/>
              <a:ea typeface="ＭＳ Ｐゴシック" panose="020B0600070205080204" pitchFamily="50" charset="-128"/>
            </a:rPr>
            <a:t>6.6</a:t>
          </a:r>
          <a:r>
            <a:rPr kumimoji="1" lang="ja-JP" altLang="en-US" sz="1300">
              <a:latin typeface="ＭＳ Ｐゴシック" panose="020B0600070205080204" pitchFamily="50" charset="-128"/>
              <a:ea typeface="ＭＳ Ｐゴシック" panose="020B0600070205080204" pitchFamily="50" charset="-128"/>
            </a:rPr>
            <a:t>％）となっているが、主な要因は大型区民施設及び庁舎等整備基金への積立金の減などである。また、災害復旧費、諸支出金、前年度繰上充用金の実績はない。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東京都江戸川区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財調基金残高は、基金取り崩しを行わなかったため前年度とほぼ同額を維持している。前年度比</a:t>
          </a:r>
          <a:r>
            <a:rPr kumimoji="1" lang="en-US" altLang="ja-JP" sz="1300">
              <a:latin typeface="ＭＳ ゴシック" pitchFamily="49" charset="-128"/>
              <a:ea typeface="ＭＳ ゴシック" pitchFamily="49" charset="-128"/>
            </a:rPr>
            <a:t>0.42</a:t>
          </a:r>
          <a:r>
            <a:rPr kumimoji="1" lang="ja-JP" altLang="en-US" sz="1300">
              <a:latin typeface="ＭＳ ゴシック" pitchFamily="49" charset="-128"/>
              <a:ea typeface="ＭＳ ゴシック" pitchFamily="49" charset="-128"/>
            </a:rPr>
            <a:t>ポイント減となっているのは標準財政規模の増によるものである。令和</a:t>
          </a:r>
          <a:r>
            <a:rPr kumimoji="1" lang="en-US" altLang="ja-JP" sz="1300">
              <a:latin typeface="ＭＳ ゴシック" pitchFamily="49" charset="-128"/>
              <a:ea typeface="ＭＳ ゴシック" pitchFamily="49" charset="-128"/>
            </a:rPr>
            <a:t>6</a:t>
          </a:r>
          <a:r>
            <a:rPr kumimoji="1" lang="ja-JP" altLang="en-US" sz="1300">
              <a:latin typeface="ＭＳ ゴシック" pitchFamily="49" charset="-128"/>
              <a:ea typeface="ＭＳ ゴシック" pitchFamily="49" charset="-128"/>
            </a:rPr>
            <a:t>年度の実質収支比率は</a:t>
          </a:r>
          <a:r>
            <a:rPr kumimoji="1" lang="en-US" altLang="ja-JP" sz="1300">
              <a:latin typeface="ＭＳ ゴシック" pitchFamily="49" charset="-128"/>
              <a:ea typeface="ＭＳ ゴシック" pitchFamily="49" charset="-128"/>
            </a:rPr>
            <a:t>8.87</a:t>
          </a:r>
          <a:r>
            <a:rPr kumimoji="1" lang="ja-JP" altLang="en-US" sz="1300">
              <a:latin typeface="ＭＳ ゴシック" pitchFamily="49" charset="-128"/>
              <a:ea typeface="ＭＳ ゴシック" pitchFamily="49" charset="-128"/>
            </a:rPr>
            <a:t>％で前年度比</a:t>
          </a:r>
          <a:r>
            <a:rPr kumimoji="1" lang="en-US" altLang="ja-JP" sz="1300">
              <a:latin typeface="ＭＳ ゴシック" pitchFamily="49" charset="-128"/>
              <a:ea typeface="ＭＳ ゴシック" pitchFamily="49" charset="-128"/>
            </a:rPr>
            <a:t>1.37</a:t>
          </a:r>
          <a:r>
            <a:rPr kumimoji="1" lang="ja-JP" altLang="en-US" sz="1300">
              <a:latin typeface="ＭＳ ゴシック" pitchFamily="49" charset="-128"/>
              <a:ea typeface="ＭＳ ゴシック" pitchFamily="49" charset="-128"/>
            </a:rPr>
            <a:t>ﾎﾟｲﾝﾄの増となった。特別区民税や株式譲渡所得割交付金の収入増が主な実質収支の増要因である。実質単年度収支は</a:t>
          </a:r>
          <a:r>
            <a:rPr kumimoji="1" lang="en-US" altLang="ja-JP" sz="1300">
              <a:latin typeface="ＭＳ ゴシック" pitchFamily="49" charset="-128"/>
              <a:ea typeface="ＭＳ ゴシック" pitchFamily="49" charset="-128"/>
            </a:rPr>
            <a:t>3,062,404</a:t>
          </a:r>
          <a:r>
            <a:rPr kumimoji="1" lang="ja-JP" altLang="en-US" sz="1300">
              <a:latin typeface="ＭＳ ゴシック" pitchFamily="49" charset="-128"/>
              <a:ea typeface="ＭＳ ゴシック" pitchFamily="49" charset="-128"/>
            </a:rPr>
            <a:t>千円となっており、単年度の収支でみても近年で大きな赤字は生じていない。引き続き財源確保及び効率的な行政運営に努め健全財政を堅持していく。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東京都江戸川区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一般会計、各特別会計を含めた全会計での実質収支は、現方式での分析を始めた平成</a:t>
          </a:r>
          <a:r>
            <a:rPr kumimoji="1" lang="en-US" altLang="ja-JP" sz="1300">
              <a:latin typeface="ＭＳ ゴシック" pitchFamily="49" charset="-128"/>
              <a:ea typeface="ＭＳ ゴシック" pitchFamily="49" charset="-128"/>
            </a:rPr>
            <a:t>19</a:t>
          </a:r>
          <a:r>
            <a:rPr kumimoji="1" lang="ja-JP" altLang="en-US" sz="1300">
              <a:latin typeface="ＭＳ ゴシック" pitchFamily="49" charset="-128"/>
              <a:ea typeface="ＭＳ ゴシック" pitchFamily="49" charset="-128"/>
            </a:rPr>
            <a:t>年度から連続で黒字となっている。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370975528</v>
      </c>
      <c r="BO4" s="358"/>
      <c r="BP4" s="358"/>
      <c r="BQ4" s="358"/>
      <c r="BR4" s="358"/>
      <c r="BS4" s="358"/>
      <c r="BT4" s="358"/>
      <c r="BU4" s="359"/>
      <c r="BV4" s="357">
        <v>350828919</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8.9</v>
      </c>
      <c r="CU4" s="364"/>
      <c r="CV4" s="364"/>
      <c r="CW4" s="364"/>
      <c r="CX4" s="364"/>
      <c r="CY4" s="364"/>
      <c r="CZ4" s="364"/>
      <c r="DA4" s="365"/>
      <c r="DB4" s="363">
        <v>7.5</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324948900</v>
      </c>
      <c r="BO5" s="395"/>
      <c r="BP5" s="395"/>
      <c r="BQ5" s="395"/>
      <c r="BR5" s="395"/>
      <c r="BS5" s="395"/>
      <c r="BT5" s="395"/>
      <c r="BU5" s="396"/>
      <c r="BV5" s="394">
        <v>323633370</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73</v>
      </c>
      <c r="CU5" s="392"/>
      <c r="CV5" s="392"/>
      <c r="CW5" s="392"/>
      <c r="CX5" s="392"/>
      <c r="CY5" s="392"/>
      <c r="CZ5" s="392"/>
      <c r="DA5" s="393"/>
      <c r="DB5" s="391">
        <v>70.5</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98</v>
      </c>
      <c r="AV6" s="427"/>
      <c r="AW6" s="427"/>
      <c r="AX6" s="427"/>
      <c r="AY6" s="428" t="s">
        <v>99</v>
      </c>
      <c r="AZ6" s="429"/>
      <c r="BA6" s="429"/>
      <c r="BB6" s="429"/>
      <c r="BC6" s="429"/>
      <c r="BD6" s="429"/>
      <c r="BE6" s="429"/>
      <c r="BF6" s="429"/>
      <c r="BG6" s="429"/>
      <c r="BH6" s="429"/>
      <c r="BI6" s="429"/>
      <c r="BJ6" s="429"/>
      <c r="BK6" s="429"/>
      <c r="BL6" s="429"/>
      <c r="BM6" s="430"/>
      <c r="BN6" s="394">
        <v>46026628</v>
      </c>
      <c r="BO6" s="395"/>
      <c r="BP6" s="395"/>
      <c r="BQ6" s="395"/>
      <c r="BR6" s="395"/>
      <c r="BS6" s="395"/>
      <c r="BT6" s="395"/>
      <c r="BU6" s="396"/>
      <c r="BV6" s="394">
        <v>27195549</v>
      </c>
      <c r="BW6" s="395"/>
      <c r="BX6" s="395"/>
      <c r="BY6" s="395"/>
      <c r="BZ6" s="395"/>
      <c r="CA6" s="395"/>
      <c r="CB6" s="395"/>
      <c r="CC6" s="396"/>
      <c r="CD6" s="397" t="s">
        <v>100</v>
      </c>
      <c r="CE6" s="398"/>
      <c r="CF6" s="398"/>
      <c r="CG6" s="398"/>
      <c r="CH6" s="398"/>
      <c r="CI6" s="398"/>
      <c r="CJ6" s="398"/>
      <c r="CK6" s="398"/>
      <c r="CL6" s="398"/>
      <c r="CM6" s="398"/>
      <c r="CN6" s="398"/>
      <c r="CO6" s="398"/>
      <c r="CP6" s="398"/>
      <c r="CQ6" s="398"/>
      <c r="CR6" s="398"/>
      <c r="CS6" s="399"/>
      <c r="CT6" s="431">
        <v>73</v>
      </c>
      <c r="CU6" s="432"/>
      <c r="CV6" s="432"/>
      <c r="CW6" s="432"/>
      <c r="CX6" s="432"/>
      <c r="CY6" s="432"/>
      <c r="CZ6" s="432"/>
      <c r="DA6" s="433"/>
      <c r="DB6" s="431">
        <v>70.5</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101</v>
      </c>
      <c r="AN7" s="424"/>
      <c r="AO7" s="424"/>
      <c r="AP7" s="424"/>
      <c r="AQ7" s="424"/>
      <c r="AR7" s="424"/>
      <c r="AS7" s="424"/>
      <c r="AT7" s="425"/>
      <c r="AU7" s="426" t="s">
        <v>98</v>
      </c>
      <c r="AV7" s="427"/>
      <c r="AW7" s="427"/>
      <c r="AX7" s="427"/>
      <c r="AY7" s="428" t="s">
        <v>102</v>
      </c>
      <c r="AZ7" s="429"/>
      <c r="BA7" s="429"/>
      <c r="BB7" s="429"/>
      <c r="BC7" s="429"/>
      <c r="BD7" s="429"/>
      <c r="BE7" s="429"/>
      <c r="BF7" s="429"/>
      <c r="BG7" s="429"/>
      <c r="BH7" s="429"/>
      <c r="BI7" s="429"/>
      <c r="BJ7" s="429"/>
      <c r="BK7" s="429"/>
      <c r="BL7" s="429"/>
      <c r="BM7" s="430"/>
      <c r="BN7" s="394">
        <v>28615645</v>
      </c>
      <c r="BO7" s="395"/>
      <c r="BP7" s="395"/>
      <c r="BQ7" s="395"/>
      <c r="BR7" s="395"/>
      <c r="BS7" s="395"/>
      <c r="BT7" s="395"/>
      <c r="BU7" s="396"/>
      <c r="BV7" s="394">
        <v>12784493</v>
      </c>
      <c r="BW7" s="395"/>
      <c r="BX7" s="395"/>
      <c r="BY7" s="395"/>
      <c r="BZ7" s="395"/>
      <c r="CA7" s="395"/>
      <c r="CB7" s="395"/>
      <c r="CC7" s="396"/>
      <c r="CD7" s="397" t="s">
        <v>103</v>
      </c>
      <c r="CE7" s="398"/>
      <c r="CF7" s="398"/>
      <c r="CG7" s="398"/>
      <c r="CH7" s="398"/>
      <c r="CI7" s="398"/>
      <c r="CJ7" s="398"/>
      <c r="CK7" s="398"/>
      <c r="CL7" s="398"/>
      <c r="CM7" s="398"/>
      <c r="CN7" s="398"/>
      <c r="CO7" s="398"/>
      <c r="CP7" s="398"/>
      <c r="CQ7" s="398"/>
      <c r="CR7" s="398"/>
      <c r="CS7" s="399"/>
      <c r="CT7" s="394">
        <v>196294698</v>
      </c>
      <c r="CU7" s="395"/>
      <c r="CV7" s="395"/>
      <c r="CW7" s="395"/>
      <c r="CX7" s="395"/>
      <c r="CY7" s="395"/>
      <c r="CZ7" s="395"/>
      <c r="DA7" s="396"/>
      <c r="DB7" s="394">
        <v>192078900</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104</v>
      </c>
      <c r="AN8" s="424"/>
      <c r="AO8" s="424"/>
      <c r="AP8" s="424"/>
      <c r="AQ8" s="424"/>
      <c r="AR8" s="424"/>
      <c r="AS8" s="424"/>
      <c r="AT8" s="425"/>
      <c r="AU8" s="426" t="s">
        <v>90</v>
      </c>
      <c r="AV8" s="427"/>
      <c r="AW8" s="427"/>
      <c r="AX8" s="427"/>
      <c r="AY8" s="428" t="s">
        <v>105</v>
      </c>
      <c r="AZ8" s="429"/>
      <c r="BA8" s="429"/>
      <c r="BB8" s="429"/>
      <c r="BC8" s="429"/>
      <c r="BD8" s="429"/>
      <c r="BE8" s="429"/>
      <c r="BF8" s="429"/>
      <c r="BG8" s="429"/>
      <c r="BH8" s="429"/>
      <c r="BI8" s="429"/>
      <c r="BJ8" s="429"/>
      <c r="BK8" s="429"/>
      <c r="BL8" s="429"/>
      <c r="BM8" s="430"/>
      <c r="BN8" s="394">
        <v>17410983</v>
      </c>
      <c r="BO8" s="395"/>
      <c r="BP8" s="395"/>
      <c r="BQ8" s="395"/>
      <c r="BR8" s="395"/>
      <c r="BS8" s="395"/>
      <c r="BT8" s="395"/>
      <c r="BU8" s="396"/>
      <c r="BV8" s="394">
        <v>14411056</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0.38</v>
      </c>
      <c r="CU8" s="435"/>
      <c r="CV8" s="435"/>
      <c r="CW8" s="435"/>
      <c r="CX8" s="435"/>
      <c r="CY8" s="435"/>
      <c r="CZ8" s="435"/>
      <c r="DA8" s="436"/>
      <c r="DB8" s="434">
        <v>0.39</v>
      </c>
      <c r="DC8" s="435"/>
      <c r="DD8" s="435"/>
      <c r="DE8" s="435"/>
      <c r="DF8" s="435"/>
      <c r="DG8" s="435"/>
      <c r="DH8" s="435"/>
      <c r="DI8" s="436"/>
    </row>
    <row r="9" spans="1:119" ht="18.75" customHeight="1" thickBot="1" x14ac:dyDescent="0.25">
      <c r="A9" s="163"/>
      <c r="B9" s="388" t="s">
        <v>107</v>
      </c>
      <c r="C9" s="389"/>
      <c r="D9" s="389"/>
      <c r="E9" s="389"/>
      <c r="F9" s="389"/>
      <c r="G9" s="389"/>
      <c r="H9" s="389"/>
      <c r="I9" s="389"/>
      <c r="J9" s="389"/>
      <c r="K9" s="437"/>
      <c r="L9" s="438" t="s">
        <v>108</v>
      </c>
      <c r="M9" s="439"/>
      <c r="N9" s="439"/>
      <c r="O9" s="439"/>
      <c r="P9" s="439"/>
      <c r="Q9" s="440"/>
      <c r="R9" s="441">
        <v>697932</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2999927</v>
      </c>
      <c r="BO9" s="395"/>
      <c r="BP9" s="395"/>
      <c r="BQ9" s="395"/>
      <c r="BR9" s="395"/>
      <c r="BS9" s="395"/>
      <c r="BT9" s="395"/>
      <c r="BU9" s="396"/>
      <c r="BV9" s="394">
        <v>2426529</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0</v>
      </c>
      <c r="CU9" s="392"/>
      <c r="CV9" s="392"/>
      <c r="CW9" s="392"/>
      <c r="CX9" s="392"/>
      <c r="CY9" s="392"/>
      <c r="CZ9" s="392"/>
      <c r="DA9" s="393"/>
      <c r="DB9" s="391">
        <v>0</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113</v>
      </c>
      <c r="M10" s="424"/>
      <c r="N10" s="424"/>
      <c r="O10" s="424"/>
      <c r="P10" s="424"/>
      <c r="Q10" s="425"/>
      <c r="R10" s="445">
        <v>681298</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62477</v>
      </c>
      <c r="BO10" s="395"/>
      <c r="BP10" s="395"/>
      <c r="BQ10" s="395"/>
      <c r="BR10" s="395"/>
      <c r="BS10" s="395"/>
      <c r="BT10" s="395"/>
      <c r="BU10" s="396"/>
      <c r="BV10" s="394">
        <v>32790</v>
      </c>
      <c r="BW10" s="395"/>
      <c r="BX10" s="395"/>
      <c r="BY10" s="395"/>
      <c r="BZ10" s="395"/>
      <c r="CA10" s="395"/>
      <c r="CB10" s="395"/>
      <c r="CC10" s="396"/>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63"/>
      <c r="B12" s="454" t="s">
        <v>123</v>
      </c>
      <c r="C12" s="455"/>
      <c r="D12" s="455"/>
      <c r="E12" s="455"/>
      <c r="F12" s="455"/>
      <c r="G12" s="455"/>
      <c r="H12" s="455"/>
      <c r="I12" s="455"/>
      <c r="J12" s="455"/>
      <c r="K12" s="456"/>
      <c r="L12" s="463" t="s">
        <v>124</v>
      </c>
      <c r="M12" s="464"/>
      <c r="N12" s="464"/>
      <c r="O12" s="464"/>
      <c r="P12" s="464"/>
      <c r="Q12" s="465"/>
      <c r="R12" s="466">
        <v>693570</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0</v>
      </c>
      <c r="BO12" s="395"/>
      <c r="BP12" s="395"/>
      <c r="BQ12" s="395"/>
      <c r="BR12" s="395"/>
      <c r="BS12" s="395"/>
      <c r="BT12" s="395"/>
      <c r="BU12" s="396"/>
      <c r="BV12" s="394">
        <v>0</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2"/>
      <c r="M13" s="485" t="s">
        <v>130</v>
      </c>
      <c r="N13" s="486"/>
      <c r="O13" s="486"/>
      <c r="P13" s="486"/>
      <c r="Q13" s="487"/>
      <c r="R13" s="478">
        <v>645638</v>
      </c>
      <c r="S13" s="479"/>
      <c r="T13" s="479"/>
      <c r="U13" s="479"/>
      <c r="V13" s="480"/>
      <c r="W13" s="410" t="s">
        <v>131</v>
      </c>
      <c r="X13" s="411"/>
      <c r="Y13" s="411"/>
      <c r="Z13" s="411"/>
      <c r="AA13" s="411"/>
      <c r="AB13" s="401"/>
      <c r="AC13" s="445">
        <v>686</v>
      </c>
      <c r="AD13" s="446"/>
      <c r="AE13" s="446"/>
      <c r="AF13" s="446"/>
      <c r="AG13" s="488"/>
      <c r="AH13" s="445">
        <v>691</v>
      </c>
      <c r="AI13" s="446"/>
      <c r="AJ13" s="446"/>
      <c r="AK13" s="446"/>
      <c r="AL13" s="447"/>
      <c r="AM13" s="423" t="s">
        <v>132</v>
      </c>
      <c r="AN13" s="424"/>
      <c r="AO13" s="424"/>
      <c r="AP13" s="424"/>
      <c r="AQ13" s="424"/>
      <c r="AR13" s="424"/>
      <c r="AS13" s="424"/>
      <c r="AT13" s="425"/>
      <c r="AU13" s="426" t="s">
        <v>98</v>
      </c>
      <c r="AV13" s="427"/>
      <c r="AW13" s="427"/>
      <c r="AX13" s="427"/>
      <c r="AY13" s="428" t="s">
        <v>133</v>
      </c>
      <c r="AZ13" s="429"/>
      <c r="BA13" s="429"/>
      <c r="BB13" s="429"/>
      <c r="BC13" s="429"/>
      <c r="BD13" s="429"/>
      <c r="BE13" s="429"/>
      <c r="BF13" s="429"/>
      <c r="BG13" s="429"/>
      <c r="BH13" s="429"/>
      <c r="BI13" s="429"/>
      <c r="BJ13" s="429"/>
      <c r="BK13" s="429"/>
      <c r="BL13" s="429"/>
      <c r="BM13" s="430"/>
      <c r="BN13" s="394">
        <v>3062404</v>
      </c>
      <c r="BO13" s="395"/>
      <c r="BP13" s="395"/>
      <c r="BQ13" s="395"/>
      <c r="BR13" s="395"/>
      <c r="BS13" s="395"/>
      <c r="BT13" s="395"/>
      <c r="BU13" s="396"/>
      <c r="BV13" s="394">
        <v>2459319</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-4.2</v>
      </c>
      <c r="CU13" s="392"/>
      <c r="CV13" s="392"/>
      <c r="CW13" s="392"/>
      <c r="CX13" s="392"/>
      <c r="CY13" s="392"/>
      <c r="CZ13" s="392"/>
      <c r="DA13" s="393"/>
      <c r="DB13" s="391">
        <v>-5</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135</v>
      </c>
      <c r="M14" s="476"/>
      <c r="N14" s="476"/>
      <c r="O14" s="476"/>
      <c r="P14" s="476"/>
      <c r="Q14" s="477"/>
      <c r="R14" s="478">
        <v>689961</v>
      </c>
      <c r="S14" s="479"/>
      <c r="T14" s="479"/>
      <c r="U14" s="479"/>
      <c r="V14" s="480"/>
      <c r="W14" s="384"/>
      <c r="X14" s="385"/>
      <c r="Y14" s="385"/>
      <c r="Z14" s="385"/>
      <c r="AA14" s="385"/>
      <c r="AB14" s="374"/>
      <c r="AC14" s="481">
        <v>0.2</v>
      </c>
      <c r="AD14" s="482"/>
      <c r="AE14" s="482"/>
      <c r="AF14" s="482"/>
      <c r="AG14" s="483"/>
      <c r="AH14" s="481">
        <v>0.3</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2"/>
      <c r="M15" s="485" t="s">
        <v>130</v>
      </c>
      <c r="N15" s="486"/>
      <c r="O15" s="486"/>
      <c r="P15" s="486"/>
      <c r="Q15" s="487"/>
      <c r="R15" s="478">
        <v>647043</v>
      </c>
      <c r="S15" s="479"/>
      <c r="T15" s="479"/>
      <c r="U15" s="479"/>
      <c r="V15" s="480"/>
      <c r="W15" s="410" t="s">
        <v>137</v>
      </c>
      <c r="X15" s="411"/>
      <c r="Y15" s="411"/>
      <c r="Z15" s="411"/>
      <c r="AA15" s="411"/>
      <c r="AB15" s="401"/>
      <c r="AC15" s="445">
        <v>51810</v>
      </c>
      <c r="AD15" s="446"/>
      <c r="AE15" s="446"/>
      <c r="AF15" s="446"/>
      <c r="AG15" s="488"/>
      <c r="AH15" s="445">
        <v>54245</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73539617</v>
      </c>
      <c r="BO15" s="358"/>
      <c r="BP15" s="358"/>
      <c r="BQ15" s="358"/>
      <c r="BR15" s="358"/>
      <c r="BS15" s="358"/>
      <c r="BT15" s="358"/>
      <c r="BU15" s="359"/>
      <c r="BV15" s="357">
        <v>70299140</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17.8</v>
      </c>
      <c r="AD16" s="482"/>
      <c r="AE16" s="482"/>
      <c r="AF16" s="482"/>
      <c r="AG16" s="483"/>
      <c r="AH16" s="481">
        <v>20.2</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186419607</v>
      </c>
      <c r="BO16" s="395"/>
      <c r="BP16" s="395"/>
      <c r="BQ16" s="395"/>
      <c r="BR16" s="395"/>
      <c r="BS16" s="395"/>
      <c r="BT16" s="395"/>
      <c r="BU16" s="396"/>
      <c r="BV16" s="394">
        <v>182866243</v>
      </c>
      <c r="BW16" s="395"/>
      <c r="BX16" s="395"/>
      <c r="BY16" s="395"/>
      <c r="BZ16" s="395"/>
      <c r="CA16" s="395"/>
      <c r="CB16" s="395"/>
      <c r="CC16" s="396"/>
      <c r="CD16" s="176"/>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77"/>
      <c r="M17" s="505" t="s">
        <v>143</v>
      </c>
      <c r="N17" s="506"/>
      <c r="O17" s="506"/>
      <c r="P17" s="506"/>
      <c r="Q17" s="507"/>
      <c r="R17" s="500" t="s">
        <v>144</v>
      </c>
      <c r="S17" s="501"/>
      <c r="T17" s="501"/>
      <c r="U17" s="501"/>
      <c r="V17" s="502"/>
      <c r="W17" s="410" t="s">
        <v>145</v>
      </c>
      <c r="X17" s="411"/>
      <c r="Y17" s="411"/>
      <c r="Z17" s="411"/>
      <c r="AA17" s="411"/>
      <c r="AB17" s="401"/>
      <c r="AC17" s="445">
        <v>238080</v>
      </c>
      <c r="AD17" s="446"/>
      <c r="AE17" s="446"/>
      <c r="AF17" s="446"/>
      <c r="AG17" s="488"/>
      <c r="AH17" s="445">
        <v>213500</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196294698</v>
      </c>
      <c r="BO17" s="395"/>
      <c r="BP17" s="395"/>
      <c r="BQ17" s="395"/>
      <c r="BR17" s="395"/>
      <c r="BS17" s="395"/>
      <c r="BT17" s="395"/>
      <c r="BU17" s="396"/>
      <c r="BV17" s="394">
        <v>192078900</v>
      </c>
      <c r="BW17" s="395"/>
      <c r="BX17" s="395"/>
      <c r="BY17" s="395"/>
      <c r="BZ17" s="395"/>
      <c r="CA17" s="395"/>
      <c r="CB17" s="395"/>
      <c r="CC17" s="396"/>
      <c r="CD17" s="176"/>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6" t="s">
        <v>147</v>
      </c>
      <c r="C18" s="437"/>
      <c r="D18" s="437"/>
      <c r="E18" s="517"/>
      <c r="F18" s="517"/>
      <c r="G18" s="517"/>
      <c r="H18" s="517"/>
      <c r="I18" s="517"/>
      <c r="J18" s="517"/>
      <c r="K18" s="517"/>
      <c r="L18" s="518">
        <v>49.9</v>
      </c>
      <c r="M18" s="518"/>
      <c r="N18" s="518"/>
      <c r="O18" s="518"/>
      <c r="P18" s="518"/>
      <c r="Q18" s="518"/>
      <c r="R18" s="519"/>
      <c r="S18" s="519"/>
      <c r="T18" s="519"/>
      <c r="U18" s="519"/>
      <c r="V18" s="520"/>
      <c r="W18" s="412"/>
      <c r="X18" s="413"/>
      <c r="Y18" s="413"/>
      <c r="Z18" s="413"/>
      <c r="AA18" s="413"/>
      <c r="AB18" s="404"/>
      <c r="AC18" s="521">
        <v>81.900000000000006</v>
      </c>
      <c r="AD18" s="522"/>
      <c r="AE18" s="522"/>
      <c r="AF18" s="522"/>
      <c r="AG18" s="523"/>
      <c r="AH18" s="521">
        <v>79.5</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146172731</v>
      </c>
      <c r="BO18" s="395"/>
      <c r="BP18" s="395"/>
      <c r="BQ18" s="395"/>
      <c r="BR18" s="395"/>
      <c r="BS18" s="395"/>
      <c r="BT18" s="395"/>
      <c r="BU18" s="396"/>
      <c r="BV18" s="394">
        <v>137650288</v>
      </c>
      <c r="BW18" s="395"/>
      <c r="BX18" s="395"/>
      <c r="BY18" s="395"/>
      <c r="BZ18" s="395"/>
      <c r="CA18" s="395"/>
      <c r="CB18" s="395"/>
      <c r="CC18" s="396"/>
      <c r="CD18" s="176"/>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6" t="s">
        <v>149</v>
      </c>
      <c r="C19" s="437"/>
      <c r="D19" s="437"/>
      <c r="E19" s="517"/>
      <c r="F19" s="517"/>
      <c r="G19" s="517"/>
      <c r="H19" s="517"/>
      <c r="I19" s="517"/>
      <c r="J19" s="517"/>
      <c r="K19" s="517"/>
      <c r="L19" s="525">
        <v>13987</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237169666</v>
      </c>
      <c r="BO19" s="395"/>
      <c r="BP19" s="395"/>
      <c r="BQ19" s="395"/>
      <c r="BR19" s="395"/>
      <c r="BS19" s="395"/>
      <c r="BT19" s="395"/>
      <c r="BU19" s="396"/>
      <c r="BV19" s="394">
        <v>234430378</v>
      </c>
      <c r="BW19" s="395"/>
      <c r="BX19" s="395"/>
      <c r="BY19" s="395"/>
      <c r="BZ19" s="395"/>
      <c r="CA19" s="395"/>
      <c r="CB19" s="395"/>
      <c r="CC19" s="396"/>
      <c r="CD19" s="176"/>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6" t="s">
        <v>151</v>
      </c>
      <c r="C20" s="437"/>
      <c r="D20" s="437"/>
      <c r="E20" s="517"/>
      <c r="F20" s="517"/>
      <c r="G20" s="517"/>
      <c r="H20" s="517"/>
      <c r="I20" s="517"/>
      <c r="J20" s="517"/>
      <c r="K20" s="517"/>
      <c r="L20" s="525">
        <v>333200</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6"/>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6"/>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231201</v>
      </c>
      <c r="BO22" s="358"/>
      <c r="BP22" s="358"/>
      <c r="BQ22" s="358"/>
      <c r="BR22" s="358"/>
      <c r="BS22" s="358"/>
      <c r="BT22" s="358"/>
      <c r="BU22" s="359"/>
      <c r="BV22" s="357">
        <v>242192</v>
      </c>
      <c r="BW22" s="358"/>
      <c r="BX22" s="358"/>
      <c r="BY22" s="358"/>
      <c r="BZ22" s="358"/>
      <c r="CA22" s="358"/>
      <c r="CB22" s="358"/>
      <c r="CC22" s="359"/>
      <c r="CD22" s="176"/>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231201</v>
      </c>
      <c r="BO23" s="395"/>
      <c r="BP23" s="395"/>
      <c r="BQ23" s="395"/>
      <c r="BR23" s="395"/>
      <c r="BS23" s="395"/>
      <c r="BT23" s="395"/>
      <c r="BU23" s="396"/>
      <c r="BV23" s="394">
        <v>242192</v>
      </c>
      <c r="BW23" s="395"/>
      <c r="BX23" s="395"/>
      <c r="BY23" s="395"/>
      <c r="BZ23" s="395"/>
      <c r="CA23" s="395"/>
      <c r="CB23" s="395"/>
      <c r="CC23" s="396"/>
      <c r="CD23" s="176"/>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161</v>
      </c>
      <c r="F24" s="424"/>
      <c r="G24" s="424"/>
      <c r="H24" s="424"/>
      <c r="I24" s="424"/>
      <c r="J24" s="424"/>
      <c r="K24" s="425"/>
      <c r="L24" s="445">
        <v>1</v>
      </c>
      <c r="M24" s="446"/>
      <c r="N24" s="446"/>
      <c r="O24" s="446"/>
      <c r="P24" s="488"/>
      <c r="Q24" s="445">
        <v>11450</v>
      </c>
      <c r="R24" s="446"/>
      <c r="S24" s="446"/>
      <c r="T24" s="446"/>
      <c r="U24" s="446"/>
      <c r="V24" s="488"/>
      <c r="W24" s="540"/>
      <c r="X24" s="541"/>
      <c r="Y24" s="542"/>
      <c r="Z24" s="444" t="s">
        <v>162</v>
      </c>
      <c r="AA24" s="424"/>
      <c r="AB24" s="424"/>
      <c r="AC24" s="424"/>
      <c r="AD24" s="424"/>
      <c r="AE24" s="424"/>
      <c r="AF24" s="424"/>
      <c r="AG24" s="425"/>
      <c r="AH24" s="445">
        <v>3434</v>
      </c>
      <c r="AI24" s="446"/>
      <c r="AJ24" s="446"/>
      <c r="AK24" s="446"/>
      <c r="AL24" s="488"/>
      <c r="AM24" s="445">
        <v>10216150</v>
      </c>
      <c r="AN24" s="446"/>
      <c r="AO24" s="446"/>
      <c r="AP24" s="446"/>
      <c r="AQ24" s="446"/>
      <c r="AR24" s="488"/>
      <c r="AS24" s="445">
        <v>2975</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231201</v>
      </c>
      <c r="BO24" s="395"/>
      <c r="BP24" s="395"/>
      <c r="BQ24" s="395"/>
      <c r="BR24" s="395"/>
      <c r="BS24" s="395"/>
      <c r="BT24" s="395"/>
      <c r="BU24" s="396"/>
      <c r="BV24" s="394">
        <v>242192</v>
      </c>
      <c r="BW24" s="395"/>
      <c r="BX24" s="395"/>
      <c r="BY24" s="395"/>
      <c r="BZ24" s="395"/>
      <c r="CA24" s="395"/>
      <c r="CB24" s="395"/>
      <c r="CC24" s="396"/>
      <c r="CD24" s="176"/>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164</v>
      </c>
      <c r="F25" s="424"/>
      <c r="G25" s="424"/>
      <c r="H25" s="424"/>
      <c r="I25" s="424"/>
      <c r="J25" s="424"/>
      <c r="K25" s="425"/>
      <c r="L25" s="445">
        <v>2</v>
      </c>
      <c r="M25" s="446"/>
      <c r="N25" s="446"/>
      <c r="O25" s="446"/>
      <c r="P25" s="488"/>
      <c r="Q25" s="445">
        <v>8869</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2069929</v>
      </c>
      <c r="BO25" s="358"/>
      <c r="BP25" s="358"/>
      <c r="BQ25" s="358"/>
      <c r="BR25" s="358"/>
      <c r="BS25" s="358"/>
      <c r="BT25" s="358"/>
      <c r="BU25" s="359"/>
      <c r="BV25" s="357">
        <v>1393091</v>
      </c>
      <c r="BW25" s="358"/>
      <c r="BX25" s="358"/>
      <c r="BY25" s="358"/>
      <c r="BZ25" s="358"/>
      <c r="CA25" s="358"/>
      <c r="CB25" s="358"/>
      <c r="CC25" s="359"/>
      <c r="CD25" s="176"/>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167</v>
      </c>
      <c r="F26" s="424"/>
      <c r="G26" s="424"/>
      <c r="H26" s="424"/>
      <c r="I26" s="424"/>
      <c r="J26" s="424"/>
      <c r="K26" s="425"/>
      <c r="L26" s="445">
        <v>1</v>
      </c>
      <c r="M26" s="446"/>
      <c r="N26" s="446"/>
      <c r="O26" s="446"/>
      <c r="P26" s="488"/>
      <c r="Q26" s="445">
        <v>7583</v>
      </c>
      <c r="R26" s="446"/>
      <c r="S26" s="446"/>
      <c r="T26" s="446"/>
      <c r="U26" s="446"/>
      <c r="V26" s="488"/>
      <c r="W26" s="540"/>
      <c r="X26" s="541"/>
      <c r="Y26" s="542"/>
      <c r="Z26" s="444" t="s">
        <v>168</v>
      </c>
      <c r="AA26" s="546"/>
      <c r="AB26" s="546"/>
      <c r="AC26" s="546"/>
      <c r="AD26" s="546"/>
      <c r="AE26" s="546"/>
      <c r="AF26" s="546"/>
      <c r="AG26" s="547"/>
      <c r="AH26" s="445">
        <v>463</v>
      </c>
      <c r="AI26" s="446"/>
      <c r="AJ26" s="446"/>
      <c r="AK26" s="446"/>
      <c r="AL26" s="488"/>
      <c r="AM26" s="445">
        <v>1315846</v>
      </c>
      <c r="AN26" s="446"/>
      <c r="AO26" s="446"/>
      <c r="AP26" s="446"/>
      <c r="AQ26" s="446"/>
      <c r="AR26" s="488"/>
      <c r="AS26" s="445">
        <v>2842</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v>600000</v>
      </c>
      <c r="BO26" s="395"/>
      <c r="BP26" s="395"/>
      <c r="BQ26" s="395"/>
      <c r="BR26" s="395"/>
      <c r="BS26" s="395"/>
      <c r="BT26" s="395"/>
      <c r="BU26" s="396"/>
      <c r="BV26" s="394">
        <v>600000</v>
      </c>
      <c r="BW26" s="395"/>
      <c r="BX26" s="395"/>
      <c r="BY26" s="395"/>
      <c r="BZ26" s="395"/>
      <c r="CA26" s="395"/>
      <c r="CB26" s="395"/>
      <c r="CC26" s="396"/>
      <c r="CD26" s="176"/>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170</v>
      </c>
      <c r="F27" s="424"/>
      <c r="G27" s="424"/>
      <c r="H27" s="424"/>
      <c r="I27" s="424"/>
      <c r="J27" s="424"/>
      <c r="K27" s="425"/>
      <c r="L27" s="445">
        <v>1</v>
      </c>
      <c r="M27" s="446"/>
      <c r="N27" s="446"/>
      <c r="O27" s="446"/>
      <c r="P27" s="488"/>
      <c r="Q27" s="445">
        <v>9560</v>
      </c>
      <c r="R27" s="446"/>
      <c r="S27" s="446"/>
      <c r="T27" s="446"/>
      <c r="U27" s="446"/>
      <c r="V27" s="488"/>
      <c r="W27" s="540"/>
      <c r="X27" s="541"/>
      <c r="Y27" s="542"/>
      <c r="Z27" s="444" t="s">
        <v>171</v>
      </c>
      <c r="AA27" s="424"/>
      <c r="AB27" s="424"/>
      <c r="AC27" s="424"/>
      <c r="AD27" s="424"/>
      <c r="AE27" s="424"/>
      <c r="AF27" s="424"/>
      <c r="AG27" s="425"/>
      <c r="AH27" s="445">
        <v>13</v>
      </c>
      <c r="AI27" s="446"/>
      <c r="AJ27" s="446"/>
      <c r="AK27" s="446"/>
      <c r="AL27" s="488"/>
      <c r="AM27" s="445">
        <v>54496</v>
      </c>
      <c r="AN27" s="446"/>
      <c r="AO27" s="446"/>
      <c r="AP27" s="446"/>
      <c r="AQ27" s="446"/>
      <c r="AR27" s="488"/>
      <c r="AS27" s="445">
        <v>4192</v>
      </c>
      <c r="AT27" s="446"/>
      <c r="AU27" s="446"/>
      <c r="AV27" s="446"/>
      <c r="AW27" s="446"/>
      <c r="AX27" s="447"/>
      <c r="AY27" s="489" t="s">
        <v>172</v>
      </c>
      <c r="AZ27" s="490"/>
      <c r="BA27" s="490"/>
      <c r="BB27" s="490"/>
      <c r="BC27" s="490"/>
      <c r="BD27" s="490"/>
      <c r="BE27" s="490"/>
      <c r="BF27" s="490"/>
      <c r="BG27" s="490"/>
      <c r="BH27" s="490"/>
      <c r="BI27" s="490"/>
      <c r="BJ27" s="490"/>
      <c r="BK27" s="490"/>
      <c r="BL27" s="490"/>
      <c r="BM27" s="491"/>
      <c r="BN27" s="513">
        <v>20000000</v>
      </c>
      <c r="BO27" s="514"/>
      <c r="BP27" s="514"/>
      <c r="BQ27" s="514"/>
      <c r="BR27" s="514"/>
      <c r="BS27" s="514"/>
      <c r="BT27" s="514"/>
      <c r="BU27" s="515"/>
      <c r="BV27" s="513">
        <v>20000000</v>
      </c>
      <c r="BW27" s="514"/>
      <c r="BX27" s="514"/>
      <c r="BY27" s="514"/>
      <c r="BZ27" s="514"/>
      <c r="CA27" s="514"/>
      <c r="CB27" s="514"/>
      <c r="CC27" s="515"/>
      <c r="CD27" s="178"/>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173</v>
      </c>
      <c r="F28" s="424"/>
      <c r="G28" s="424"/>
      <c r="H28" s="424"/>
      <c r="I28" s="424"/>
      <c r="J28" s="424"/>
      <c r="K28" s="425"/>
      <c r="L28" s="445">
        <v>1</v>
      </c>
      <c r="M28" s="446"/>
      <c r="N28" s="446"/>
      <c r="O28" s="446"/>
      <c r="P28" s="488"/>
      <c r="Q28" s="445">
        <v>8070</v>
      </c>
      <c r="R28" s="446"/>
      <c r="S28" s="446"/>
      <c r="T28" s="446"/>
      <c r="U28" s="446"/>
      <c r="V28" s="488"/>
      <c r="W28" s="540"/>
      <c r="X28" s="541"/>
      <c r="Y28" s="542"/>
      <c r="Z28" s="444" t="s">
        <v>174</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175</v>
      </c>
      <c r="AZ28" s="549"/>
      <c r="BA28" s="549"/>
      <c r="BB28" s="550"/>
      <c r="BC28" s="354" t="s">
        <v>46</v>
      </c>
      <c r="BD28" s="355"/>
      <c r="BE28" s="355"/>
      <c r="BF28" s="355"/>
      <c r="BG28" s="355"/>
      <c r="BH28" s="355"/>
      <c r="BI28" s="355"/>
      <c r="BJ28" s="355"/>
      <c r="BK28" s="355"/>
      <c r="BL28" s="355"/>
      <c r="BM28" s="356"/>
      <c r="BN28" s="357">
        <v>40112267</v>
      </c>
      <c r="BO28" s="358"/>
      <c r="BP28" s="358"/>
      <c r="BQ28" s="358"/>
      <c r="BR28" s="358"/>
      <c r="BS28" s="358"/>
      <c r="BT28" s="358"/>
      <c r="BU28" s="359"/>
      <c r="BV28" s="357">
        <v>40049789</v>
      </c>
      <c r="BW28" s="358"/>
      <c r="BX28" s="358"/>
      <c r="BY28" s="358"/>
      <c r="BZ28" s="358"/>
      <c r="CA28" s="358"/>
      <c r="CB28" s="358"/>
      <c r="CC28" s="359"/>
      <c r="CD28" s="176"/>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176</v>
      </c>
      <c r="F29" s="424"/>
      <c r="G29" s="424"/>
      <c r="H29" s="424"/>
      <c r="I29" s="424"/>
      <c r="J29" s="424"/>
      <c r="K29" s="425"/>
      <c r="L29" s="445">
        <v>42</v>
      </c>
      <c r="M29" s="446"/>
      <c r="N29" s="446"/>
      <c r="O29" s="446"/>
      <c r="P29" s="488"/>
      <c r="Q29" s="445">
        <v>6210</v>
      </c>
      <c r="R29" s="446"/>
      <c r="S29" s="446"/>
      <c r="T29" s="446"/>
      <c r="U29" s="446"/>
      <c r="V29" s="488"/>
      <c r="W29" s="543"/>
      <c r="X29" s="544"/>
      <c r="Y29" s="545"/>
      <c r="Z29" s="444" t="s">
        <v>177</v>
      </c>
      <c r="AA29" s="424"/>
      <c r="AB29" s="424"/>
      <c r="AC29" s="424"/>
      <c r="AD29" s="424"/>
      <c r="AE29" s="424"/>
      <c r="AF29" s="424"/>
      <c r="AG29" s="425"/>
      <c r="AH29" s="445">
        <v>3447</v>
      </c>
      <c r="AI29" s="446"/>
      <c r="AJ29" s="446"/>
      <c r="AK29" s="446"/>
      <c r="AL29" s="488"/>
      <c r="AM29" s="445">
        <v>10270646</v>
      </c>
      <c r="AN29" s="446"/>
      <c r="AO29" s="446"/>
      <c r="AP29" s="446"/>
      <c r="AQ29" s="446"/>
      <c r="AR29" s="488"/>
      <c r="AS29" s="445">
        <v>2980</v>
      </c>
      <c r="AT29" s="446"/>
      <c r="AU29" s="446"/>
      <c r="AV29" s="446"/>
      <c r="AW29" s="446"/>
      <c r="AX29" s="447"/>
      <c r="AY29" s="551"/>
      <c r="AZ29" s="552"/>
      <c r="BA29" s="552"/>
      <c r="BB29" s="553"/>
      <c r="BC29" s="428" t="s">
        <v>178</v>
      </c>
      <c r="BD29" s="429"/>
      <c r="BE29" s="429"/>
      <c r="BF29" s="429"/>
      <c r="BG29" s="429"/>
      <c r="BH29" s="429"/>
      <c r="BI29" s="429"/>
      <c r="BJ29" s="429"/>
      <c r="BK29" s="429"/>
      <c r="BL29" s="429"/>
      <c r="BM29" s="430"/>
      <c r="BN29" s="394">
        <v>244985</v>
      </c>
      <c r="BO29" s="395"/>
      <c r="BP29" s="395"/>
      <c r="BQ29" s="395"/>
      <c r="BR29" s="395"/>
      <c r="BS29" s="395"/>
      <c r="BT29" s="395"/>
      <c r="BU29" s="396"/>
      <c r="BV29" s="394">
        <v>257030</v>
      </c>
      <c r="BW29" s="395"/>
      <c r="BX29" s="395"/>
      <c r="BY29" s="395"/>
      <c r="BZ29" s="395"/>
      <c r="CA29" s="395"/>
      <c r="CB29" s="395"/>
      <c r="CC29" s="396"/>
      <c r="CD29" s="178"/>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179</v>
      </c>
      <c r="X30" s="562"/>
      <c r="Y30" s="562"/>
      <c r="Z30" s="562"/>
      <c r="AA30" s="562"/>
      <c r="AB30" s="562"/>
      <c r="AC30" s="562"/>
      <c r="AD30" s="562"/>
      <c r="AE30" s="562"/>
      <c r="AF30" s="562"/>
      <c r="AG30" s="563"/>
      <c r="AH30" s="521">
        <v>97.1</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228542892</v>
      </c>
      <c r="BO30" s="514"/>
      <c r="BP30" s="514"/>
      <c r="BQ30" s="514"/>
      <c r="BR30" s="514"/>
      <c r="BS30" s="514"/>
      <c r="BT30" s="514"/>
      <c r="BU30" s="515"/>
      <c r="BV30" s="513">
        <v>227287333</v>
      </c>
      <c r="BW30" s="514"/>
      <c r="BX30" s="514"/>
      <c r="BY30" s="514"/>
      <c r="BZ30" s="514"/>
      <c r="CA30" s="514"/>
      <c r="CB30" s="514"/>
      <c r="CC30" s="515"/>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557" t="s">
        <v>180</v>
      </c>
      <c r="D32" s="557"/>
      <c r="E32" s="557"/>
      <c r="F32" s="557"/>
      <c r="G32" s="557"/>
      <c r="H32" s="557"/>
      <c r="I32" s="557"/>
      <c r="J32" s="557"/>
      <c r="K32" s="557"/>
      <c r="L32" s="557"/>
      <c r="M32" s="557"/>
      <c r="N32" s="557"/>
      <c r="O32" s="557"/>
      <c r="P32" s="557"/>
      <c r="Q32" s="557"/>
      <c r="R32" s="557"/>
      <c r="S32" s="557"/>
      <c r="U32" s="398" t="s">
        <v>181</v>
      </c>
      <c r="V32" s="398"/>
      <c r="W32" s="398"/>
      <c r="X32" s="398"/>
      <c r="Y32" s="398"/>
      <c r="Z32" s="398"/>
      <c r="AA32" s="398"/>
      <c r="AB32" s="398"/>
      <c r="AC32" s="398"/>
      <c r="AD32" s="398"/>
      <c r="AE32" s="398"/>
      <c r="AF32" s="398"/>
      <c r="AG32" s="398"/>
      <c r="AH32" s="398"/>
      <c r="AI32" s="398"/>
      <c r="AJ32" s="398"/>
      <c r="AK32" s="398"/>
      <c r="AM32" s="398" t="s">
        <v>182</v>
      </c>
      <c r="AN32" s="398"/>
      <c r="AO32" s="398"/>
      <c r="AP32" s="398"/>
      <c r="AQ32" s="398"/>
      <c r="AR32" s="398"/>
      <c r="AS32" s="398"/>
      <c r="AT32" s="398"/>
      <c r="AU32" s="398"/>
      <c r="AV32" s="398"/>
      <c r="AW32" s="398"/>
      <c r="AX32" s="398"/>
      <c r="AY32" s="398"/>
      <c r="AZ32" s="398"/>
      <c r="BA32" s="398"/>
      <c r="BB32" s="398"/>
      <c r="BC32" s="398"/>
      <c r="BE32" s="398" t="s">
        <v>183</v>
      </c>
      <c r="BF32" s="398"/>
      <c r="BG32" s="398"/>
      <c r="BH32" s="398"/>
      <c r="BI32" s="398"/>
      <c r="BJ32" s="398"/>
      <c r="BK32" s="398"/>
      <c r="BL32" s="398"/>
      <c r="BM32" s="398"/>
      <c r="BN32" s="398"/>
      <c r="BO32" s="398"/>
      <c r="BP32" s="398"/>
      <c r="BQ32" s="398"/>
      <c r="BR32" s="398"/>
      <c r="BS32" s="398"/>
      <c r="BT32" s="398"/>
      <c r="BU32" s="398"/>
      <c r="BW32" s="398" t="s">
        <v>184</v>
      </c>
      <c r="BX32" s="398"/>
      <c r="BY32" s="398"/>
      <c r="BZ32" s="398"/>
      <c r="CA32" s="398"/>
      <c r="CB32" s="398"/>
      <c r="CC32" s="398"/>
      <c r="CD32" s="398"/>
      <c r="CE32" s="398"/>
      <c r="CF32" s="398"/>
      <c r="CG32" s="398"/>
      <c r="CH32" s="398"/>
      <c r="CI32" s="398"/>
      <c r="CJ32" s="398"/>
      <c r="CK32" s="398"/>
      <c r="CL32" s="398"/>
      <c r="CM32" s="398"/>
      <c r="CO32" s="398" t="s">
        <v>185</v>
      </c>
      <c r="CP32" s="398"/>
      <c r="CQ32" s="398"/>
      <c r="CR32" s="398"/>
      <c r="CS32" s="398"/>
      <c r="CT32" s="398"/>
      <c r="CU32" s="398"/>
      <c r="CV32" s="398"/>
      <c r="CW32" s="398"/>
      <c r="CX32" s="398"/>
      <c r="CY32" s="398"/>
      <c r="CZ32" s="398"/>
      <c r="DA32" s="398"/>
      <c r="DB32" s="398"/>
      <c r="DC32" s="398"/>
      <c r="DD32" s="398"/>
      <c r="DE32" s="398"/>
      <c r="DI32" s="186"/>
    </row>
    <row r="33" spans="1:113" ht="13.5" customHeight="1" x14ac:dyDescent="0.2">
      <c r="A33" s="163"/>
      <c r="B33" s="187"/>
      <c r="C33" s="418" t="s">
        <v>186</v>
      </c>
      <c r="D33" s="418"/>
      <c r="E33" s="383" t="s">
        <v>187</v>
      </c>
      <c r="F33" s="383"/>
      <c r="G33" s="383"/>
      <c r="H33" s="383"/>
      <c r="I33" s="383"/>
      <c r="J33" s="383"/>
      <c r="K33" s="383"/>
      <c r="L33" s="383"/>
      <c r="M33" s="383"/>
      <c r="N33" s="383"/>
      <c r="O33" s="383"/>
      <c r="P33" s="383"/>
      <c r="Q33" s="383"/>
      <c r="R33" s="383"/>
      <c r="S33" s="383"/>
      <c r="T33" s="188"/>
      <c r="U33" s="418" t="s">
        <v>186</v>
      </c>
      <c r="V33" s="418"/>
      <c r="W33" s="383" t="s">
        <v>187</v>
      </c>
      <c r="X33" s="383"/>
      <c r="Y33" s="383"/>
      <c r="Z33" s="383"/>
      <c r="AA33" s="383"/>
      <c r="AB33" s="383"/>
      <c r="AC33" s="383"/>
      <c r="AD33" s="383"/>
      <c r="AE33" s="383"/>
      <c r="AF33" s="383"/>
      <c r="AG33" s="383"/>
      <c r="AH33" s="383"/>
      <c r="AI33" s="383"/>
      <c r="AJ33" s="383"/>
      <c r="AK33" s="383"/>
      <c r="AL33" s="188"/>
      <c r="AM33" s="418" t="s">
        <v>186</v>
      </c>
      <c r="AN33" s="418"/>
      <c r="AO33" s="383" t="s">
        <v>187</v>
      </c>
      <c r="AP33" s="383"/>
      <c r="AQ33" s="383"/>
      <c r="AR33" s="383"/>
      <c r="AS33" s="383"/>
      <c r="AT33" s="383"/>
      <c r="AU33" s="383"/>
      <c r="AV33" s="383"/>
      <c r="AW33" s="383"/>
      <c r="AX33" s="383"/>
      <c r="AY33" s="383"/>
      <c r="AZ33" s="383"/>
      <c r="BA33" s="383"/>
      <c r="BB33" s="383"/>
      <c r="BC33" s="383"/>
      <c r="BD33" s="189"/>
      <c r="BE33" s="383" t="s">
        <v>188</v>
      </c>
      <c r="BF33" s="383"/>
      <c r="BG33" s="383" t="s">
        <v>189</v>
      </c>
      <c r="BH33" s="383"/>
      <c r="BI33" s="383"/>
      <c r="BJ33" s="383"/>
      <c r="BK33" s="383"/>
      <c r="BL33" s="383"/>
      <c r="BM33" s="383"/>
      <c r="BN33" s="383"/>
      <c r="BO33" s="383"/>
      <c r="BP33" s="383"/>
      <c r="BQ33" s="383"/>
      <c r="BR33" s="383"/>
      <c r="BS33" s="383"/>
      <c r="BT33" s="383"/>
      <c r="BU33" s="383"/>
      <c r="BV33" s="189"/>
      <c r="BW33" s="418" t="s">
        <v>188</v>
      </c>
      <c r="BX33" s="418"/>
      <c r="BY33" s="383" t="s">
        <v>190</v>
      </c>
      <c r="BZ33" s="383"/>
      <c r="CA33" s="383"/>
      <c r="CB33" s="383"/>
      <c r="CC33" s="383"/>
      <c r="CD33" s="383"/>
      <c r="CE33" s="383"/>
      <c r="CF33" s="383"/>
      <c r="CG33" s="383"/>
      <c r="CH33" s="383"/>
      <c r="CI33" s="383"/>
      <c r="CJ33" s="383"/>
      <c r="CK33" s="383"/>
      <c r="CL33" s="383"/>
      <c r="CM33" s="383"/>
      <c r="CN33" s="188"/>
      <c r="CO33" s="418" t="s">
        <v>186</v>
      </c>
      <c r="CP33" s="418"/>
      <c r="CQ33" s="383" t="s">
        <v>191</v>
      </c>
      <c r="CR33" s="383"/>
      <c r="CS33" s="383"/>
      <c r="CT33" s="383"/>
      <c r="CU33" s="383"/>
      <c r="CV33" s="383"/>
      <c r="CW33" s="383"/>
      <c r="CX33" s="383"/>
      <c r="CY33" s="383"/>
      <c r="CZ33" s="383"/>
      <c r="DA33" s="383"/>
      <c r="DB33" s="383"/>
      <c r="DC33" s="383"/>
      <c r="DD33" s="383"/>
      <c r="DE33" s="383"/>
      <c r="DF33" s="188"/>
      <c r="DG33" s="583" t="s">
        <v>192</v>
      </c>
      <c r="DH33" s="583"/>
      <c r="DI33" s="190"/>
    </row>
    <row r="34" spans="1:113" ht="32.25" customHeight="1" x14ac:dyDescent="0.2">
      <c r="A34" s="163"/>
      <c r="B34" s="187"/>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2</v>
      </c>
      <c r="V34" s="584"/>
      <c r="W34" s="585" t="str">
        <f>IF('各会計、関係団体の財政状況及び健全化判断比率'!B28="","",'各会計、関係団体の財政状況及び健全化判断比率'!B28)</f>
        <v>国民健康保険事業特別会計</v>
      </c>
      <c r="X34" s="585"/>
      <c r="Y34" s="585"/>
      <c r="Z34" s="585"/>
      <c r="AA34" s="585"/>
      <c r="AB34" s="585"/>
      <c r="AC34" s="585"/>
      <c r="AD34" s="585"/>
      <c r="AE34" s="585"/>
      <c r="AF34" s="585"/>
      <c r="AG34" s="585"/>
      <c r="AH34" s="585"/>
      <c r="AI34" s="585"/>
      <c r="AJ34" s="585"/>
      <c r="AK34" s="585"/>
      <c r="AL34" s="163"/>
      <c r="AM34" s="584" t="str">
        <f>IF(AO34="","",MAX(C34:D43,U34:V43)+1)</f>
        <v/>
      </c>
      <c r="AN34" s="584"/>
      <c r="AO34" s="585"/>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5</v>
      </c>
      <c r="BX34" s="584"/>
      <c r="BY34" s="585" t="str">
        <f>IF('各会計、関係団体の財政状況及び健全化判断比率'!B68="","",'各会計、関係団体の財政状況及び健全化判断比率'!B68)</f>
        <v>特別区人事・厚生事務組合</v>
      </c>
      <c r="BZ34" s="585"/>
      <c r="CA34" s="585"/>
      <c r="CB34" s="585"/>
      <c r="CC34" s="585"/>
      <c r="CD34" s="585"/>
      <c r="CE34" s="585"/>
      <c r="CF34" s="585"/>
      <c r="CG34" s="585"/>
      <c r="CH34" s="585"/>
      <c r="CI34" s="585"/>
      <c r="CJ34" s="585"/>
      <c r="CK34" s="585"/>
      <c r="CL34" s="585"/>
      <c r="CM34" s="585"/>
      <c r="CN34" s="163"/>
      <c r="CO34" s="584">
        <f>IF(CQ34="","",MAX(C34:D43,U34:V43,AM34:AN43,BE34:BF43,BW34:BX43)+1)</f>
        <v>10</v>
      </c>
      <c r="CP34" s="584"/>
      <c r="CQ34" s="585" t="str">
        <f>IF('各会計、関係団体の財政状況及び健全化判断比率'!BS7="","",'各会計、関係団体の財政状況及び健全化判断比率'!BS7)</f>
        <v>えどがわ環境財団</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90"/>
    </row>
    <row r="35" spans="1:113" ht="32.25" customHeight="1" x14ac:dyDescent="0.2">
      <c r="A35" s="163"/>
      <c r="B35" s="187"/>
      <c r="C35" s="584" t="str">
        <f>IF(E35="","",C34+1)</f>
        <v/>
      </c>
      <c r="D35" s="584"/>
      <c r="E35" s="585" t="str">
        <f>IF('各会計、関係団体の財政状況及び健全化判断比率'!B8="","",'各会計、関係団体の財政状況及び健全化判断比率'!B8)</f>
        <v/>
      </c>
      <c r="F35" s="585"/>
      <c r="G35" s="585"/>
      <c r="H35" s="585"/>
      <c r="I35" s="585"/>
      <c r="J35" s="585"/>
      <c r="K35" s="585"/>
      <c r="L35" s="585"/>
      <c r="M35" s="585"/>
      <c r="N35" s="585"/>
      <c r="O35" s="585"/>
      <c r="P35" s="585"/>
      <c r="Q35" s="585"/>
      <c r="R35" s="585"/>
      <c r="S35" s="585"/>
      <c r="T35" s="163"/>
      <c r="U35" s="584">
        <f>IF(W35="","",U34+1)</f>
        <v>3</v>
      </c>
      <c r="V35" s="584"/>
      <c r="W35" s="585" t="str">
        <f>IF('各会計、関係団体の財政状況及び健全化判断比率'!B29="","",'各会計、関係団体の財政状況及び健全化判断比率'!B29)</f>
        <v>介護保険事業特別会計</v>
      </c>
      <c r="X35" s="585"/>
      <c r="Y35" s="585"/>
      <c r="Z35" s="585"/>
      <c r="AA35" s="585"/>
      <c r="AB35" s="585"/>
      <c r="AC35" s="585"/>
      <c r="AD35" s="585"/>
      <c r="AE35" s="585"/>
      <c r="AF35" s="585"/>
      <c r="AG35" s="585"/>
      <c r="AH35" s="585"/>
      <c r="AI35" s="585"/>
      <c r="AJ35" s="585"/>
      <c r="AK35" s="585"/>
      <c r="AL35" s="163"/>
      <c r="AM35" s="584" t="str">
        <f t="shared" ref="AM35:AM43" si="0">IF(AO35="","",AM34+1)</f>
        <v/>
      </c>
      <c r="AN35" s="584"/>
      <c r="AO35" s="585"/>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6</v>
      </c>
      <c r="BX35" s="584"/>
      <c r="BY35" s="585" t="str">
        <f>IF('各会計、関係団体の財政状況及び健全化判断比率'!B69="","",'各会計、関係団体の財政状況及び健全化判断比率'!B69)</f>
        <v>特別区競馬組合</v>
      </c>
      <c r="BZ35" s="585"/>
      <c r="CA35" s="585"/>
      <c r="CB35" s="585"/>
      <c r="CC35" s="585"/>
      <c r="CD35" s="585"/>
      <c r="CE35" s="585"/>
      <c r="CF35" s="585"/>
      <c r="CG35" s="585"/>
      <c r="CH35" s="585"/>
      <c r="CI35" s="585"/>
      <c r="CJ35" s="585"/>
      <c r="CK35" s="585"/>
      <c r="CL35" s="585"/>
      <c r="CM35" s="585"/>
      <c r="CN35" s="163"/>
      <c r="CO35" s="584" t="str">
        <f t="shared" ref="CO35:CO43" si="3">IF(CQ35="","",CO34+1)</f>
        <v/>
      </c>
      <c r="CP35" s="584"/>
      <c r="CQ35" s="585" t="str">
        <f>IF('各会計、関係団体の財政状況及び健全化判断比率'!BS8="","",'各会計、関係団体の財政状況及び健全化判断比率'!BS8)</f>
        <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90"/>
    </row>
    <row r="36" spans="1:113" ht="32.25" customHeight="1" x14ac:dyDescent="0.2">
      <c r="A36" s="163"/>
      <c r="B36" s="187"/>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4</v>
      </c>
      <c r="V36" s="584"/>
      <c r="W36" s="585" t="str">
        <f>IF('各会計、関係団体の財政状況及び健全化判断比率'!B30="","",'各会計、関係団体の財政状況及び健全化判断比率'!B30)</f>
        <v>後期高齢者医療特別会計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7</v>
      </c>
      <c r="BX36" s="584"/>
      <c r="BY36" s="585" t="str">
        <f>IF('各会計、関係団体の財政状況及び健全化判断比率'!B70="","",'各会計、関係団体の財政状況及び健全化判断比率'!B70)</f>
        <v>東京二十三区清掃一部事務組合</v>
      </c>
      <c r="BZ36" s="585"/>
      <c r="CA36" s="585"/>
      <c r="CB36" s="585"/>
      <c r="CC36" s="585"/>
      <c r="CD36" s="585"/>
      <c r="CE36" s="585"/>
      <c r="CF36" s="585"/>
      <c r="CG36" s="585"/>
      <c r="CH36" s="585"/>
      <c r="CI36" s="585"/>
      <c r="CJ36" s="585"/>
      <c r="CK36" s="585"/>
      <c r="CL36" s="585"/>
      <c r="CM36" s="585"/>
      <c r="CN36" s="163"/>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90"/>
    </row>
    <row r="37" spans="1:113" ht="32.25" customHeight="1" x14ac:dyDescent="0.2">
      <c r="A37" s="163"/>
      <c r="B37" s="187"/>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8</v>
      </c>
      <c r="BX37" s="584"/>
      <c r="BY37" s="585" t="str">
        <f>IF('各会計、関係団体の財政状況及び健全化判断比率'!B71="","",'各会計、関係団体の財政状況及び健全化判断比率'!B71)</f>
        <v>東京都後期高齢者医療広域連合（一般会計）</v>
      </c>
      <c r="BZ37" s="585"/>
      <c r="CA37" s="585"/>
      <c r="CB37" s="585"/>
      <c r="CC37" s="585"/>
      <c r="CD37" s="585"/>
      <c r="CE37" s="585"/>
      <c r="CF37" s="585"/>
      <c r="CG37" s="585"/>
      <c r="CH37" s="585"/>
      <c r="CI37" s="585"/>
      <c r="CJ37" s="585"/>
      <c r="CK37" s="585"/>
      <c r="CL37" s="585"/>
      <c r="CM37" s="585"/>
      <c r="CN37" s="163"/>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90"/>
    </row>
    <row r="38" spans="1:113" ht="32.25" customHeight="1" x14ac:dyDescent="0.2">
      <c r="A38" s="163"/>
      <c r="B38" s="187"/>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9</v>
      </c>
      <c r="BX38" s="584"/>
      <c r="BY38" s="585" t="str">
        <f>IF('各会計、関係団体の財政状況及び健全化判断比率'!B72="","",'各会計、関係団体の財政状況及び健全化判断比率'!B72)</f>
        <v>東京都後期高齢者医療広域連合
（後期高齢者医療特別会計）</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90"/>
    </row>
    <row r="39" spans="1:113" ht="32.25" customHeight="1" x14ac:dyDescent="0.2">
      <c r="A39" s="163"/>
      <c r="B39" s="187"/>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t="str">
        <f t="shared" si="2"/>
        <v/>
      </c>
      <c r="BX39" s="584"/>
      <c r="BY39" s="585" t="str">
        <f>IF('各会計、関係団体の財政状況及び健全化判断比率'!B73="","",'各会計、関係団体の財政状況及び健全化判断比率'!B73)</f>
        <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90"/>
    </row>
    <row r="40" spans="1:113" ht="32.25" customHeight="1" x14ac:dyDescent="0.2">
      <c r="A40" s="163"/>
      <c r="B40" s="187"/>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t="str">
        <f t="shared" si="2"/>
        <v/>
      </c>
      <c r="BX40" s="584"/>
      <c r="BY40" s="585" t="str">
        <f>IF('各会計、関係団体の財政状況及び健全化判断比率'!B74="","",'各会計、関係団体の財政状況及び健全化判断比率'!B74)</f>
        <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90"/>
    </row>
    <row r="41" spans="1:113" ht="32.25" customHeight="1" x14ac:dyDescent="0.2">
      <c r="A41" s="163"/>
      <c r="B41" s="187"/>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90"/>
    </row>
    <row r="42" spans="1:113" ht="32.25" customHeight="1" x14ac:dyDescent="0.2">
      <c r="B42" s="187"/>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90"/>
    </row>
    <row r="43" spans="1:113" ht="32.25" customHeight="1" x14ac:dyDescent="0.2">
      <c r="B43" s="187"/>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587" t="s">
        <v>194</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195</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196</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197</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198</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199</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200</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201</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8dTXvf1LC0tN3Xj43K8A2U4T3xyJKMNzKKG2EbKMi8v3yo0Jwn2BzFidVAr84jIPu5pj6H7q0o/0EVC3h2kqLQ==" saltValue="rqC6QvWMa3Inj+OHLEkRI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521</v>
      </c>
      <c r="G33" s="29" t="s">
        <v>522</v>
      </c>
      <c r="H33" s="29" t="s">
        <v>523</v>
      </c>
      <c r="I33" s="29" t="s">
        <v>524</v>
      </c>
      <c r="J33" s="30" t="s">
        <v>525</v>
      </c>
      <c r="K33" s="22"/>
      <c r="L33" s="22"/>
      <c r="M33" s="22"/>
      <c r="N33" s="22"/>
      <c r="O33" s="22"/>
      <c r="P33" s="22"/>
    </row>
    <row r="34" spans="1:16" ht="39" customHeight="1" x14ac:dyDescent="0.2">
      <c r="A34" s="22"/>
      <c r="B34" s="31"/>
      <c r="C34" s="1136" t="s">
        <v>528</v>
      </c>
      <c r="D34" s="1136"/>
      <c r="E34" s="1137"/>
      <c r="F34" s="32">
        <v>6.89</v>
      </c>
      <c r="G34" s="33">
        <v>7.13</v>
      </c>
      <c r="H34" s="33">
        <v>6.61</v>
      </c>
      <c r="I34" s="33">
        <v>7.5</v>
      </c>
      <c r="J34" s="34">
        <v>8.86</v>
      </c>
      <c r="K34" s="22"/>
      <c r="L34" s="22"/>
      <c r="M34" s="22"/>
      <c r="N34" s="22"/>
      <c r="O34" s="22"/>
      <c r="P34" s="22"/>
    </row>
    <row r="35" spans="1:16" ht="39" customHeight="1" x14ac:dyDescent="0.2">
      <c r="A35" s="22"/>
      <c r="B35" s="35"/>
      <c r="C35" s="1132" t="s">
        <v>529</v>
      </c>
      <c r="D35" s="1132"/>
      <c r="E35" s="1133"/>
      <c r="F35" s="36">
        <v>1.0900000000000001</v>
      </c>
      <c r="G35" s="37">
        <v>1.04</v>
      </c>
      <c r="H35" s="37">
        <v>1</v>
      </c>
      <c r="I35" s="37">
        <v>0.69</v>
      </c>
      <c r="J35" s="38">
        <v>0.72</v>
      </c>
      <c r="K35" s="22"/>
      <c r="L35" s="22"/>
      <c r="M35" s="22"/>
      <c r="N35" s="22"/>
      <c r="O35" s="22"/>
      <c r="P35" s="22"/>
    </row>
    <row r="36" spans="1:16" ht="39" customHeight="1" x14ac:dyDescent="0.2">
      <c r="A36" s="22"/>
      <c r="B36" s="35"/>
      <c r="C36" s="1132" t="s">
        <v>530</v>
      </c>
      <c r="D36" s="1132"/>
      <c r="E36" s="1133"/>
      <c r="F36" s="36">
        <v>0.81</v>
      </c>
      <c r="G36" s="37">
        <v>0.81</v>
      </c>
      <c r="H36" s="37">
        <v>0.61</v>
      </c>
      <c r="I36" s="37">
        <v>0.72</v>
      </c>
      <c r="J36" s="38">
        <v>0.59</v>
      </c>
      <c r="K36" s="22"/>
      <c r="L36" s="22"/>
      <c r="M36" s="22"/>
      <c r="N36" s="22"/>
      <c r="O36" s="22"/>
      <c r="P36" s="22"/>
    </row>
    <row r="37" spans="1:16" ht="39" customHeight="1" x14ac:dyDescent="0.2">
      <c r="A37" s="22"/>
      <c r="B37" s="35"/>
      <c r="C37" s="1132" t="s">
        <v>531</v>
      </c>
      <c r="D37" s="1132"/>
      <c r="E37" s="1133"/>
      <c r="F37" s="36">
        <v>0.09</v>
      </c>
      <c r="G37" s="37">
        <v>0.1</v>
      </c>
      <c r="H37" s="37">
        <v>0.1</v>
      </c>
      <c r="I37" s="37">
        <v>0.09</v>
      </c>
      <c r="J37" s="38">
        <v>0.1</v>
      </c>
      <c r="K37" s="22"/>
      <c r="L37" s="22"/>
      <c r="M37" s="22"/>
      <c r="N37" s="22"/>
      <c r="O37" s="22"/>
      <c r="P37" s="22"/>
    </row>
    <row r="38" spans="1:16" ht="39" customHeight="1" x14ac:dyDescent="0.2">
      <c r="A38" s="22"/>
      <c r="B38" s="35"/>
      <c r="C38" s="1132"/>
      <c r="D38" s="1132"/>
      <c r="E38" s="1133"/>
      <c r="F38" s="36"/>
      <c r="G38" s="37"/>
      <c r="H38" s="37"/>
      <c r="I38" s="37"/>
      <c r="J38" s="38"/>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532</v>
      </c>
      <c r="D42" s="1132"/>
      <c r="E42" s="1133"/>
      <c r="F42" s="36" t="s">
        <v>482</v>
      </c>
      <c r="G42" s="37" t="s">
        <v>482</v>
      </c>
      <c r="H42" s="37" t="s">
        <v>482</v>
      </c>
      <c r="I42" s="37" t="s">
        <v>482</v>
      </c>
      <c r="J42" s="38" t="s">
        <v>482</v>
      </c>
      <c r="K42" s="22"/>
      <c r="L42" s="22"/>
      <c r="M42" s="22"/>
      <c r="N42" s="22"/>
      <c r="O42" s="22"/>
      <c r="P42" s="22"/>
    </row>
    <row r="43" spans="1:16" ht="39" customHeight="1" thickBot="1" x14ac:dyDescent="0.25">
      <c r="A43" s="22"/>
      <c r="B43" s="40"/>
      <c r="C43" s="1134" t="s">
        <v>533</v>
      </c>
      <c r="D43" s="1134"/>
      <c r="E43" s="1135"/>
      <c r="F43" s="41" t="s">
        <v>482</v>
      </c>
      <c r="G43" s="42" t="s">
        <v>482</v>
      </c>
      <c r="H43" s="42" t="s">
        <v>482</v>
      </c>
      <c r="I43" s="42" t="s">
        <v>482</v>
      </c>
      <c r="J43" s="43" t="s">
        <v>482</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nfn9FNCd8RTenZSt6a/fApIo/tqcfjNMwqCCr5teCkrIEyYd6ACRMAXK5OjhzDPz5Evr3lBfvX5G9/rq0xQfjg==" saltValue="WCxufERp5jeaTpkDM7nmV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521</v>
      </c>
      <c r="L44" s="54" t="s">
        <v>522</v>
      </c>
      <c r="M44" s="54" t="s">
        <v>523</v>
      </c>
      <c r="N44" s="54" t="s">
        <v>524</v>
      </c>
      <c r="O44" s="55" t="s">
        <v>525</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162</v>
      </c>
      <c r="L45" s="58">
        <v>162</v>
      </c>
      <c r="M45" s="58">
        <v>8</v>
      </c>
      <c r="N45" s="58">
        <v>12</v>
      </c>
      <c r="O45" s="59">
        <v>12</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482</v>
      </c>
      <c r="L46" s="62" t="s">
        <v>482</v>
      </c>
      <c r="M46" s="62" t="s">
        <v>482</v>
      </c>
      <c r="N46" s="62" t="s">
        <v>482</v>
      </c>
      <c r="O46" s="63" t="s">
        <v>482</v>
      </c>
      <c r="P46" s="46"/>
      <c r="Q46" s="46"/>
      <c r="R46" s="46"/>
      <c r="S46" s="46"/>
      <c r="T46" s="46"/>
      <c r="U46" s="46"/>
    </row>
    <row r="47" spans="1:21" ht="30.75" customHeight="1" x14ac:dyDescent="0.2">
      <c r="A47" s="46"/>
      <c r="B47" s="1140"/>
      <c r="C47" s="1141"/>
      <c r="D47" s="60"/>
      <c r="E47" s="1146" t="s">
        <v>12</v>
      </c>
      <c r="F47" s="1146"/>
      <c r="G47" s="1146"/>
      <c r="H47" s="1146"/>
      <c r="I47" s="1146"/>
      <c r="J47" s="1147"/>
      <c r="K47" s="61" t="s">
        <v>482</v>
      </c>
      <c r="L47" s="62" t="s">
        <v>482</v>
      </c>
      <c r="M47" s="62" t="s">
        <v>482</v>
      </c>
      <c r="N47" s="62" t="s">
        <v>482</v>
      </c>
      <c r="O47" s="63" t="s">
        <v>482</v>
      </c>
      <c r="P47" s="46"/>
      <c r="Q47" s="46"/>
      <c r="R47" s="46"/>
      <c r="S47" s="46"/>
      <c r="T47" s="46"/>
      <c r="U47" s="46"/>
    </row>
    <row r="48" spans="1:21" ht="30.75" customHeight="1" x14ac:dyDescent="0.2">
      <c r="A48" s="46"/>
      <c r="B48" s="1140"/>
      <c r="C48" s="1141"/>
      <c r="D48" s="60"/>
      <c r="E48" s="1146" t="s">
        <v>13</v>
      </c>
      <c r="F48" s="1146"/>
      <c r="G48" s="1146"/>
      <c r="H48" s="1146"/>
      <c r="I48" s="1146"/>
      <c r="J48" s="1147"/>
      <c r="K48" s="61" t="s">
        <v>482</v>
      </c>
      <c r="L48" s="62" t="s">
        <v>482</v>
      </c>
      <c r="M48" s="62" t="s">
        <v>482</v>
      </c>
      <c r="N48" s="62" t="s">
        <v>482</v>
      </c>
      <c r="O48" s="63" t="s">
        <v>482</v>
      </c>
      <c r="P48" s="46"/>
      <c r="Q48" s="46"/>
      <c r="R48" s="46"/>
      <c r="S48" s="46"/>
      <c r="T48" s="46"/>
      <c r="U48" s="46"/>
    </row>
    <row r="49" spans="1:21" ht="30.75" customHeight="1" x14ac:dyDescent="0.2">
      <c r="A49" s="46"/>
      <c r="B49" s="1140"/>
      <c r="C49" s="1141"/>
      <c r="D49" s="60"/>
      <c r="E49" s="1146" t="s">
        <v>14</v>
      </c>
      <c r="F49" s="1146"/>
      <c r="G49" s="1146"/>
      <c r="H49" s="1146"/>
      <c r="I49" s="1146"/>
      <c r="J49" s="1147"/>
      <c r="K49" s="61">
        <v>205</v>
      </c>
      <c r="L49" s="62">
        <v>195</v>
      </c>
      <c r="M49" s="62">
        <v>194</v>
      </c>
      <c r="N49" s="62">
        <v>235</v>
      </c>
      <c r="O49" s="63">
        <v>331</v>
      </c>
      <c r="P49" s="46"/>
      <c r="Q49" s="46"/>
      <c r="R49" s="46"/>
      <c r="S49" s="46"/>
      <c r="T49" s="46"/>
      <c r="U49" s="46"/>
    </row>
    <row r="50" spans="1:21" ht="30.75" customHeight="1" x14ac:dyDescent="0.2">
      <c r="A50" s="46"/>
      <c r="B50" s="1140"/>
      <c r="C50" s="1141"/>
      <c r="D50" s="60"/>
      <c r="E50" s="1146" t="s">
        <v>15</v>
      </c>
      <c r="F50" s="1146"/>
      <c r="G50" s="1146"/>
      <c r="H50" s="1146"/>
      <c r="I50" s="1146"/>
      <c r="J50" s="1147"/>
      <c r="K50" s="61" t="s">
        <v>482</v>
      </c>
      <c r="L50" s="62" t="s">
        <v>482</v>
      </c>
      <c r="M50" s="62" t="s">
        <v>482</v>
      </c>
      <c r="N50" s="62" t="s">
        <v>482</v>
      </c>
      <c r="O50" s="63" t="s">
        <v>482</v>
      </c>
      <c r="P50" s="46"/>
      <c r="Q50" s="46"/>
      <c r="R50" s="46"/>
      <c r="S50" s="46"/>
      <c r="T50" s="46"/>
      <c r="U50" s="46"/>
    </row>
    <row r="51" spans="1:21" ht="30.75" customHeight="1" x14ac:dyDescent="0.2">
      <c r="A51" s="46"/>
      <c r="B51" s="1142"/>
      <c r="C51" s="1143"/>
      <c r="D51" s="64"/>
      <c r="E51" s="1146" t="s">
        <v>16</v>
      </c>
      <c r="F51" s="1146"/>
      <c r="G51" s="1146"/>
      <c r="H51" s="1146"/>
      <c r="I51" s="1146"/>
      <c r="J51" s="1147"/>
      <c r="K51" s="61" t="s">
        <v>482</v>
      </c>
      <c r="L51" s="62" t="s">
        <v>482</v>
      </c>
      <c r="M51" s="62" t="s">
        <v>482</v>
      </c>
      <c r="N51" s="62" t="s">
        <v>482</v>
      </c>
      <c r="O51" s="63" t="s">
        <v>482</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9897</v>
      </c>
      <c r="L52" s="62">
        <v>9591</v>
      </c>
      <c r="M52" s="62">
        <v>9005</v>
      </c>
      <c r="N52" s="62">
        <v>8107</v>
      </c>
      <c r="O52" s="63">
        <v>6558</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-9530</v>
      </c>
      <c r="L53" s="67">
        <v>-9234</v>
      </c>
      <c r="M53" s="67">
        <v>-8803</v>
      </c>
      <c r="N53" s="67">
        <v>-7860</v>
      </c>
      <c r="O53" s="68">
        <v>-6215</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534</v>
      </c>
      <c r="L57" s="79" t="s">
        <v>535</v>
      </c>
      <c r="M57" s="79" t="s">
        <v>536</v>
      </c>
      <c r="N57" s="79" t="s">
        <v>537</v>
      </c>
      <c r="O57" s="80" t="s">
        <v>538</v>
      </c>
      <c r="P57" s="46"/>
      <c r="Q57" s="46"/>
      <c r="R57" s="46"/>
      <c r="S57" s="46"/>
      <c r="T57" s="46"/>
      <c r="U57" s="46"/>
    </row>
    <row r="58" spans="1:21" ht="31.5" customHeight="1" x14ac:dyDescent="0.2">
      <c r="B58" s="1154" t="s">
        <v>24</v>
      </c>
      <c r="C58" s="1155"/>
      <c r="D58" s="1160" t="s">
        <v>25</v>
      </c>
      <c r="E58" s="1161"/>
      <c r="F58" s="1161"/>
      <c r="G58" s="1161"/>
      <c r="H58" s="1161"/>
      <c r="I58" s="1161"/>
      <c r="J58" s="1162"/>
      <c r="K58" s="81" t="s">
        <v>552</v>
      </c>
      <c r="L58" s="82" t="s">
        <v>482</v>
      </c>
      <c r="M58" s="82" t="s">
        <v>482</v>
      </c>
      <c r="N58" s="82" t="s">
        <v>482</v>
      </c>
      <c r="O58" s="83" t="s">
        <v>482</v>
      </c>
    </row>
    <row r="59" spans="1:21" ht="31.5" customHeight="1" x14ac:dyDescent="0.2">
      <c r="B59" s="1156"/>
      <c r="C59" s="1157"/>
      <c r="D59" s="1163" t="s">
        <v>26</v>
      </c>
      <c r="E59" s="1164"/>
      <c r="F59" s="1164"/>
      <c r="G59" s="1164"/>
      <c r="H59" s="1164"/>
      <c r="I59" s="1164"/>
      <c r="J59" s="1165"/>
      <c r="K59" s="84" t="s">
        <v>552</v>
      </c>
      <c r="L59" s="85" t="s">
        <v>482</v>
      </c>
      <c r="M59" s="85" t="s">
        <v>482</v>
      </c>
      <c r="N59" s="85" t="s">
        <v>482</v>
      </c>
      <c r="O59" s="86" t="s">
        <v>482</v>
      </c>
    </row>
    <row r="60" spans="1:21" ht="31.5" customHeight="1" thickBot="1" x14ac:dyDescent="0.25">
      <c r="B60" s="1158"/>
      <c r="C60" s="1159"/>
      <c r="D60" s="1166" t="s">
        <v>27</v>
      </c>
      <c r="E60" s="1167"/>
      <c r="F60" s="1167"/>
      <c r="G60" s="1167"/>
      <c r="H60" s="1167"/>
      <c r="I60" s="1167"/>
      <c r="J60" s="1168"/>
      <c r="K60" s="87" t="s">
        <v>552</v>
      </c>
      <c r="L60" s="88" t="s">
        <v>482</v>
      </c>
      <c r="M60" s="88" t="s">
        <v>482</v>
      </c>
      <c r="N60" s="88" t="s">
        <v>482</v>
      </c>
      <c r="O60" s="89" t="s">
        <v>482</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NwYhVYqU/4VV0hxr7kyZ7lySTVuDtvhvWE5QIqfw2zQHYHAWNz/3XH7pwhh+WcL0mhBL0X8OoHxjgN/1I01VPg==" saltValue="+7kkWH8TJXOJ5xGNzXv2K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521</v>
      </c>
      <c r="J40" s="101" t="s">
        <v>522</v>
      </c>
      <c r="K40" s="101" t="s">
        <v>523</v>
      </c>
      <c r="L40" s="101" t="s">
        <v>524</v>
      </c>
      <c r="M40" s="102" t="s">
        <v>525</v>
      </c>
    </row>
    <row r="41" spans="2:13" ht="27.75" customHeight="1" x14ac:dyDescent="0.2">
      <c r="B41" s="1169" t="s">
        <v>30</v>
      </c>
      <c r="C41" s="1170"/>
      <c r="D41" s="103"/>
      <c r="E41" s="1175" t="s">
        <v>31</v>
      </c>
      <c r="F41" s="1175"/>
      <c r="G41" s="1175"/>
      <c r="H41" s="1176"/>
      <c r="I41" s="330">
        <v>327</v>
      </c>
      <c r="J41" s="331">
        <v>168</v>
      </c>
      <c r="K41" s="331">
        <v>253</v>
      </c>
      <c r="L41" s="331">
        <v>242</v>
      </c>
      <c r="M41" s="332">
        <v>231</v>
      </c>
    </row>
    <row r="42" spans="2:13" ht="27.75" customHeight="1" x14ac:dyDescent="0.2">
      <c r="B42" s="1171"/>
      <c r="C42" s="1172"/>
      <c r="D42" s="104"/>
      <c r="E42" s="1177" t="s">
        <v>32</v>
      </c>
      <c r="F42" s="1177"/>
      <c r="G42" s="1177"/>
      <c r="H42" s="1178"/>
      <c r="I42" s="333" t="s">
        <v>482</v>
      </c>
      <c r="J42" s="334" t="s">
        <v>482</v>
      </c>
      <c r="K42" s="334" t="s">
        <v>482</v>
      </c>
      <c r="L42" s="334" t="s">
        <v>482</v>
      </c>
      <c r="M42" s="335" t="s">
        <v>482</v>
      </c>
    </row>
    <row r="43" spans="2:13" ht="27.75" customHeight="1" x14ac:dyDescent="0.2">
      <c r="B43" s="1171"/>
      <c r="C43" s="1172"/>
      <c r="D43" s="104"/>
      <c r="E43" s="1177" t="s">
        <v>33</v>
      </c>
      <c r="F43" s="1177"/>
      <c r="G43" s="1177"/>
      <c r="H43" s="1178"/>
      <c r="I43" s="333" t="s">
        <v>482</v>
      </c>
      <c r="J43" s="334" t="s">
        <v>482</v>
      </c>
      <c r="K43" s="334" t="s">
        <v>482</v>
      </c>
      <c r="L43" s="334" t="s">
        <v>482</v>
      </c>
      <c r="M43" s="335" t="s">
        <v>482</v>
      </c>
    </row>
    <row r="44" spans="2:13" ht="27.75" customHeight="1" x14ac:dyDescent="0.2">
      <c r="B44" s="1171"/>
      <c r="C44" s="1172"/>
      <c r="D44" s="104"/>
      <c r="E44" s="1177" t="s">
        <v>34</v>
      </c>
      <c r="F44" s="1177"/>
      <c r="G44" s="1177"/>
      <c r="H44" s="1178"/>
      <c r="I44" s="333">
        <v>2682</v>
      </c>
      <c r="J44" s="334">
        <v>3042</v>
      </c>
      <c r="K44" s="334">
        <v>3722</v>
      </c>
      <c r="L44" s="334">
        <v>3755</v>
      </c>
      <c r="M44" s="335">
        <v>4471</v>
      </c>
    </row>
    <row r="45" spans="2:13" ht="27.75" customHeight="1" x14ac:dyDescent="0.2">
      <c r="B45" s="1171"/>
      <c r="C45" s="1172"/>
      <c r="D45" s="104"/>
      <c r="E45" s="1177" t="s">
        <v>35</v>
      </c>
      <c r="F45" s="1177"/>
      <c r="G45" s="1177"/>
      <c r="H45" s="1178"/>
      <c r="I45" s="333">
        <v>25902</v>
      </c>
      <c r="J45" s="334">
        <v>24858</v>
      </c>
      <c r="K45" s="334">
        <v>23081</v>
      </c>
      <c r="L45" s="334">
        <v>23930</v>
      </c>
      <c r="M45" s="335">
        <v>22817</v>
      </c>
    </row>
    <row r="46" spans="2:13" ht="27.75" customHeight="1" x14ac:dyDescent="0.2">
      <c r="B46" s="1171"/>
      <c r="C46" s="1172"/>
      <c r="D46" s="105"/>
      <c r="E46" s="1177" t="s">
        <v>36</v>
      </c>
      <c r="F46" s="1177"/>
      <c r="G46" s="1177"/>
      <c r="H46" s="1178"/>
      <c r="I46" s="333" t="s">
        <v>482</v>
      </c>
      <c r="J46" s="334" t="s">
        <v>482</v>
      </c>
      <c r="K46" s="334" t="s">
        <v>482</v>
      </c>
      <c r="L46" s="334" t="s">
        <v>482</v>
      </c>
      <c r="M46" s="335" t="s">
        <v>482</v>
      </c>
    </row>
    <row r="47" spans="2:13" ht="27.75" customHeight="1" x14ac:dyDescent="0.2">
      <c r="B47" s="1171"/>
      <c r="C47" s="1172"/>
      <c r="D47" s="106"/>
      <c r="E47" s="1179" t="s">
        <v>37</v>
      </c>
      <c r="F47" s="1180"/>
      <c r="G47" s="1180"/>
      <c r="H47" s="1181"/>
      <c r="I47" s="333" t="s">
        <v>482</v>
      </c>
      <c r="J47" s="334" t="s">
        <v>482</v>
      </c>
      <c r="K47" s="334" t="s">
        <v>482</v>
      </c>
      <c r="L47" s="334" t="s">
        <v>482</v>
      </c>
      <c r="M47" s="335" t="s">
        <v>482</v>
      </c>
    </row>
    <row r="48" spans="2:13" ht="27.75" customHeight="1" x14ac:dyDescent="0.2">
      <c r="B48" s="1171"/>
      <c r="C48" s="1172"/>
      <c r="D48" s="104"/>
      <c r="E48" s="1177" t="s">
        <v>38</v>
      </c>
      <c r="F48" s="1177"/>
      <c r="G48" s="1177"/>
      <c r="H48" s="1178"/>
      <c r="I48" s="333" t="s">
        <v>482</v>
      </c>
      <c r="J48" s="334" t="s">
        <v>482</v>
      </c>
      <c r="K48" s="334" t="s">
        <v>482</v>
      </c>
      <c r="L48" s="334" t="s">
        <v>482</v>
      </c>
      <c r="M48" s="335" t="s">
        <v>482</v>
      </c>
    </row>
    <row r="49" spans="2:13" ht="27.75" customHeight="1" x14ac:dyDescent="0.2">
      <c r="B49" s="1173"/>
      <c r="C49" s="1174"/>
      <c r="D49" s="104"/>
      <c r="E49" s="1177" t="s">
        <v>39</v>
      </c>
      <c r="F49" s="1177"/>
      <c r="G49" s="1177"/>
      <c r="H49" s="1178"/>
      <c r="I49" s="333" t="s">
        <v>482</v>
      </c>
      <c r="J49" s="334" t="s">
        <v>482</v>
      </c>
      <c r="K49" s="334" t="s">
        <v>482</v>
      </c>
      <c r="L49" s="334" t="s">
        <v>482</v>
      </c>
      <c r="M49" s="335" t="s">
        <v>482</v>
      </c>
    </row>
    <row r="50" spans="2:13" ht="27.75" customHeight="1" x14ac:dyDescent="0.2">
      <c r="B50" s="1182" t="s">
        <v>40</v>
      </c>
      <c r="C50" s="1183"/>
      <c r="D50" s="107"/>
      <c r="E50" s="1177" t="s">
        <v>41</v>
      </c>
      <c r="F50" s="1177"/>
      <c r="G50" s="1177"/>
      <c r="H50" s="1178"/>
      <c r="I50" s="333">
        <v>222284</v>
      </c>
      <c r="J50" s="334">
        <v>229321</v>
      </c>
      <c r="K50" s="334">
        <v>256012</v>
      </c>
      <c r="L50" s="334">
        <v>278420</v>
      </c>
      <c r="M50" s="335">
        <v>280636</v>
      </c>
    </row>
    <row r="51" spans="2:13" ht="27.75" customHeight="1" x14ac:dyDescent="0.2">
      <c r="B51" s="1171"/>
      <c r="C51" s="1172"/>
      <c r="D51" s="104"/>
      <c r="E51" s="1177" t="s">
        <v>42</v>
      </c>
      <c r="F51" s="1177"/>
      <c r="G51" s="1177"/>
      <c r="H51" s="1178"/>
      <c r="I51" s="333" t="s">
        <v>482</v>
      </c>
      <c r="J51" s="334" t="s">
        <v>482</v>
      </c>
      <c r="K51" s="334" t="s">
        <v>482</v>
      </c>
      <c r="L51" s="334" t="s">
        <v>482</v>
      </c>
      <c r="M51" s="335" t="s">
        <v>482</v>
      </c>
    </row>
    <row r="52" spans="2:13" ht="27.75" customHeight="1" x14ac:dyDescent="0.2">
      <c r="B52" s="1173"/>
      <c r="C52" s="1174"/>
      <c r="D52" s="104"/>
      <c r="E52" s="1177" t="s">
        <v>43</v>
      </c>
      <c r="F52" s="1177"/>
      <c r="G52" s="1177"/>
      <c r="H52" s="1178"/>
      <c r="I52" s="333">
        <v>77400</v>
      </c>
      <c r="J52" s="334">
        <v>68209</v>
      </c>
      <c r="K52" s="334">
        <v>59514</v>
      </c>
      <c r="L52" s="334">
        <v>51571</v>
      </c>
      <c r="M52" s="335">
        <v>45116</v>
      </c>
    </row>
    <row r="53" spans="2:13" ht="27.75" customHeight="1" thickBot="1" x14ac:dyDescent="0.25">
      <c r="B53" s="1184" t="s">
        <v>19</v>
      </c>
      <c r="C53" s="1185"/>
      <c r="D53" s="108"/>
      <c r="E53" s="1186" t="s">
        <v>44</v>
      </c>
      <c r="F53" s="1186"/>
      <c r="G53" s="1186"/>
      <c r="H53" s="1187"/>
      <c r="I53" s="336">
        <v>-270772</v>
      </c>
      <c r="J53" s="337">
        <v>-269461</v>
      </c>
      <c r="K53" s="337">
        <v>-288470</v>
      </c>
      <c r="L53" s="337">
        <v>-302064</v>
      </c>
      <c r="M53" s="338">
        <v>-298233</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729KDviDwMuPfWcUVqtgaRMzUigGh0eGCI9xDzgQuxqi3VQv9rWntswKbE+IAlNQWM1c055NGkNrTcptGRtQGQ==" saltValue="uIxXMLU+OHsaaLsgiLobH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523</v>
      </c>
      <c r="G54" s="117" t="s">
        <v>524</v>
      </c>
      <c r="H54" s="118" t="s">
        <v>525</v>
      </c>
    </row>
    <row r="55" spans="2:8" ht="52.5" customHeight="1" x14ac:dyDescent="0.2">
      <c r="B55" s="119"/>
      <c r="C55" s="1196" t="s">
        <v>46</v>
      </c>
      <c r="D55" s="1196"/>
      <c r="E55" s="1197"/>
      <c r="F55" s="339">
        <v>40017</v>
      </c>
      <c r="G55" s="339">
        <v>40050</v>
      </c>
      <c r="H55" s="340">
        <v>40112</v>
      </c>
    </row>
    <row r="56" spans="2:8" ht="52.5" customHeight="1" x14ac:dyDescent="0.2">
      <c r="B56" s="120"/>
      <c r="C56" s="1198" t="s">
        <v>47</v>
      </c>
      <c r="D56" s="1198"/>
      <c r="E56" s="1199"/>
      <c r="F56" s="341">
        <v>170</v>
      </c>
      <c r="G56" s="341">
        <v>257</v>
      </c>
      <c r="H56" s="342">
        <v>245</v>
      </c>
    </row>
    <row r="57" spans="2:8" ht="53.25" customHeight="1" x14ac:dyDescent="0.2">
      <c r="B57" s="120"/>
      <c r="C57" s="1200" t="s">
        <v>48</v>
      </c>
      <c r="D57" s="1200"/>
      <c r="E57" s="1201"/>
      <c r="F57" s="343">
        <v>205531</v>
      </c>
      <c r="G57" s="343">
        <v>227287</v>
      </c>
      <c r="H57" s="344">
        <v>228543</v>
      </c>
    </row>
    <row r="58" spans="2:8" ht="45.75" customHeight="1" x14ac:dyDescent="0.2">
      <c r="B58" s="121"/>
      <c r="C58" s="1188" t="s">
        <v>545</v>
      </c>
      <c r="D58" s="1189"/>
      <c r="E58" s="1190"/>
      <c r="F58" s="345">
        <v>82423</v>
      </c>
      <c r="G58" s="345">
        <v>98276</v>
      </c>
      <c r="H58" s="346">
        <v>106804</v>
      </c>
    </row>
    <row r="59" spans="2:8" ht="45.75" customHeight="1" x14ac:dyDescent="0.2">
      <c r="B59" s="121"/>
      <c r="C59" s="1188" t="s">
        <v>546</v>
      </c>
      <c r="D59" s="1189"/>
      <c r="E59" s="1190"/>
      <c r="F59" s="345">
        <v>73234</v>
      </c>
      <c r="G59" s="345">
        <v>81205</v>
      </c>
      <c r="H59" s="346">
        <v>78996</v>
      </c>
    </row>
    <row r="60" spans="2:8" ht="45.75" customHeight="1" x14ac:dyDescent="0.2">
      <c r="B60" s="121"/>
      <c r="C60" s="1188" t="s">
        <v>547</v>
      </c>
      <c r="D60" s="1189"/>
      <c r="E60" s="1190"/>
      <c r="F60" s="345">
        <v>21004</v>
      </c>
      <c r="G60" s="345">
        <v>21008</v>
      </c>
      <c r="H60" s="346">
        <v>21030</v>
      </c>
    </row>
    <row r="61" spans="2:8" ht="45.75" customHeight="1" x14ac:dyDescent="0.2">
      <c r="B61" s="121"/>
      <c r="C61" s="1188" t="s">
        <v>551</v>
      </c>
      <c r="D61" s="1189"/>
      <c r="E61" s="1190"/>
      <c r="F61" s="345">
        <v>28487</v>
      </c>
      <c r="G61" s="345">
        <v>26383</v>
      </c>
      <c r="H61" s="346">
        <v>21010</v>
      </c>
    </row>
    <row r="62" spans="2:8" ht="45.75" customHeight="1" thickBot="1" x14ac:dyDescent="0.25">
      <c r="B62" s="122"/>
      <c r="C62" s="1191" t="s">
        <v>548</v>
      </c>
      <c r="D62" s="1192"/>
      <c r="E62" s="1193"/>
      <c r="F62" s="347">
        <v>0</v>
      </c>
      <c r="G62" s="347">
        <v>0</v>
      </c>
      <c r="H62" s="348">
        <v>378</v>
      </c>
    </row>
    <row r="63" spans="2:8" ht="52.5" customHeight="1" thickBot="1" x14ac:dyDescent="0.25">
      <c r="B63" s="123"/>
      <c r="C63" s="1194" t="s">
        <v>49</v>
      </c>
      <c r="D63" s="1194"/>
      <c r="E63" s="1195"/>
      <c r="F63" s="349">
        <v>245718</v>
      </c>
      <c r="G63" s="349">
        <v>267594</v>
      </c>
      <c r="H63" s="350">
        <v>268900</v>
      </c>
    </row>
    <row r="64" spans="2:8" ht="13.2" x14ac:dyDescent="0.2"/>
  </sheetData>
  <sheetProtection algorithmName="SHA-512" hashValue="zNtM62FOjBPnC0ZBjtQKuaxZofoea3y3VpvY06lFgoD+/rgjPWvy12CbdMqmCiHvibbTXP8YG5neaO4/qVuByw==" saltValue="en6VkiXLFeTDONo3pHWcl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520</v>
      </c>
      <c r="G2" s="137"/>
      <c r="H2" s="138"/>
    </row>
    <row r="3" spans="1:8" x14ac:dyDescent="0.2">
      <c r="A3" s="134" t="s">
        <v>513</v>
      </c>
      <c r="B3" s="139"/>
      <c r="C3" s="140"/>
      <c r="D3" s="141">
        <v>48407</v>
      </c>
      <c r="E3" s="142"/>
      <c r="F3" s="143">
        <v>50465</v>
      </c>
      <c r="G3" s="144"/>
      <c r="H3" s="145"/>
    </row>
    <row r="4" spans="1:8" x14ac:dyDescent="0.2">
      <c r="A4" s="146"/>
      <c r="B4" s="147"/>
      <c r="C4" s="148"/>
      <c r="D4" s="149">
        <v>34757</v>
      </c>
      <c r="E4" s="150"/>
      <c r="F4" s="151">
        <v>34193</v>
      </c>
      <c r="G4" s="152"/>
      <c r="H4" s="153"/>
    </row>
    <row r="5" spans="1:8" x14ac:dyDescent="0.2">
      <c r="A5" s="134" t="s">
        <v>515</v>
      </c>
      <c r="B5" s="139"/>
      <c r="C5" s="140"/>
      <c r="D5" s="141">
        <v>60259</v>
      </c>
      <c r="E5" s="142"/>
      <c r="F5" s="143">
        <v>51679</v>
      </c>
      <c r="G5" s="144"/>
      <c r="H5" s="145"/>
    </row>
    <row r="6" spans="1:8" x14ac:dyDescent="0.2">
      <c r="A6" s="146"/>
      <c r="B6" s="147"/>
      <c r="C6" s="148"/>
      <c r="D6" s="149">
        <v>29563</v>
      </c>
      <c r="E6" s="150"/>
      <c r="F6" s="151">
        <v>35132</v>
      </c>
      <c r="G6" s="152"/>
      <c r="H6" s="153"/>
    </row>
    <row r="7" spans="1:8" x14ac:dyDescent="0.2">
      <c r="A7" s="134" t="s">
        <v>516</v>
      </c>
      <c r="B7" s="139"/>
      <c r="C7" s="140"/>
      <c r="D7" s="141">
        <v>50545</v>
      </c>
      <c r="E7" s="142"/>
      <c r="F7" s="143">
        <v>49665</v>
      </c>
      <c r="G7" s="144"/>
      <c r="H7" s="145"/>
    </row>
    <row r="8" spans="1:8" x14ac:dyDescent="0.2">
      <c r="A8" s="146"/>
      <c r="B8" s="147"/>
      <c r="C8" s="148"/>
      <c r="D8" s="149">
        <v>35609</v>
      </c>
      <c r="E8" s="150"/>
      <c r="F8" s="151">
        <v>34678</v>
      </c>
      <c r="G8" s="152"/>
      <c r="H8" s="153"/>
    </row>
    <row r="9" spans="1:8" x14ac:dyDescent="0.2">
      <c r="A9" s="134" t="s">
        <v>517</v>
      </c>
      <c r="B9" s="139"/>
      <c r="C9" s="140"/>
      <c r="D9" s="141">
        <v>58021</v>
      </c>
      <c r="E9" s="142"/>
      <c r="F9" s="143">
        <v>63439</v>
      </c>
      <c r="G9" s="144"/>
      <c r="H9" s="145"/>
    </row>
    <row r="10" spans="1:8" x14ac:dyDescent="0.2">
      <c r="A10" s="146"/>
      <c r="B10" s="147"/>
      <c r="C10" s="148"/>
      <c r="D10" s="149">
        <v>37131</v>
      </c>
      <c r="E10" s="150"/>
      <c r="F10" s="151">
        <v>46463</v>
      </c>
      <c r="G10" s="152"/>
      <c r="H10" s="153"/>
    </row>
    <row r="11" spans="1:8" x14ac:dyDescent="0.2">
      <c r="A11" s="134" t="s">
        <v>518</v>
      </c>
      <c r="B11" s="139"/>
      <c r="C11" s="140"/>
      <c r="D11" s="141">
        <v>59654</v>
      </c>
      <c r="E11" s="142"/>
      <c r="F11" s="143">
        <v>60097</v>
      </c>
      <c r="G11" s="144"/>
      <c r="H11" s="145"/>
    </row>
    <row r="12" spans="1:8" x14ac:dyDescent="0.2">
      <c r="A12" s="146"/>
      <c r="B12" s="147"/>
      <c r="C12" s="154"/>
      <c r="D12" s="149">
        <v>35368</v>
      </c>
      <c r="E12" s="150"/>
      <c r="F12" s="151">
        <v>43011</v>
      </c>
      <c r="G12" s="152"/>
      <c r="H12" s="153"/>
    </row>
    <row r="13" spans="1:8" x14ac:dyDescent="0.2">
      <c r="A13" s="134"/>
      <c r="B13" s="139"/>
      <c r="C13" s="140"/>
      <c r="D13" s="141">
        <v>55377</v>
      </c>
      <c r="E13" s="142"/>
      <c r="F13" s="143">
        <v>55069</v>
      </c>
      <c r="G13" s="155"/>
      <c r="H13" s="145"/>
    </row>
    <row r="14" spans="1:8" x14ac:dyDescent="0.2">
      <c r="A14" s="146"/>
      <c r="B14" s="147"/>
      <c r="C14" s="148"/>
      <c r="D14" s="149">
        <v>34486</v>
      </c>
      <c r="E14" s="150"/>
      <c r="F14" s="151">
        <v>38695</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6.9</v>
      </c>
      <c r="C19" s="156">
        <f>ROUND(VALUE(SUBSTITUTE(実質収支比率等に係る経年分析!G$48,"▲","-")),2)</f>
        <v>7.13</v>
      </c>
      <c r="D19" s="156">
        <f>ROUND(VALUE(SUBSTITUTE(実質収支比率等に係る経年分析!H$48,"▲","-")),2)</f>
        <v>6.61</v>
      </c>
      <c r="E19" s="156">
        <f>ROUND(VALUE(SUBSTITUTE(実質収支比率等に係る経年分析!I$48,"▲","-")),2)</f>
        <v>7.5</v>
      </c>
      <c r="F19" s="156">
        <f>ROUND(VALUE(SUBSTITUTE(実質収支比率等に係る経年分析!J$48,"▲","-")),2)</f>
        <v>8.8699999999999992</v>
      </c>
    </row>
    <row r="20" spans="1:11" x14ac:dyDescent="0.2">
      <c r="A20" s="156" t="s">
        <v>53</v>
      </c>
      <c r="B20" s="156">
        <f>ROUND(VALUE(SUBSTITUTE(実質収支比率等に係る経年分析!F$47,"▲","-")),2)</f>
        <v>24.98</v>
      </c>
      <c r="C20" s="156">
        <f>ROUND(VALUE(SUBSTITUTE(実質収支比率等に係る経年分析!G$47,"▲","-")),2)</f>
        <v>23.7</v>
      </c>
      <c r="D20" s="156">
        <f>ROUND(VALUE(SUBSTITUTE(実質収支比率等に係る経年分析!H$47,"▲","-")),2)</f>
        <v>22.08</v>
      </c>
      <c r="E20" s="156">
        <f>ROUND(VALUE(SUBSTITUTE(実質収支比率等に係る経年分析!I$47,"▲","-")),2)</f>
        <v>20.85</v>
      </c>
      <c r="F20" s="156">
        <f>ROUND(VALUE(SUBSTITUTE(実質収支比率等に係る経年分析!J$47,"▲","-")),2)</f>
        <v>20.43</v>
      </c>
    </row>
    <row r="21" spans="1:11" x14ac:dyDescent="0.2">
      <c r="A21" s="156" t="s">
        <v>54</v>
      </c>
      <c r="B21" s="156">
        <f>IF(ISNUMBER(VALUE(SUBSTITUTE(実質収支比率等に係る経年分析!F$49,"▲","-"))),ROUND(VALUE(SUBSTITUTE(実質収支比率等に係る経年分析!F$49,"▲","-")),2),NA())</f>
        <v>0.65</v>
      </c>
      <c r="C21" s="156">
        <f>IF(ISNUMBER(VALUE(SUBSTITUTE(実質収支比率等に係る経年分析!G$49,"▲","-"))),ROUND(VALUE(SUBSTITUTE(実質収支比率等に係る経年分析!G$49,"▲","-")),2),NA())</f>
        <v>-0.33</v>
      </c>
      <c r="D21" s="156">
        <f>IF(ISNUMBER(VALUE(SUBSTITUTE(実質収支比率等に係る経年分析!H$49,"▲","-"))),ROUND(VALUE(SUBSTITUTE(実質収支比率等に係る経年分析!H$49,"▲","-")),2),NA())</f>
        <v>-0.02</v>
      </c>
      <c r="E21" s="156">
        <f>IF(ISNUMBER(VALUE(SUBSTITUTE(実質収支比率等に係る経年分析!I$49,"▲","-"))),ROUND(VALUE(SUBSTITUTE(実質収支比率等に係る経年分析!I$49,"▲","-")),2),NA())</f>
        <v>1.28</v>
      </c>
      <c r="F21" s="156">
        <f>IF(ISNUMBER(VALUE(SUBSTITUTE(実質収支比率等に係る経年分析!J$49,"▲","-"))),ROUND(VALUE(SUBSTITUTE(実質収支比率等に係る経年分析!J$49,"▲","-")),2),NA())</f>
        <v>1.56</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e">
        <f>IF(連結実質赤字比率に係る赤字・黒字の構成分析!C$39="",NA(),連結実質赤字比率に係る赤字・黒字の構成分析!C$39)</f>
        <v>#N/A</v>
      </c>
      <c r="B31" s="157" t="e">
        <f>IF(ROUND(VALUE(SUBSTITUTE(連結実質赤字比率に係る赤字・黒字の構成分析!F$39,"▲", "-")), 2) &lt; 0, ABS(ROUND(VALUE(SUBSTITUTE(連結実質赤字比率に係る赤字・黒字の構成分析!F$39,"▲", "-")), 2)), NA())</f>
        <v>#VALUE!</v>
      </c>
      <c r="C31" s="157" t="e">
        <f>IF(ROUND(VALUE(SUBSTITUTE(連結実質赤字比率に係る赤字・黒字の構成分析!F$39,"▲", "-")), 2) &gt;= 0, ABS(ROUND(VALUE(SUBSTITUTE(連結実質赤字比率に係る赤字・黒字の構成分析!F$39,"▲", "-")), 2)), NA())</f>
        <v>#VALUE!</v>
      </c>
      <c r="D31" s="157" t="e">
        <f>IF(ROUND(VALUE(SUBSTITUTE(連結実質赤字比率に係る赤字・黒字の構成分析!G$39,"▲", "-")), 2) &lt; 0, ABS(ROUND(VALUE(SUBSTITUTE(連結実質赤字比率に係る赤字・黒字の構成分析!G$39,"▲", "-")), 2)), NA())</f>
        <v>#VALUE!</v>
      </c>
      <c r="E31" s="157" t="e">
        <f>IF(ROUND(VALUE(SUBSTITUTE(連結実質赤字比率に係る赤字・黒字の構成分析!G$39,"▲", "-")), 2) &gt;= 0, ABS(ROUND(VALUE(SUBSTITUTE(連結実質赤字比率に係る赤字・黒字の構成分析!G$39,"▲", "-")), 2)), NA())</f>
        <v>#VALUE!</v>
      </c>
      <c r="F31" s="157" t="e">
        <f>IF(ROUND(VALUE(SUBSTITUTE(連結実質赤字比率に係る赤字・黒字の構成分析!H$39,"▲", "-")), 2) &lt; 0, ABS(ROUND(VALUE(SUBSTITUTE(連結実質赤字比率に係る赤字・黒字の構成分析!H$39,"▲", "-")), 2)), NA())</f>
        <v>#VALUE!</v>
      </c>
      <c r="G31" s="157" t="e">
        <f>IF(ROUND(VALUE(SUBSTITUTE(連結実質赤字比率に係る赤字・黒字の構成分析!H$39,"▲", "-")), 2) &gt;= 0, ABS(ROUND(VALUE(SUBSTITUTE(連結実質赤字比率に係る赤字・黒字の構成分析!H$39,"▲", "-")), 2)), NA())</f>
        <v>#VALUE!</v>
      </c>
      <c r="H31" s="157" t="e">
        <f>IF(ROUND(VALUE(SUBSTITUTE(連結実質赤字比率に係る赤字・黒字の構成分析!I$39,"▲", "-")), 2) &lt; 0, ABS(ROUND(VALUE(SUBSTITUTE(連結実質赤字比率に係る赤字・黒字の構成分析!I$39,"▲", "-")), 2)), NA())</f>
        <v>#VALUE!</v>
      </c>
      <c r="I31" s="157" t="e">
        <f>IF(ROUND(VALUE(SUBSTITUTE(連結実質赤字比率に係る赤字・黒字の構成分析!I$39,"▲", "-")), 2) &gt;= 0, ABS(ROUND(VALUE(SUBSTITUTE(連結実質赤字比率に係る赤字・黒字の構成分析!I$39,"▲", "-")), 2)), NA())</f>
        <v>#VALUE!</v>
      </c>
      <c r="J31" s="157" t="e">
        <f>IF(ROUND(VALUE(SUBSTITUTE(連結実質赤字比率に係る赤字・黒字の構成分析!J$39,"▲", "-")), 2) &lt; 0, ABS(ROUND(VALUE(SUBSTITUTE(連結実質赤字比率に係る赤字・黒字の構成分析!J$39,"▲", "-")), 2)), NA())</f>
        <v>#VALUE!</v>
      </c>
      <c r="K31" s="157" t="e">
        <f>IF(ROUND(VALUE(SUBSTITUTE(連結実質赤字比率に係る赤字・黒字の構成分析!J$39,"▲", "-")), 2) &gt;= 0, ABS(ROUND(VALUE(SUBSTITUTE(連結実質赤字比率に係る赤字・黒字の構成分析!J$39,"▲", "-")), 2)), NA())</f>
        <v>#VALUE!</v>
      </c>
    </row>
    <row r="32" spans="1:11" x14ac:dyDescent="0.2">
      <c r="A32" s="157" t="e">
        <f>IF(連結実質赤字比率に係る赤字・黒字の構成分析!C$38="",NA(),連結実質赤字比率に係る赤字・黒字の構成分析!C$38)</f>
        <v>#N/A</v>
      </c>
      <c r="B32" s="157" t="e">
        <f>IF(ROUND(VALUE(SUBSTITUTE(連結実質赤字比率に係る赤字・黒字の構成分析!F$38,"▲", "-")), 2) &lt; 0, ABS(ROUND(VALUE(SUBSTITUTE(連結実質赤字比率に係る赤字・黒字の構成分析!F$38,"▲", "-")), 2)), NA())</f>
        <v>#VALUE!</v>
      </c>
      <c r="C32" s="157" t="e">
        <f>IF(ROUND(VALUE(SUBSTITUTE(連結実質赤字比率に係る赤字・黒字の構成分析!F$38,"▲", "-")), 2) &gt;= 0, ABS(ROUND(VALUE(SUBSTITUTE(連結実質赤字比率に係る赤字・黒字の構成分析!F$38,"▲", "-")), 2)), NA())</f>
        <v>#VALUE!</v>
      </c>
      <c r="D32" s="157" t="e">
        <f>IF(ROUND(VALUE(SUBSTITUTE(連結実質赤字比率に係る赤字・黒字の構成分析!G$38,"▲", "-")), 2) &lt; 0, ABS(ROUND(VALUE(SUBSTITUTE(連結実質赤字比率に係る赤字・黒字の構成分析!G$38,"▲", "-")), 2)), NA())</f>
        <v>#VALUE!</v>
      </c>
      <c r="E32" s="157" t="e">
        <f>IF(ROUND(VALUE(SUBSTITUTE(連結実質赤字比率に係る赤字・黒字の構成分析!G$38,"▲", "-")), 2) &gt;= 0, ABS(ROUND(VALUE(SUBSTITUTE(連結実質赤字比率に係る赤字・黒字の構成分析!G$38,"▲", "-")), 2)), NA())</f>
        <v>#VALUE!</v>
      </c>
      <c r="F32" s="157" t="e">
        <f>IF(ROUND(VALUE(SUBSTITUTE(連結実質赤字比率に係る赤字・黒字の構成分析!H$38,"▲", "-")), 2) &lt; 0, ABS(ROUND(VALUE(SUBSTITUTE(連結実質赤字比率に係る赤字・黒字の構成分析!H$38,"▲", "-")), 2)), NA())</f>
        <v>#VALUE!</v>
      </c>
      <c r="G32" s="157" t="e">
        <f>IF(ROUND(VALUE(SUBSTITUTE(連結実質赤字比率に係る赤字・黒字の構成分析!H$38,"▲", "-")), 2) &gt;= 0, ABS(ROUND(VALUE(SUBSTITUTE(連結実質赤字比率に係る赤字・黒字の構成分析!H$38,"▲", "-")), 2)), NA())</f>
        <v>#VALUE!</v>
      </c>
      <c r="H32" s="157" t="e">
        <f>IF(ROUND(VALUE(SUBSTITUTE(連結実質赤字比率に係る赤字・黒字の構成分析!I$38,"▲", "-")), 2) &lt; 0, ABS(ROUND(VALUE(SUBSTITUTE(連結実質赤字比率に係る赤字・黒字の構成分析!I$38,"▲", "-")), 2)), NA())</f>
        <v>#VALUE!</v>
      </c>
      <c r="I32" s="157" t="e">
        <f>IF(ROUND(VALUE(SUBSTITUTE(連結実質赤字比率に係る赤字・黒字の構成分析!I$38,"▲", "-")), 2) &gt;= 0, ABS(ROUND(VALUE(SUBSTITUTE(連結実質赤字比率に係る赤字・黒字の構成分析!I$38,"▲", "-")), 2)), NA())</f>
        <v>#VALUE!</v>
      </c>
      <c r="J32" s="157" t="e">
        <f>IF(ROUND(VALUE(SUBSTITUTE(連結実質赤字比率に係る赤字・黒字の構成分析!J$38,"▲", "-")), 2) &lt; 0, ABS(ROUND(VALUE(SUBSTITUTE(連結実質赤字比率に係る赤字・黒字の構成分析!J$38,"▲", "-")), 2)), NA())</f>
        <v>#VALUE!</v>
      </c>
      <c r="K32" s="157" t="e">
        <f>IF(ROUND(VALUE(SUBSTITUTE(連結実質赤字比率に係る赤字・黒字の構成分析!J$38,"▲", "-")), 2) &gt;= 0, ABS(ROUND(VALUE(SUBSTITUTE(連結実質赤字比率に係る赤字・黒字の構成分析!J$38,"▲", "-")), 2)), NA())</f>
        <v>#VALUE!</v>
      </c>
    </row>
    <row r="33" spans="1:16" x14ac:dyDescent="0.2">
      <c r="A33" s="157" t="str">
        <f>IF(連結実質赤字比率に係る赤字・黒字の構成分析!C$37="",NA(),連結実質赤字比率に係る赤字・黒字の構成分析!C$37)</f>
        <v>後期高齢者医療特別会計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0.09</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0.1</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0.1</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0.09</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0.1</v>
      </c>
    </row>
    <row r="34" spans="1:16" x14ac:dyDescent="0.2">
      <c r="A34" s="157" t="str">
        <f>IF(連結実質赤字比率に係る赤字・黒字の構成分析!C$36="",NA(),連結実質赤字比率に係る赤字・黒字の構成分析!C$36)</f>
        <v>国民健康保険事業特別会計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0.81</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0.81</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0.61</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0.72</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0.59</v>
      </c>
    </row>
    <row r="35" spans="1:16" x14ac:dyDescent="0.2">
      <c r="A35" s="157" t="str">
        <f>IF(連結実質赤字比率に係る赤字・黒字の構成分析!C$35="",NA(),連結実質赤字比率に係る赤字・黒字の構成分析!C$35)</f>
        <v>介護保険事業特別会計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1.0900000000000001</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1.04</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1</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0.69</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0.72</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6.89</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7.13</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6.61</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7.5</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8.86</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9897</v>
      </c>
      <c r="E42" s="158"/>
      <c r="F42" s="158"/>
      <c r="G42" s="158">
        <f>'実質公債費比率（分子）の構造'!L$52</f>
        <v>9591</v>
      </c>
      <c r="H42" s="158"/>
      <c r="I42" s="158"/>
      <c r="J42" s="158">
        <f>'実質公債費比率（分子）の構造'!M$52</f>
        <v>9005</v>
      </c>
      <c r="K42" s="158"/>
      <c r="L42" s="158"/>
      <c r="M42" s="158">
        <f>'実質公債費比率（分子）の構造'!N$52</f>
        <v>8107</v>
      </c>
      <c r="N42" s="158"/>
      <c r="O42" s="158"/>
      <c r="P42" s="158">
        <f>'実質公債費比率（分子）の構造'!O$52</f>
        <v>6558</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2">
      <c r="A45" s="158" t="s">
        <v>63</v>
      </c>
      <c r="B45" s="158">
        <f>'実質公債費比率（分子）の構造'!K$49</f>
        <v>205</v>
      </c>
      <c r="C45" s="158"/>
      <c r="D45" s="158"/>
      <c r="E45" s="158">
        <f>'実質公債費比率（分子）の構造'!L$49</f>
        <v>195</v>
      </c>
      <c r="F45" s="158"/>
      <c r="G45" s="158"/>
      <c r="H45" s="158">
        <f>'実質公債費比率（分子）の構造'!M$49</f>
        <v>194</v>
      </c>
      <c r="I45" s="158"/>
      <c r="J45" s="158"/>
      <c r="K45" s="158">
        <f>'実質公債費比率（分子）の構造'!N$49</f>
        <v>235</v>
      </c>
      <c r="L45" s="158"/>
      <c r="M45" s="158"/>
      <c r="N45" s="158">
        <f>'実質公債費比率（分子）の構造'!O$49</f>
        <v>331</v>
      </c>
      <c r="O45" s="158"/>
      <c r="P45" s="158"/>
    </row>
    <row r="46" spans="1:16" x14ac:dyDescent="0.2">
      <c r="A46" s="158" t="s">
        <v>64</v>
      </c>
      <c r="B46" s="158" t="str">
        <f>'実質公債費比率（分子）の構造'!K$48</f>
        <v>-</v>
      </c>
      <c r="C46" s="158"/>
      <c r="D46" s="158"/>
      <c r="E46" s="158" t="str">
        <f>'実質公債費比率（分子）の構造'!L$48</f>
        <v>-</v>
      </c>
      <c r="F46" s="158"/>
      <c r="G46" s="158"/>
      <c r="H46" s="158" t="str">
        <f>'実質公債費比率（分子）の構造'!M$48</f>
        <v>-</v>
      </c>
      <c r="I46" s="158"/>
      <c r="J46" s="158"/>
      <c r="K46" s="158" t="str">
        <f>'実質公債費比率（分子）の構造'!N$48</f>
        <v>-</v>
      </c>
      <c r="L46" s="158"/>
      <c r="M46" s="158"/>
      <c r="N46" s="158" t="str">
        <f>'実質公債費比率（分子）の構造'!O$48</f>
        <v>-</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162</v>
      </c>
      <c r="C49" s="158"/>
      <c r="D49" s="158"/>
      <c r="E49" s="158">
        <f>'実質公債費比率（分子）の構造'!L$45</f>
        <v>162</v>
      </c>
      <c r="F49" s="158"/>
      <c r="G49" s="158"/>
      <c r="H49" s="158">
        <f>'実質公債費比率（分子）の構造'!M$45</f>
        <v>8</v>
      </c>
      <c r="I49" s="158"/>
      <c r="J49" s="158"/>
      <c r="K49" s="158">
        <f>'実質公債費比率（分子）の構造'!N$45</f>
        <v>12</v>
      </c>
      <c r="L49" s="158"/>
      <c r="M49" s="158"/>
      <c r="N49" s="158">
        <f>'実質公債費比率（分子）の構造'!O$45</f>
        <v>12</v>
      </c>
      <c r="O49" s="158"/>
      <c r="P49" s="158"/>
    </row>
    <row r="50" spans="1:16" x14ac:dyDescent="0.2">
      <c r="A50" s="158" t="s">
        <v>67</v>
      </c>
      <c r="B50" s="158" t="e">
        <f>NA()</f>
        <v>#N/A</v>
      </c>
      <c r="C50" s="158">
        <f>IF(ISNUMBER('実質公債費比率（分子）の構造'!K$53),'実質公債費比率（分子）の構造'!K$53,NA())</f>
        <v>-9530</v>
      </c>
      <c r="D50" s="158" t="e">
        <f>NA()</f>
        <v>#N/A</v>
      </c>
      <c r="E50" s="158" t="e">
        <f>NA()</f>
        <v>#N/A</v>
      </c>
      <c r="F50" s="158">
        <f>IF(ISNUMBER('実質公債費比率（分子）の構造'!L$53),'実質公債費比率（分子）の構造'!L$53,NA())</f>
        <v>-9234</v>
      </c>
      <c r="G50" s="158" t="e">
        <f>NA()</f>
        <v>#N/A</v>
      </c>
      <c r="H50" s="158" t="e">
        <f>NA()</f>
        <v>#N/A</v>
      </c>
      <c r="I50" s="158">
        <f>IF(ISNUMBER('実質公債費比率（分子）の構造'!M$53),'実質公債費比率（分子）の構造'!M$53,NA())</f>
        <v>-8803</v>
      </c>
      <c r="J50" s="158" t="e">
        <f>NA()</f>
        <v>#N/A</v>
      </c>
      <c r="K50" s="158" t="e">
        <f>NA()</f>
        <v>#N/A</v>
      </c>
      <c r="L50" s="158">
        <f>IF(ISNUMBER('実質公債費比率（分子）の構造'!N$53),'実質公債費比率（分子）の構造'!N$53,NA())</f>
        <v>-7860</v>
      </c>
      <c r="M50" s="158" t="e">
        <f>NA()</f>
        <v>#N/A</v>
      </c>
      <c r="N50" s="158" t="e">
        <f>NA()</f>
        <v>#N/A</v>
      </c>
      <c r="O50" s="158">
        <f>IF(ISNUMBER('実質公債費比率（分子）の構造'!O$53),'実質公債費比率（分子）の構造'!O$53,NA())</f>
        <v>-6215</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77400</v>
      </c>
      <c r="E56" s="157"/>
      <c r="F56" s="157"/>
      <c r="G56" s="157">
        <f>'将来負担比率（分子）の構造'!J$52</f>
        <v>68209</v>
      </c>
      <c r="H56" s="157"/>
      <c r="I56" s="157"/>
      <c r="J56" s="157">
        <f>'将来負担比率（分子）の構造'!K$52</f>
        <v>59514</v>
      </c>
      <c r="K56" s="157"/>
      <c r="L56" s="157"/>
      <c r="M56" s="157">
        <f>'将来負担比率（分子）の構造'!L$52</f>
        <v>51571</v>
      </c>
      <c r="N56" s="157"/>
      <c r="O56" s="157"/>
      <c r="P56" s="157">
        <f>'将来負担比率（分子）の構造'!M$52</f>
        <v>45116</v>
      </c>
    </row>
    <row r="57" spans="1:16" x14ac:dyDescent="0.2">
      <c r="A57" s="157" t="s">
        <v>42</v>
      </c>
      <c r="B57" s="157"/>
      <c r="C57" s="157"/>
      <c r="D57" s="157" t="str">
        <f>'将来負担比率（分子）の構造'!I$51</f>
        <v>-</v>
      </c>
      <c r="E57" s="157"/>
      <c r="F57" s="157"/>
      <c r="G57" s="157" t="str">
        <f>'将来負担比率（分子）の構造'!J$51</f>
        <v>-</v>
      </c>
      <c r="H57" s="157"/>
      <c r="I57" s="157"/>
      <c r="J57" s="157" t="str">
        <f>'将来負担比率（分子）の構造'!K$51</f>
        <v>-</v>
      </c>
      <c r="K57" s="157"/>
      <c r="L57" s="157"/>
      <c r="M57" s="157" t="str">
        <f>'将来負担比率（分子）の構造'!L$51</f>
        <v>-</v>
      </c>
      <c r="N57" s="157"/>
      <c r="O57" s="157"/>
      <c r="P57" s="157" t="str">
        <f>'将来負担比率（分子）の構造'!M$51</f>
        <v>-</v>
      </c>
    </row>
    <row r="58" spans="1:16" x14ac:dyDescent="0.2">
      <c r="A58" s="157" t="s">
        <v>41</v>
      </c>
      <c r="B58" s="157"/>
      <c r="C58" s="157"/>
      <c r="D58" s="157">
        <f>'将来負担比率（分子）の構造'!I$50</f>
        <v>222284</v>
      </c>
      <c r="E58" s="157"/>
      <c r="F58" s="157"/>
      <c r="G58" s="157">
        <f>'将来負担比率（分子）の構造'!J$50</f>
        <v>229321</v>
      </c>
      <c r="H58" s="157"/>
      <c r="I58" s="157"/>
      <c r="J58" s="157">
        <f>'将来負担比率（分子）の構造'!K$50</f>
        <v>256012</v>
      </c>
      <c r="K58" s="157"/>
      <c r="L58" s="157"/>
      <c r="M58" s="157">
        <f>'将来負担比率（分子）の構造'!L$50</f>
        <v>278420</v>
      </c>
      <c r="N58" s="157"/>
      <c r="O58" s="157"/>
      <c r="P58" s="157">
        <f>'将来負担比率（分子）の構造'!M$50</f>
        <v>280636</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25902</v>
      </c>
      <c r="C62" s="157"/>
      <c r="D62" s="157"/>
      <c r="E62" s="157">
        <f>'将来負担比率（分子）の構造'!J$45</f>
        <v>24858</v>
      </c>
      <c r="F62" s="157"/>
      <c r="G62" s="157"/>
      <c r="H62" s="157">
        <f>'将来負担比率（分子）の構造'!K$45</f>
        <v>23081</v>
      </c>
      <c r="I62" s="157"/>
      <c r="J62" s="157"/>
      <c r="K62" s="157">
        <f>'将来負担比率（分子）の構造'!L$45</f>
        <v>23930</v>
      </c>
      <c r="L62" s="157"/>
      <c r="M62" s="157"/>
      <c r="N62" s="157">
        <f>'将来負担比率（分子）の構造'!M$45</f>
        <v>22817</v>
      </c>
      <c r="O62" s="157"/>
      <c r="P62" s="157"/>
    </row>
    <row r="63" spans="1:16" x14ac:dyDescent="0.2">
      <c r="A63" s="157" t="s">
        <v>34</v>
      </c>
      <c r="B63" s="157">
        <f>'将来負担比率（分子）の構造'!I$44</f>
        <v>2682</v>
      </c>
      <c r="C63" s="157"/>
      <c r="D63" s="157"/>
      <c r="E63" s="157">
        <f>'将来負担比率（分子）の構造'!J$44</f>
        <v>3042</v>
      </c>
      <c r="F63" s="157"/>
      <c r="G63" s="157"/>
      <c r="H63" s="157">
        <f>'将来負担比率（分子）の構造'!K$44</f>
        <v>3722</v>
      </c>
      <c r="I63" s="157"/>
      <c r="J63" s="157"/>
      <c r="K63" s="157">
        <f>'将来負担比率（分子）の構造'!L$44</f>
        <v>3755</v>
      </c>
      <c r="L63" s="157"/>
      <c r="M63" s="157"/>
      <c r="N63" s="157">
        <f>'将来負担比率（分子）の構造'!M$44</f>
        <v>4471</v>
      </c>
      <c r="O63" s="157"/>
      <c r="P63" s="157"/>
    </row>
    <row r="64" spans="1:16" x14ac:dyDescent="0.2">
      <c r="A64" s="157" t="s">
        <v>33</v>
      </c>
      <c r="B64" s="157" t="str">
        <f>'将来負担比率（分子）の構造'!I$43</f>
        <v>-</v>
      </c>
      <c r="C64" s="157"/>
      <c r="D64" s="157"/>
      <c r="E64" s="157" t="str">
        <f>'将来負担比率（分子）の構造'!J$43</f>
        <v>-</v>
      </c>
      <c r="F64" s="157"/>
      <c r="G64" s="157"/>
      <c r="H64" s="157" t="str">
        <f>'将来負担比率（分子）の構造'!K$43</f>
        <v>-</v>
      </c>
      <c r="I64" s="157"/>
      <c r="J64" s="157"/>
      <c r="K64" s="157" t="str">
        <f>'将来負担比率（分子）の構造'!L$43</f>
        <v>-</v>
      </c>
      <c r="L64" s="157"/>
      <c r="M64" s="157"/>
      <c r="N64" s="157" t="str">
        <f>'将来負担比率（分子）の構造'!M$43</f>
        <v>-</v>
      </c>
      <c r="O64" s="157"/>
      <c r="P64" s="157"/>
    </row>
    <row r="65" spans="1:16" x14ac:dyDescent="0.2">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2">
      <c r="A66" s="157" t="s">
        <v>31</v>
      </c>
      <c r="B66" s="157">
        <f>'将来負担比率（分子）の構造'!I$41</f>
        <v>327</v>
      </c>
      <c r="C66" s="157"/>
      <c r="D66" s="157"/>
      <c r="E66" s="157">
        <f>'将来負担比率（分子）の構造'!J$41</f>
        <v>168</v>
      </c>
      <c r="F66" s="157"/>
      <c r="G66" s="157"/>
      <c r="H66" s="157">
        <f>'将来負担比率（分子）の構造'!K$41</f>
        <v>253</v>
      </c>
      <c r="I66" s="157"/>
      <c r="J66" s="157"/>
      <c r="K66" s="157">
        <f>'将来負担比率（分子）の構造'!L$41</f>
        <v>242</v>
      </c>
      <c r="L66" s="157"/>
      <c r="M66" s="157"/>
      <c r="N66" s="157">
        <f>'将来負担比率（分子）の構造'!M$41</f>
        <v>231</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40017</v>
      </c>
      <c r="C72" s="161">
        <f>基金残高に係る経年分析!G55</f>
        <v>40050</v>
      </c>
      <c r="D72" s="161">
        <f>基金残高に係る経年分析!H55</f>
        <v>40112</v>
      </c>
    </row>
    <row r="73" spans="1:16" x14ac:dyDescent="0.2">
      <c r="A73" s="160" t="s">
        <v>74</v>
      </c>
      <c r="B73" s="161">
        <f>基金残高に係る経年分析!F56</f>
        <v>170</v>
      </c>
      <c r="C73" s="161">
        <f>基金残高に係る経年分析!G56</f>
        <v>257</v>
      </c>
      <c r="D73" s="161">
        <f>基金残高に係る経年分析!H56</f>
        <v>245</v>
      </c>
    </row>
    <row r="74" spans="1:16" x14ac:dyDescent="0.2">
      <c r="A74" s="160" t="s">
        <v>75</v>
      </c>
      <c r="B74" s="161">
        <f>基金残高に係る経年分析!F57</f>
        <v>205531</v>
      </c>
      <c r="C74" s="161">
        <f>基金残高に係る経年分析!G57</f>
        <v>227287</v>
      </c>
      <c r="D74" s="161">
        <f>基金残高に係る経年分析!H57</f>
        <v>228543</v>
      </c>
    </row>
  </sheetData>
  <sheetProtection algorithmName="SHA-512" hashValue="TgOJGYKq/Rcdq21++fHjLePgkxTs4DQa4HC1otnFo0G77tjQi9WWYJvj8r1nmkR9eFCTbBwQKehzmFYtbMjeMQ==" saltValue="I+iPEGhqJ9efuoHurS9uc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202</v>
      </c>
      <c r="DI1" s="590"/>
      <c r="DJ1" s="590"/>
      <c r="DK1" s="590"/>
      <c r="DL1" s="590"/>
      <c r="DM1" s="590"/>
      <c r="DN1" s="591"/>
      <c r="DO1" s="196"/>
      <c r="DP1" s="589" t="s">
        <v>203</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205</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206</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207</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208</v>
      </c>
      <c r="S4" s="593"/>
      <c r="T4" s="593"/>
      <c r="U4" s="593"/>
      <c r="V4" s="593"/>
      <c r="W4" s="593"/>
      <c r="X4" s="593"/>
      <c r="Y4" s="594"/>
      <c r="Z4" s="592" t="s">
        <v>209</v>
      </c>
      <c r="AA4" s="593"/>
      <c r="AB4" s="593"/>
      <c r="AC4" s="594"/>
      <c r="AD4" s="592" t="s">
        <v>210</v>
      </c>
      <c r="AE4" s="593"/>
      <c r="AF4" s="593"/>
      <c r="AG4" s="593"/>
      <c r="AH4" s="593"/>
      <c r="AI4" s="593"/>
      <c r="AJ4" s="593"/>
      <c r="AK4" s="594"/>
      <c r="AL4" s="592" t="s">
        <v>209</v>
      </c>
      <c r="AM4" s="593"/>
      <c r="AN4" s="593"/>
      <c r="AO4" s="594"/>
      <c r="AP4" s="595" t="s">
        <v>211</v>
      </c>
      <c r="AQ4" s="595"/>
      <c r="AR4" s="595"/>
      <c r="AS4" s="595"/>
      <c r="AT4" s="595"/>
      <c r="AU4" s="595"/>
      <c r="AV4" s="595"/>
      <c r="AW4" s="595"/>
      <c r="AX4" s="595"/>
      <c r="AY4" s="595"/>
      <c r="AZ4" s="595"/>
      <c r="BA4" s="595"/>
      <c r="BB4" s="595"/>
      <c r="BC4" s="595"/>
      <c r="BD4" s="595"/>
      <c r="BE4" s="595"/>
      <c r="BF4" s="595"/>
      <c r="BG4" s="595" t="s">
        <v>212</v>
      </c>
      <c r="BH4" s="595"/>
      <c r="BI4" s="595"/>
      <c r="BJ4" s="595"/>
      <c r="BK4" s="595"/>
      <c r="BL4" s="595"/>
      <c r="BM4" s="595"/>
      <c r="BN4" s="595"/>
      <c r="BO4" s="595" t="s">
        <v>209</v>
      </c>
      <c r="BP4" s="595"/>
      <c r="BQ4" s="595"/>
      <c r="BR4" s="595"/>
      <c r="BS4" s="595" t="s">
        <v>213</v>
      </c>
      <c r="BT4" s="595"/>
      <c r="BU4" s="595"/>
      <c r="BV4" s="595"/>
      <c r="BW4" s="595"/>
      <c r="BX4" s="595"/>
      <c r="BY4" s="595"/>
      <c r="BZ4" s="595"/>
      <c r="CA4" s="595"/>
      <c r="CB4" s="595"/>
      <c r="CD4" s="592" t="s">
        <v>214</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215</v>
      </c>
      <c r="C5" s="597"/>
      <c r="D5" s="597"/>
      <c r="E5" s="597"/>
      <c r="F5" s="597"/>
      <c r="G5" s="597"/>
      <c r="H5" s="597"/>
      <c r="I5" s="597"/>
      <c r="J5" s="597"/>
      <c r="K5" s="597"/>
      <c r="L5" s="597"/>
      <c r="M5" s="597"/>
      <c r="N5" s="597"/>
      <c r="O5" s="597"/>
      <c r="P5" s="597"/>
      <c r="Q5" s="598"/>
      <c r="R5" s="599">
        <v>58556279</v>
      </c>
      <c r="S5" s="600"/>
      <c r="T5" s="600"/>
      <c r="U5" s="600"/>
      <c r="V5" s="600"/>
      <c r="W5" s="600"/>
      <c r="X5" s="600"/>
      <c r="Y5" s="601"/>
      <c r="Z5" s="602">
        <v>15.8</v>
      </c>
      <c r="AA5" s="602"/>
      <c r="AB5" s="602"/>
      <c r="AC5" s="602"/>
      <c r="AD5" s="603">
        <v>58556279</v>
      </c>
      <c r="AE5" s="603"/>
      <c r="AF5" s="603"/>
      <c r="AG5" s="603"/>
      <c r="AH5" s="603"/>
      <c r="AI5" s="603"/>
      <c r="AJ5" s="603"/>
      <c r="AK5" s="603"/>
      <c r="AL5" s="604">
        <v>29.2</v>
      </c>
      <c r="AM5" s="605"/>
      <c r="AN5" s="605"/>
      <c r="AO5" s="606"/>
      <c r="AP5" s="596" t="s">
        <v>216</v>
      </c>
      <c r="AQ5" s="597"/>
      <c r="AR5" s="597"/>
      <c r="AS5" s="597"/>
      <c r="AT5" s="597"/>
      <c r="AU5" s="597"/>
      <c r="AV5" s="597"/>
      <c r="AW5" s="597"/>
      <c r="AX5" s="597"/>
      <c r="AY5" s="597"/>
      <c r="AZ5" s="597"/>
      <c r="BA5" s="597"/>
      <c r="BB5" s="597"/>
      <c r="BC5" s="597"/>
      <c r="BD5" s="597"/>
      <c r="BE5" s="597"/>
      <c r="BF5" s="598"/>
      <c r="BG5" s="610">
        <v>58556279</v>
      </c>
      <c r="BH5" s="611"/>
      <c r="BI5" s="611"/>
      <c r="BJ5" s="611"/>
      <c r="BK5" s="611"/>
      <c r="BL5" s="611"/>
      <c r="BM5" s="611"/>
      <c r="BN5" s="612"/>
      <c r="BO5" s="613">
        <v>100</v>
      </c>
      <c r="BP5" s="613"/>
      <c r="BQ5" s="613"/>
      <c r="BR5" s="613"/>
      <c r="BS5" s="614" t="s">
        <v>122</v>
      </c>
      <c r="BT5" s="614"/>
      <c r="BU5" s="614"/>
      <c r="BV5" s="614"/>
      <c r="BW5" s="614"/>
      <c r="BX5" s="614"/>
      <c r="BY5" s="614"/>
      <c r="BZ5" s="614"/>
      <c r="CA5" s="614"/>
      <c r="CB5" s="618"/>
      <c r="CD5" s="592" t="s">
        <v>211</v>
      </c>
      <c r="CE5" s="593"/>
      <c r="CF5" s="593"/>
      <c r="CG5" s="593"/>
      <c r="CH5" s="593"/>
      <c r="CI5" s="593"/>
      <c r="CJ5" s="593"/>
      <c r="CK5" s="593"/>
      <c r="CL5" s="593"/>
      <c r="CM5" s="593"/>
      <c r="CN5" s="593"/>
      <c r="CO5" s="593"/>
      <c r="CP5" s="593"/>
      <c r="CQ5" s="594"/>
      <c r="CR5" s="592" t="s">
        <v>217</v>
      </c>
      <c r="CS5" s="593"/>
      <c r="CT5" s="593"/>
      <c r="CU5" s="593"/>
      <c r="CV5" s="593"/>
      <c r="CW5" s="593"/>
      <c r="CX5" s="593"/>
      <c r="CY5" s="594"/>
      <c r="CZ5" s="592" t="s">
        <v>209</v>
      </c>
      <c r="DA5" s="593"/>
      <c r="DB5" s="593"/>
      <c r="DC5" s="594"/>
      <c r="DD5" s="592" t="s">
        <v>218</v>
      </c>
      <c r="DE5" s="593"/>
      <c r="DF5" s="593"/>
      <c r="DG5" s="593"/>
      <c r="DH5" s="593"/>
      <c r="DI5" s="593"/>
      <c r="DJ5" s="593"/>
      <c r="DK5" s="593"/>
      <c r="DL5" s="593"/>
      <c r="DM5" s="593"/>
      <c r="DN5" s="593"/>
      <c r="DO5" s="593"/>
      <c r="DP5" s="594"/>
      <c r="DQ5" s="592" t="s">
        <v>219</v>
      </c>
      <c r="DR5" s="593"/>
      <c r="DS5" s="593"/>
      <c r="DT5" s="593"/>
      <c r="DU5" s="593"/>
      <c r="DV5" s="593"/>
      <c r="DW5" s="593"/>
      <c r="DX5" s="593"/>
      <c r="DY5" s="593"/>
      <c r="DZ5" s="593"/>
      <c r="EA5" s="593"/>
      <c r="EB5" s="593"/>
      <c r="EC5" s="594"/>
    </row>
    <row r="6" spans="2:143" ht="11.25" customHeight="1" x14ac:dyDescent="0.2">
      <c r="B6" s="607" t="s">
        <v>220</v>
      </c>
      <c r="C6" s="608"/>
      <c r="D6" s="608"/>
      <c r="E6" s="608"/>
      <c r="F6" s="608"/>
      <c r="G6" s="608"/>
      <c r="H6" s="608"/>
      <c r="I6" s="608"/>
      <c r="J6" s="608"/>
      <c r="K6" s="608"/>
      <c r="L6" s="608"/>
      <c r="M6" s="608"/>
      <c r="N6" s="608"/>
      <c r="O6" s="608"/>
      <c r="P6" s="608"/>
      <c r="Q6" s="609"/>
      <c r="R6" s="610">
        <v>1110027</v>
      </c>
      <c r="S6" s="611"/>
      <c r="T6" s="611"/>
      <c r="U6" s="611"/>
      <c r="V6" s="611"/>
      <c r="W6" s="611"/>
      <c r="X6" s="611"/>
      <c r="Y6" s="612"/>
      <c r="Z6" s="613">
        <v>0.3</v>
      </c>
      <c r="AA6" s="613"/>
      <c r="AB6" s="613"/>
      <c r="AC6" s="613"/>
      <c r="AD6" s="614">
        <v>1110027</v>
      </c>
      <c r="AE6" s="614"/>
      <c r="AF6" s="614"/>
      <c r="AG6" s="614"/>
      <c r="AH6" s="614"/>
      <c r="AI6" s="614"/>
      <c r="AJ6" s="614"/>
      <c r="AK6" s="614"/>
      <c r="AL6" s="615">
        <v>0.6</v>
      </c>
      <c r="AM6" s="616"/>
      <c r="AN6" s="616"/>
      <c r="AO6" s="617"/>
      <c r="AP6" s="607" t="s">
        <v>221</v>
      </c>
      <c r="AQ6" s="608"/>
      <c r="AR6" s="608"/>
      <c r="AS6" s="608"/>
      <c r="AT6" s="608"/>
      <c r="AU6" s="608"/>
      <c r="AV6" s="608"/>
      <c r="AW6" s="608"/>
      <c r="AX6" s="608"/>
      <c r="AY6" s="608"/>
      <c r="AZ6" s="608"/>
      <c r="BA6" s="608"/>
      <c r="BB6" s="608"/>
      <c r="BC6" s="608"/>
      <c r="BD6" s="608"/>
      <c r="BE6" s="608"/>
      <c r="BF6" s="609"/>
      <c r="BG6" s="610">
        <v>58556279</v>
      </c>
      <c r="BH6" s="611"/>
      <c r="BI6" s="611"/>
      <c r="BJ6" s="611"/>
      <c r="BK6" s="611"/>
      <c r="BL6" s="611"/>
      <c r="BM6" s="611"/>
      <c r="BN6" s="612"/>
      <c r="BO6" s="613">
        <v>100</v>
      </c>
      <c r="BP6" s="613"/>
      <c r="BQ6" s="613"/>
      <c r="BR6" s="613"/>
      <c r="BS6" s="614" t="s">
        <v>122</v>
      </c>
      <c r="BT6" s="614"/>
      <c r="BU6" s="614"/>
      <c r="BV6" s="614"/>
      <c r="BW6" s="614"/>
      <c r="BX6" s="614"/>
      <c r="BY6" s="614"/>
      <c r="BZ6" s="614"/>
      <c r="CA6" s="614"/>
      <c r="CB6" s="618"/>
      <c r="CD6" s="596" t="s">
        <v>222</v>
      </c>
      <c r="CE6" s="597"/>
      <c r="CF6" s="597"/>
      <c r="CG6" s="597"/>
      <c r="CH6" s="597"/>
      <c r="CI6" s="597"/>
      <c r="CJ6" s="597"/>
      <c r="CK6" s="597"/>
      <c r="CL6" s="597"/>
      <c r="CM6" s="597"/>
      <c r="CN6" s="597"/>
      <c r="CO6" s="597"/>
      <c r="CP6" s="597"/>
      <c r="CQ6" s="598"/>
      <c r="CR6" s="610">
        <v>869941</v>
      </c>
      <c r="CS6" s="611"/>
      <c r="CT6" s="611"/>
      <c r="CU6" s="611"/>
      <c r="CV6" s="611"/>
      <c r="CW6" s="611"/>
      <c r="CX6" s="611"/>
      <c r="CY6" s="612"/>
      <c r="CZ6" s="604">
        <v>0.3</v>
      </c>
      <c r="DA6" s="605"/>
      <c r="DB6" s="605"/>
      <c r="DC6" s="621"/>
      <c r="DD6" s="619" t="s">
        <v>122</v>
      </c>
      <c r="DE6" s="611"/>
      <c r="DF6" s="611"/>
      <c r="DG6" s="611"/>
      <c r="DH6" s="611"/>
      <c r="DI6" s="611"/>
      <c r="DJ6" s="611"/>
      <c r="DK6" s="611"/>
      <c r="DL6" s="611"/>
      <c r="DM6" s="611"/>
      <c r="DN6" s="611"/>
      <c r="DO6" s="611"/>
      <c r="DP6" s="612"/>
      <c r="DQ6" s="619">
        <v>869647</v>
      </c>
      <c r="DR6" s="611"/>
      <c r="DS6" s="611"/>
      <c r="DT6" s="611"/>
      <c r="DU6" s="611"/>
      <c r="DV6" s="611"/>
      <c r="DW6" s="611"/>
      <c r="DX6" s="611"/>
      <c r="DY6" s="611"/>
      <c r="DZ6" s="611"/>
      <c r="EA6" s="611"/>
      <c r="EB6" s="611"/>
      <c r="EC6" s="620"/>
    </row>
    <row r="7" spans="2:143" ht="11.25" customHeight="1" x14ac:dyDescent="0.2">
      <c r="B7" s="607" t="s">
        <v>223</v>
      </c>
      <c r="C7" s="608"/>
      <c r="D7" s="608"/>
      <c r="E7" s="608"/>
      <c r="F7" s="608"/>
      <c r="G7" s="608"/>
      <c r="H7" s="608"/>
      <c r="I7" s="608"/>
      <c r="J7" s="608"/>
      <c r="K7" s="608"/>
      <c r="L7" s="608"/>
      <c r="M7" s="608"/>
      <c r="N7" s="608"/>
      <c r="O7" s="608"/>
      <c r="P7" s="608"/>
      <c r="Q7" s="609"/>
      <c r="R7" s="610">
        <v>303501</v>
      </c>
      <c r="S7" s="611"/>
      <c r="T7" s="611"/>
      <c r="U7" s="611"/>
      <c r="V7" s="611"/>
      <c r="W7" s="611"/>
      <c r="X7" s="611"/>
      <c r="Y7" s="612"/>
      <c r="Z7" s="613">
        <v>0.1</v>
      </c>
      <c r="AA7" s="613"/>
      <c r="AB7" s="613"/>
      <c r="AC7" s="613"/>
      <c r="AD7" s="614">
        <v>303501</v>
      </c>
      <c r="AE7" s="614"/>
      <c r="AF7" s="614"/>
      <c r="AG7" s="614"/>
      <c r="AH7" s="614"/>
      <c r="AI7" s="614"/>
      <c r="AJ7" s="614"/>
      <c r="AK7" s="614"/>
      <c r="AL7" s="615">
        <v>0.2</v>
      </c>
      <c r="AM7" s="616"/>
      <c r="AN7" s="616"/>
      <c r="AO7" s="617"/>
      <c r="AP7" s="607" t="s">
        <v>224</v>
      </c>
      <c r="AQ7" s="608"/>
      <c r="AR7" s="608"/>
      <c r="AS7" s="608"/>
      <c r="AT7" s="608"/>
      <c r="AU7" s="608"/>
      <c r="AV7" s="608"/>
      <c r="AW7" s="608"/>
      <c r="AX7" s="608"/>
      <c r="AY7" s="608"/>
      <c r="AZ7" s="608"/>
      <c r="BA7" s="608"/>
      <c r="BB7" s="608"/>
      <c r="BC7" s="608"/>
      <c r="BD7" s="608"/>
      <c r="BE7" s="608"/>
      <c r="BF7" s="609"/>
      <c r="BG7" s="610">
        <v>52816737</v>
      </c>
      <c r="BH7" s="611"/>
      <c r="BI7" s="611"/>
      <c r="BJ7" s="611"/>
      <c r="BK7" s="611"/>
      <c r="BL7" s="611"/>
      <c r="BM7" s="611"/>
      <c r="BN7" s="612"/>
      <c r="BO7" s="613">
        <v>90.2</v>
      </c>
      <c r="BP7" s="613"/>
      <c r="BQ7" s="613"/>
      <c r="BR7" s="613"/>
      <c r="BS7" s="614" t="s">
        <v>122</v>
      </c>
      <c r="BT7" s="614"/>
      <c r="BU7" s="614"/>
      <c r="BV7" s="614"/>
      <c r="BW7" s="614"/>
      <c r="BX7" s="614"/>
      <c r="BY7" s="614"/>
      <c r="BZ7" s="614"/>
      <c r="CA7" s="614"/>
      <c r="CB7" s="618"/>
      <c r="CD7" s="607" t="s">
        <v>225</v>
      </c>
      <c r="CE7" s="608"/>
      <c r="CF7" s="608"/>
      <c r="CG7" s="608"/>
      <c r="CH7" s="608"/>
      <c r="CI7" s="608"/>
      <c r="CJ7" s="608"/>
      <c r="CK7" s="608"/>
      <c r="CL7" s="608"/>
      <c r="CM7" s="608"/>
      <c r="CN7" s="608"/>
      <c r="CO7" s="608"/>
      <c r="CP7" s="608"/>
      <c r="CQ7" s="609"/>
      <c r="CR7" s="610">
        <v>37777584</v>
      </c>
      <c r="CS7" s="611"/>
      <c r="CT7" s="611"/>
      <c r="CU7" s="611"/>
      <c r="CV7" s="611"/>
      <c r="CW7" s="611"/>
      <c r="CX7" s="611"/>
      <c r="CY7" s="612"/>
      <c r="CZ7" s="613">
        <v>11.6</v>
      </c>
      <c r="DA7" s="613"/>
      <c r="DB7" s="613"/>
      <c r="DC7" s="613"/>
      <c r="DD7" s="619">
        <v>2483388</v>
      </c>
      <c r="DE7" s="611"/>
      <c r="DF7" s="611"/>
      <c r="DG7" s="611"/>
      <c r="DH7" s="611"/>
      <c r="DI7" s="611"/>
      <c r="DJ7" s="611"/>
      <c r="DK7" s="611"/>
      <c r="DL7" s="611"/>
      <c r="DM7" s="611"/>
      <c r="DN7" s="611"/>
      <c r="DO7" s="611"/>
      <c r="DP7" s="612"/>
      <c r="DQ7" s="619">
        <v>31524404</v>
      </c>
      <c r="DR7" s="611"/>
      <c r="DS7" s="611"/>
      <c r="DT7" s="611"/>
      <c r="DU7" s="611"/>
      <c r="DV7" s="611"/>
      <c r="DW7" s="611"/>
      <c r="DX7" s="611"/>
      <c r="DY7" s="611"/>
      <c r="DZ7" s="611"/>
      <c r="EA7" s="611"/>
      <c r="EB7" s="611"/>
      <c r="EC7" s="620"/>
    </row>
    <row r="8" spans="2:143" ht="11.25" customHeight="1" x14ac:dyDescent="0.2">
      <c r="B8" s="607" t="s">
        <v>226</v>
      </c>
      <c r="C8" s="608"/>
      <c r="D8" s="608"/>
      <c r="E8" s="608"/>
      <c r="F8" s="608"/>
      <c r="G8" s="608"/>
      <c r="H8" s="608"/>
      <c r="I8" s="608"/>
      <c r="J8" s="608"/>
      <c r="K8" s="608"/>
      <c r="L8" s="608"/>
      <c r="M8" s="608"/>
      <c r="N8" s="608"/>
      <c r="O8" s="608"/>
      <c r="P8" s="608"/>
      <c r="Q8" s="609"/>
      <c r="R8" s="610">
        <v>1562815</v>
      </c>
      <c r="S8" s="611"/>
      <c r="T8" s="611"/>
      <c r="U8" s="611"/>
      <c r="V8" s="611"/>
      <c r="W8" s="611"/>
      <c r="X8" s="611"/>
      <c r="Y8" s="612"/>
      <c r="Z8" s="613">
        <v>0.4</v>
      </c>
      <c r="AA8" s="613"/>
      <c r="AB8" s="613"/>
      <c r="AC8" s="613"/>
      <c r="AD8" s="614">
        <v>1562815</v>
      </c>
      <c r="AE8" s="614"/>
      <c r="AF8" s="614"/>
      <c r="AG8" s="614"/>
      <c r="AH8" s="614"/>
      <c r="AI8" s="614"/>
      <c r="AJ8" s="614"/>
      <c r="AK8" s="614"/>
      <c r="AL8" s="615">
        <v>0.8</v>
      </c>
      <c r="AM8" s="616"/>
      <c r="AN8" s="616"/>
      <c r="AO8" s="617"/>
      <c r="AP8" s="607" t="s">
        <v>227</v>
      </c>
      <c r="AQ8" s="608"/>
      <c r="AR8" s="608"/>
      <c r="AS8" s="608"/>
      <c r="AT8" s="608"/>
      <c r="AU8" s="608"/>
      <c r="AV8" s="608"/>
      <c r="AW8" s="608"/>
      <c r="AX8" s="608"/>
      <c r="AY8" s="608"/>
      <c r="AZ8" s="608"/>
      <c r="BA8" s="608"/>
      <c r="BB8" s="608"/>
      <c r="BC8" s="608"/>
      <c r="BD8" s="608"/>
      <c r="BE8" s="608"/>
      <c r="BF8" s="609"/>
      <c r="BG8" s="610">
        <v>1163431</v>
      </c>
      <c r="BH8" s="611"/>
      <c r="BI8" s="611"/>
      <c r="BJ8" s="611"/>
      <c r="BK8" s="611"/>
      <c r="BL8" s="611"/>
      <c r="BM8" s="611"/>
      <c r="BN8" s="612"/>
      <c r="BO8" s="613">
        <v>2</v>
      </c>
      <c r="BP8" s="613"/>
      <c r="BQ8" s="613"/>
      <c r="BR8" s="613"/>
      <c r="BS8" s="614" t="s">
        <v>122</v>
      </c>
      <c r="BT8" s="614"/>
      <c r="BU8" s="614"/>
      <c r="BV8" s="614"/>
      <c r="BW8" s="614"/>
      <c r="BX8" s="614"/>
      <c r="BY8" s="614"/>
      <c r="BZ8" s="614"/>
      <c r="CA8" s="614"/>
      <c r="CB8" s="618"/>
      <c r="CD8" s="607" t="s">
        <v>228</v>
      </c>
      <c r="CE8" s="608"/>
      <c r="CF8" s="608"/>
      <c r="CG8" s="608"/>
      <c r="CH8" s="608"/>
      <c r="CI8" s="608"/>
      <c r="CJ8" s="608"/>
      <c r="CK8" s="608"/>
      <c r="CL8" s="608"/>
      <c r="CM8" s="608"/>
      <c r="CN8" s="608"/>
      <c r="CO8" s="608"/>
      <c r="CP8" s="608"/>
      <c r="CQ8" s="609"/>
      <c r="CR8" s="610">
        <v>168180324</v>
      </c>
      <c r="CS8" s="611"/>
      <c r="CT8" s="611"/>
      <c r="CU8" s="611"/>
      <c r="CV8" s="611"/>
      <c r="CW8" s="611"/>
      <c r="CX8" s="611"/>
      <c r="CY8" s="612"/>
      <c r="CZ8" s="613">
        <v>51.8</v>
      </c>
      <c r="DA8" s="613"/>
      <c r="DB8" s="613"/>
      <c r="DC8" s="613"/>
      <c r="DD8" s="619">
        <v>1485070</v>
      </c>
      <c r="DE8" s="611"/>
      <c r="DF8" s="611"/>
      <c r="DG8" s="611"/>
      <c r="DH8" s="611"/>
      <c r="DI8" s="611"/>
      <c r="DJ8" s="611"/>
      <c r="DK8" s="611"/>
      <c r="DL8" s="611"/>
      <c r="DM8" s="611"/>
      <c r="DN8" s="611"/>
      <c r="DO8" s="611"/>
      <c r="DP8" s="612"/>
      <c r="DQ8" s="619">
        <v>86339211</v>
      </c>
      <c r="DR8" s="611"/>
      <c r="DS8" s="611"/>
      <c r="DT8" s="611"/>
      <c r="DU8" s="611"/>
      <c r="DV8" s="611"/>
      <c r="DW8" s="611"/>
      <c r="DX8" s="611"/>
      <c r="DY8" s="611"/>
      <c r="DZ8" s="611"/>
      <c r="EA8" s="611"/>
      <c r="EB8" s="611"/>
      <c r="EC8" s="620"/>
    </row>
    <row r="9" spans="2:143" ht="11.25" customHeight="1" x14ac:dyDescent="0.2">
      <c r="B9" s="607" t="s">
        <v>229</v>
      </c>
      <c r="C9" s="608"/>
      <c r="D9" s="608"/>
      <c r="E9" s="608"/>
      <c r="F9" s="608"/>
      <c r="G9" s="608"/>
      <c r="H9" s="608"/>
      <c r="I9" s="608"/>
      <c r="J9" s="608"/>
      <c r="K9" s="608"/>
      <c r="L9" s="608"/>
      <c r="M9" s="608"/>
      <c r="N9" s="608"/>
      <c r="O9" s="608"/>
      <c r="P9" s="608"/>
      <c r="Q9" s="609"/>
      <c r="R9" s="610">
        <v>2279996</v>
      </c>
      <c r="S9" s="611"/>
      <c r="T9" s="611"/>
      <c r="U9" s="611"/>
      <c r="V9" s="611"/>
      <c r="W9" s="611"/>
      <c r="X9" s="611"/>
      <c r="Y9" s="612"/>
      <c r="Z9" s="613">
        <v>0.6</v>
      </c>
      <c r="AA9" s="613"/>
      <c r="AB9" s="613"/>
      <c r="AC9" s="613"/>
      <c r="AD9" s="614">
        <v>2279996</v>
      </c>
      <c r="AE9" s="614"/>
      <c r="AF9" s="614"/>
      <c r="AG9" s="614"/>
      <c r="AH9" s="614"/>
      <c r="AI9" s="614"/>
      <c r="AJ9" s="614"/>
      <c r="AK9" s="614"/>
      <c r="AL9" s="615">
        <v>1.1000000000000001</v>
      </c>
      <c r="AM9" s="616"/>
      <c r="AN9" s="616"/>
      <c r="AO9" s="617"/>
      <c r="AP9" s="607" t="s">
        <v>230</v>
      </c>
      <c r="AQ9" s="608"/>
      <c r="AR9" s="608"/>
      <c r="AS9" s="608"/>
      <c r="AT9" s="608"/>
      <c r="AU9" s="608"/>
      <c r="AV9" s="608"/>
      <c r="AW9" s="608"/>
      <c r="AX9" s="608"/>
      <c r="AY9" s="608"/>
      <c r="AZ9" s="608"/>
      <c r="BA9" s="608"/>
      <c r="BB9" s="608"/>
      <c r="BC9" s="608"/>
      <c r="BD9" s="608"/>
      <c r="BE9" s="608"/>
      <c r="BF9" s="609"/>
      <c r="BG9" s="610">
        <v>51653306</v>
      </c>
      <c r="BH9" s="611"/>
      <c r="BI9" s="611"/>
      <c r="BJ9" s="611"/>
      <c r="BK9" s="611"/>
      <c r="BL9" s="611"/>
      <c r="BM9" s="611"/>
      <c r="BN9" s="612"/>
      <c r="BO9" s="613">
        <v>88.2</v>
      </c>
      <c r="BP9" s="613"/>
      <c r="BQ9" s="613"/>
      <c r="BR9" s="613"/>
      <c r="BS9" s="614" t="s">
        <v>122</v>
      </c>
      <c r="BT9" s="614"/>
      <c r="BU9" s="614"/>
      <c r="BV9" s="614"/>
      <c r="BW9" s="614"/>
      <c r="BX9" s="614"/>
      <c r="BY9" s="614"/>
      <c r="BZ9" s="614"/>
      <c r="CA9" s="614"/>
      <c r="CB9" s="618"/>
      <c r="CD9" s="607" t="s">
        <v>231</v>
      </c>
      <c r="CE9" s="608"/>
      <c r="CF9" s="608"/>
      <c r="CG9" s="608"/>
      <c r="CH9" s="608"/>
      <c r="CI9" s="608"/>
      <c r="CJ9" s="608"/>
      <c r="CK9" s="608"/>
      <c r="CL9" s="608"/>
      <c r="CM9" s="608"/>
      <c r="CN9" s="608"/>
      <c r="CO9" s="608"/>
      <c r="CP9" s="608"/>
      <c r="CQ9" s="609"/>
      <c r="CR9" s="610">
        <v>23209149</v>
      </c>
      <c r="CS9" s="611"/>
      <c r="CT9" s="611"/>
      <c r="CU9" s="611"/>
      <c r="CV9" s="611"/>
      <c r="CW9" s="611"/>
      <c r="CX9" s="611"/>
      <c r="CY9" s="612"/>
      <c r="CZ9" s="613">
        <v>7.1</v>
      </c>
      <c r="DA9" s="613"/>
      <c r="DB9" s="613"/>
      <c r="DC9" s="613"/>
      <c r="DD9" s="619">
        <v>131536</v>
      </c>
      <c r="DE9" s="611"/>
      <c r="DF9" s="611"/>
      <c r="DG9" s="611"/>
      <c r="DH9" s="611"/>
      <c r="DI9" s="611"/>
      <c r="DJ9" s="611"/>
      <c r="DK9" s="611"/>
      <c r="DL9" s="611"/>
      <c r="DM9" s="611"/>
      <c r="DN9" s="611"/>
      <c r="DO9" s="611"/>
      <c r="DP9" s="612"/>
      <c r="DQ9" s="619">
        <v>19064457</v>
      </c>
      <c r="DR9" s="611"/>
      <c r="DS9" s="611"/>
      <c r="DT9" s="611"/>
      <c r="DU9" s="611"/>
      <c r="DV9" s="611"/>
      <c r="DW9" s="611"/>
      <c r="DX9" s="611"/>
      <c r="DY9" s="611"/>
      <c r="DZ9" s="611"/>
      <c r="EA9" s="611"/>
      <c r="EB9" s="611"/>
      <c r="EC9" s="620"/>
    </row>
    <row r="10" spans="2:143" ht="11.25" customHeight="1" x14ac:dyDescent="0.2">
      <c r="B10" s="607" t="s">
        <v>232</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233</v>
      </c>
      <c r="AQ10" s="608"/>
      <c r="AR10" s="608"/>
      <c r="AS10" s="608"/>
      <c r="AT10" s="608"/>
      <c r="AU10" s="608"/>
      <c r="AV10" s="608"/>
      <c r="AW10" s="608"/>
      <c r="AX10" s="608"/>
      <c r="AY10" s="608"/>
      <c r="AZ10" s="608"/>
      <c r="BA10" s="608"/>
      <c r="BB10" s="608"/>
      <c r="BC10" s="608"/>
      <c r="BD10" s="608"/>
      <c r="BE10" s="608"/>
      <c r="BF10" s="609"/>
      <c r="BG10" s="610" t="s">
        <v>122</v>
      </c>
      <c r="BH10" s="611"/>
      <c r="BI10" s="611"/>
      <c r="BJ10" s="611"/>
      <c r="BK10" s="611"/>
      <c r="BL10" s="611"/>
      <c r="BM10" s="611"/>
      <c r="BN10" s="612"/>
      <c r="BO10" s="613" t="s">
        <v>122</v>
      </c>
      <c r="BP10" s="613"/>
      <c r="BQ10" s="613"/>
      <c r="BR10" s="613"/>
      <c r="BS10" s="614" t="s">
        <v>122</v>
      </c>
      <c r="BT10" s="614"/>
      <c r="BU10" s="614"/>
      <c r="BV10" s="614"/>
      <c r="BW10" s="614"/>
      <c r="BX10" s="614"/>
      <c r="BY10" s="614"/>
      <c r="BZ10" s="614"/>
      <c r="CA10" s="614"/>
      <c r="CB10" s="618"/>
      <c r="CD10" s="607" t="s">
        <v>234</v>
      </c>
      <c r="CE10" s="608"/>
      <c r="CF10" s="608"/>
      <c r="CG10" s="608"/>
      <c r="CH10" s="608"/>
      <c r="CI10" s="608"/>
      <c r="CJ10" s="608"/>
      <c r="CK10" s="608"/>
      <c r="CL10" s="608"/>
      <c r="CM10" s="608"/>
      <c r="CN10" s="608"/>
      <c r="CO10" s="608"/>
      <c r="CP10" s="608"/>
      <c r="CQ10" s="609"/>
      <c r="CR10" s="610">
        <v>244620</v>
      </c>
      <c r="CS10" s="611"/>
      <c r="CT10" s="611"/>
      <c r="CU10" s="611"/>
      <c r="CV10" s="611"/>
      <c r="CW10" s="611"/>
      <c r="CX10" s="611"/>
      <c r="CY10" s="612"/>
      <c r="CZ10" s="613">
        <v>0.1</v>
      </c>
      <c r="DA10" s="613"/>
      <c r="DB10" s="613"/>
      <c r="DC10" s="613"/>
      <c r="DD10" s="619" t="s">
        <v>122</v>
      </c>
      <c r="DE10" s="611"/>
      <c r="DF10" s="611"/>
      <c r="DG10" s="611"/>
      <c r="DH10" s="611"/>
      <c r="DI10" s="611"/>
      <c r="DJ10" s="611"/>
      <c r="DK10" s="611"/>
      <c r="DL10" s="611"/>
      <c r="DM10" s="611"/>
      <c r="DN10" s="611"/>
      <c r="DO10" s="611"/>
      <c r="DP10" s="612"/>
      <c r="DQ10" s="619">
        <v>189413</v>
      </c>
      <c r="DR10" s="611"/>
      <c r="DS10" s="611"/>
      <c r="DT10" s="611"/>
      <c r="DU10" s="611"/>
      <c r="DV10" s="611"/>
      <c r="DW10" s="611"/>
      <c r="DX10" s="611"/>
      <c r="DY10" s="611"/>
      <c r="DZ10" s="611"/>
      <c r="EA10" s="611"/>
      <c r="EB10" s="611"/>
      <c r="EC10" s="620"/>
    </row>
    <row r="11" spans="2:143" ht="11.25" customHeight="1" x14ac:dyDescent="0.2">
      <c r="B11" s="607" t="s">
        <v>235</v>
      </c>
      <c r="C11" s="608"/>
      <c r="D11" s="608"/>
      <c r="E11" s="608"/>
      <c r="F11" s="608"/>
      <c r="G11" s="608"/>
      <c r="H11" s="608"/>
      <c r="I11" s="608"/>
      <c r="J11" s="608"/>
      <c r="K11" s="608"/>
      <c r="L11" s="608"/>
      <c r="M11" s="608"/>
      <c r="N11" s="608"/>
      <c r="O11" s="608"/>
      <c r="P11" s="608"/>
      <c r="Q11" s="609"/>
      <c r="R11" s="610">
        <v>16734803</v>
      </c>
      <c r="S11" s="611"/>
      <c r="T11" s="611"/>
      <c r="U11" s="611"/>
      <c r="V11" s="611"/>
      <c r="W11" s="611"/>
      <c r="X11" s="611"/>
      <c r="Y11" s="612"/>
      <c r="Z11" s="615">
        <v>4.5</v>
      </c>
      <c r="AA11" s="616"/>
      <c r="AB11" s="616"/>
      <c r="AC11" s="622"/>
      <c r="AD11" s="619">
        <v>16734803</v>
      </c>
      <c r="AE11" s="611"/>
      <c r="AF11" s="611"/>
      <c r="AG11" s="611"/>
      <c r="AH11" s="611"/>
      <c r="AI11" s="611"/>
      <c r="AJ11" s="611"/>
      <c r="AK11" s="612"/>
      <c r="AL11" s="615">
        <v>8.4</v>
      </c>
      <c r="AM11" s="616"/>
      <c r="AN11" s="616"/>
      <c r="AO11" s="617"/>
      <c r="AP11" s="607" t="s">
        <v>236</v>
      </c>
      <c r="AQ11" s="608"/>
      <c r="AR11" s="608"/>
      <c r="AS11" s="608"/>
      <c r="AT11" s="608"/>
      <c r="AU11" s="608"/>
      <c r="AV11" s="608"/>
      <c r="AW11" s="608"/>
      <c r="AX11" s="608"/>
      <c r="AY11" s="608"/>
      <c r="AZ11" s="608"/>
      <c r="BA11" s="608"/>
      <c r="BB11" s="608"/>
      <c r="BC11" s="608"/>
      <c r="BD11" s="608"/>
      <c r="BE11" s="608"/>
      <c r="BF11" s="609"/>
      <c r="BG11" s="610" t="s">
        <v>122</v>
      </c>
      <c r="BH11" s="611"/>
      <c r="BI11" s="611"/>
      <c r="BJ11" s="611"/>
      <c r="BK11" s="611"/>
      <c r="BL11" s="611"/>
      <c r="BM11" s="611"/>
      <c r="BN11" s="612"/>
      <c r="BO11" s="613" t="s">
        <v>122</v>
      </c>
      <c r="BP11" s="613"/>
      <c r="BQ11" s="613"/>
      <c r="BR11" s="613"/>
      <c r="BS11" s="614" t="s">
        <v>122</v>
      </c>
      <c r="BT11" s="614"/>
      <c r="BU11" s="614"/>
      <c r="BV11" s="614"/>
      <c r="BW11" s="614"/>
      <c r="BX11" s="614"/>
      <c r="BY11" s="614"/>
      <c r="BZ11" s="614"/>
      <c r="CA11" s="614"/>
      <c r="CB11" s="618"/>
      <c r="CD11" s="607" t="s">
        <v>237</v>
      </c>
      <c r="CE11" s="608"/>
      <c r="CF11" s="608"/>
      <c r="CG11" s="608"/>
      <c r="CH11" s="608"/>
      <c r="CI11" s="608"/>
      <c r="CJ11" s="608"/>
      <c r="CK11" s="608"/>
      <c r="CL11" s="608"/>
      <c r="CM11" s="608"/>
      <c r="CN11" s="608"/>
      <c r="CO11" s="608"/>
      <c r="CP11" s="608"/>
      <c r="CQ11" s="609"/>
      <c r="CR11" s="610">
        <v>167251</v>
      </c>
      <c r="CS11" s="611"/>
      <c r="CT11" s="611"/>
      <c r="CU11" s="611"/>
      <c r="CV11" s="611"/>
      <c r="CW11" s="611"/>
      <c r="CX11" s="611"/>
      <c r="CY11" s="612"/>
      <c r="CZ11" s="613">
        <v>0.1</v>
      </c>
      <c r="DA11" s="613"/>
      <c r="DB11" s="613"/>
      <c r="DC11" s="613"/>
      <c r="DD11" s="619">
        <v>5170</v>
      </c>
      <c r="DE11" s="611"/>
      <c r="DF11" s="611"/>
      <c r="DG11" s="611"/>
      <c r="DH11" s="611"/>
      <c r="DI11" s="611"/>
      <c r="DJ11" s="611"/>
      <c r="DK11" s="611"/>
      <c r="DL11" s="611"/>
      <c r="DM11" s="611"/>
      <c r="DN11" s="611"/>
      <c r="DO11" s="611"/>
      <c r="DP11" s="612"/>
      <c r="DQ11" s="619">
        <v>155843</v>
      </c>
      <c r="DR11" s="611"/>
      <c r="DS11" s="611"/>
      <c r="DT11" s="611"/>
      <c r="DU11" s="611"/>
      <c r="DV11" s="611"/>
      <c r="DW11" s="611"/>
      <c r="DX11" s="611"/>
      <c r="DY11" s="611"/>
      <c r="DZ11" s="611"/>
      <c r="EA11" s="611"/>
      <c r="EB11" s="611"/>
      <c r="EC11" s="620"/>
    </row>
    <row r="12" spans="2:143" ht="11.25" customHeight="1" x14ac:dyDescent="0.2">
      <c r="B12" s="607" t="s">
        <v>238</v>
      </c>
      <c r="C12" s="608"/>
      <c r="D12" s="608"/>
      <c r="E12" s="608"/>
      <c r="F12" s="608"/>
      <c r="G12" s="608"/>
      <c r="H12" s="608"/>
      <c r="I12" s="608"/>
      <c r="J12" s="608"/>
      <c r="K12" s="608"/>
      <c r="L12" s="608"/>
      <c r="M12" s="608"/>
      <c r="N12" s="608"/>
      <c r="O12" s="608"/>
      <c r="P12" s="608"/>
      <c r="Q12" s="609"/>
      <c r="R12" s="610" t="s">
        <v>122</v>
      </c>
      <c r="S12" s="611"/>
      <c r="T12" s="611"/>
      <c r="U12" s="611"/>
      <c r="V12" s="611"/>
      <c r="W12" s="611"/>
      <c r="X12" s="611"/>
      <c r="Y12" s="612"/>
      <c r="Z12" s="613" t="s">
        <v>122</v>
      </c>
      <c r="AA12" s="613"/>
      <c r="AB12" s="613"/>
      <c r="AC12" s="613"/>
      <c r="AD12" s="614" t="s">
        <v>122</v>
      </c>
      <c r="AE12" s="614"/>
      <c r="AF12" s="614"/>
      <c r="AG12" s="614"/>
      <c r="AH12" s="614"/>
      <c r="AI12" s="614"/>
      <c r="AJ12" s="614"/>
      <c r="AK12" s="614"/>
      <c r="AL12" s="615" t="s">
        <v>122</v>
      </c>
      <c r="AM12" s="616"/>
      <c r="AN12" s="616"/>
      <c r="AO12" s="617"/>
      <c r="AP12" s="607" t="s">
        <v>239</v>
      </c>
      <c r="AQ12" s="608"/>
      <c r="AR12" s="608"/>
      <c r="AS12" s="608"/>
      <c r="AT12" s="608"/>
      <c r="AU12" s="608"/>
      <c r="AV12" s="608"/>
      <c r="AW12" s="608"/>
      <c r="AX12" s="608"/>
      <c r="AY12" s="608"/>
      <c r="AZ12" s="608"/>
      <c r="BA12" s="608"/>
      <c r="BB12" s="608"/>
      <c r="BC12" s="608"/>
      <c r="BD12" s="608"/>
      <c r="BE12" s="608"/>
      <c r="BF12" s="609"/>
      <c r="BG12" s="610" t="s">
        <v>122</v>
      </c>
      <c r="BH12" s="611"/>
      <c r="BI12" s="611"/>
      <c r="BJ12" s="611"/>
      <c r="BK12" s="611"/>
      <c r="BL12" s="611"/>
      <c r="BM12" s="611"/>
      <c r="BN12" s="612"/>
      <c r="BO12" s="613" t="s">
        <v>122</v>
      </c>
      <c r="BP12" s="613"/>
      <c r="BQ12" s="613"/>
      <c r="BR12" s="613"/>
      <c r="BS12" s="614" t="s">
        <v>122</v>
      </c>
      <c r="BT12" s="614"/>
      <c r="BU12" s="614"/>
      <c r="BV12" s="614"/>
      <c r="BW12" s="614"/>
      <c r="BX12" s="614"/>
      <c r="BY12" s="614"/>
      <c r="BZ12" s="614"/>
      <c r="CA12" s="614"/>
      <c r="CB12" s="618"/>
      <c r="CD12" s="607" t="s">
        <v>240</v>
      </c>
      <c r="CE12" s="608"/>
      <c r="CF12" s="608"/>
      <c r="CG12" s="608"/>
      <c r="CH12" s="608"/>
      <c r="CI12" s="608"/>
      <c r="CJ12" s="608"/>
      <c r="CK12" s="608"/>
      <c r="CL12" s="608"/>
      <c r="CM12" s="608"/>
      <c r="CN12" s="608"/>
      <c r="CO12" s="608"/>
      <c r="CP12" s="608"/>
      <c r="CQ12" s="609"/>
      <c r="CR12" s="610">
        <v>2174527</v>
      </c>
      <c r="CS12" s="611"/>
      <c r="CT12" s="611"/>
      <c r="CU12" s="611"/>
      <c r="CV12" s="611"/>
      <c r="CW12" s="611"/>
      <c r="CX12" s="611"/>
      <c r="CY12" s="612"/>
      <c r="CZ12" s="613">
        <v>0.7</v>
      </c>
      <c r="DA12" s="613"/>
      <c r="DB12" s="613"/>
      <c r="DC12" s="613"/>
      <c r="DD12" s="619" t="s">
        <v>122</v>
      </c>
      <c r="DE12" s="611"/>
      <c r="DF12" s="611"/>
      <c r="DG12" s="611"/>
      <c r="DH12" s="611"/>
      <c r="DI12" s="611"/>
      <c r="DJ12" s="611"/>
      <c r="DK12" s="611"/>
      <c r="DL12" s="611"/>
      <c r="DM12" s="611"/>
      <c r="DN12" s="611"/>
      <c r="DO12" s="611"/>
      <c r="DP12" s="612"/>
      <c r="DQ12" s="619">
        <v>1920967</v>
      </c>
      <c r="DR12" s="611"/>
      <c r="DS12" s="611"/>
      <c r="DT12" s="611"/>
      <c r="DU12" s="611"/>
      <c r="DV12" s="611"/>
      <c r="DW12" s="611"/>
      <c r="DX12" s="611"/>
      <c r="DY12" s="611"/>
      <c r="DZ12" s="611"/>
      <c r="EA12" s="611"/>
      <c r="EB12" s="611"/>
      <c r="EC12" s="620"/>
    </row>
    <row r="13" spans="2:143" ht="11.25" customHeight="1" x14ac:dyDescent="0.2">
      <c r="B13" s="607" t="s">
        <v>241</v>
      </c>
      <c r="C13" s="608"/>
      <c r="D13" s="608"/>
      <c r="E13" s="608"/>
      <c r="F13" s="608"/>
      <c r="G13" s="608"/>
      <c r="H13" s="608"/>
      <c r="I13" s="608"/>
      <c r="J13" s="608"/>
      <c r="K13" s="608"/>
      <c r="L13" s="608"/>
      <c r="M13" s="608"/>
      <c r="N13" s="608"/>
      <c r="O13" s="608"/>
      <c r="P13" s="608"/>
      <c r="Q13" s="609"/>
      <c r="R13" s="610">
        <v>3808</v>
      </c>
      <c r="S13" s="611"/>
      <c r="T13" s="611"/>
      <c r="U13" s="611"/>
      <c r="V13" s="611"/>
      <c r="W13" s="611"/>
      <c r="X13" s="611"/>
      <c r="Y13" s="612"/>
      <c r="Z13" s="613">
        <v>0</v>
      </c>
      <c r="AA13" s="613"/>
      <c r="AB13" s="613"/>
      <c r="AC13" s="613"/>
      <c r="AD13" s="614">
        <v>3808</v>
      </c>
      <c r="AE13" s="614"/>
      <c r="AF13" s="614"/>
      <c r="AG13" s="614"/>
      <c r="AH13" s="614"/>
      <c r="AI13" s="614"/>
      <c r="AJ13" s="614"/>
      <c r="AK13" s="614"/>
      <c r="AL13" s="615">
        <v>0</v>
      </c>
      <c r="AM13" s="616"/>
      <c r="AN13" s="616"/>
      <c r="AO13" s="617"/>
      <c r="AP13" s="607" t="s">
        <v>242</v>
      </c>
      <c r="AQ13" s="608"/>
      <c r="AR13" s="608"/>
      <c r="AS13" s="608"/>
      <c r="AT13" s="608"/>
      <c r="AU13" s="608"/>
      <c r="AV13" s="608"/>
      <c r="AW13" s="608"/>
      <c r="AX13" s="608"/>
      <c r="AY13" s="608"/>
      <c r="AZ13" s="608"/>
      <c r="BA13" s="608"/>
      <c r="BB13" s="608"/>
      <c r="BC13" s="608"/>
      <c r="BD13" s="608"/>
      <c r="BE13" s="608"/>
      <c r="BF13" s="609"/>
      <c r="BG13" s="610" t="s">
        <v>122</v>
      </c>
      <c r="BH13" s="611"/>
      <c r="BI13" s="611"/>
      <c r="BJ13" s="611"/>
      <c r="BK13" s="611"/>
      <c r="BL13" s="611"/>
      <c r="BM13" s="611"/>
      <c r="BN13" s="612"/>
      <c r="BO13" s="613" t="s">
        <v>122</v>
      </c>
      <c r="BP13" s="613"/>
      <c r="BQ13" s="613"/>
      <c r="BR13" s="613"/>
      <c r="BS13" s="614" t="s">
        <v>122</v>
      </c>
      <c r="BT13" s="614"/>
      <c r="BU13" s="614"/>
      <c r="BV13" s="614"/>
      <c r="BW13" s="614"/>
      <c r="BX13" s="614"/>
      <c r="BY13" s="614"/>
      <c r="BZ13" s="614"/>
      <c r="CA13" s="614"/>
      <c r="CB13" s="618"/>
      <c r="CD13" s="607" t="s">
        <v>243</v>
      </c>
      <c r="CE13" s="608"/>
      <c r="CF13" s="608"/>
      <c r="CG13" s="608"/>
      <c r="CH13" s="608"/>
      <c r="CI13" s="608"/>
      <c r="CJ13" s="608"/>
      <c r="CK13" s="608"/>
      <c r="CL13" s="608"/>
      <c r="CM13" s="608"/>
      <c r="CN13" s="608"/>
      <c r="CO13" s="608"/>
      <c r="CP13" s="608"/>
      <c r="CQ13" s="609"/>
      <c r="CR13" s="610">
        <v>33304692</v>
      </c>
      <c r="CS13" s="611"/>
      <c r="CT13" s="611"/>
      <c r="CU13" s="611"/>
      <c r="CV13" s="611"/>
      <c r="CW13" s="611"/>
      <c r="CX13" s="611"/>
      <c r="CY13" s="612"/>
      <c r="CZ13" s="613">
        <v>10.199999999999999</v>
      </c>
      <c r="DA13" s="613"/>
      <c r="DB13" s="613"/>
      <c r="DC13" s="613"/>
      <c r="DD13" s="619">
        <v>22615545</v>
      </c>
      <c r="DE13" s="611"/>
      <c r="DF13" s="611"/>
      <c r="DG13" s="611"/>
      <c r="DH13" s="611"/>
      <c r="DI13" s="611"/>
      <c r="DJ13" s="611"/>
      <c r="DK13" s="611"/>
      <c r="DL13" s="611"/>
      <c r="DM13" s="611"/>
      <c r="DN13" s="611"/>
      <c r="DO13" s="611"/>
      <c r="DP13" s="612"/>
      <c r="DQ13" s="619">
        <v>19488756</v>
      </c>
      <c r="DR13" s="611"/>
      <c r="DS13" s="611"/>
      <c r="DT13" s="611"/>
      <c r="DU13" s="611"/>
      <c r="DV13" s="611"/>
      <c r="DW13" s="611"/>
      <c r="DX13" s="611"/>
      <c r="DY13" s="611"/>
      <c r="DZ13" s="611"/>
      <c r="EA13" s="611"/>
      <c r="EB13" s="611"/>
      <c r="EC13" s="620"/>
    </row>
    <row r="14" spans="2:143" ht="11.25" customHeight="1" x14ac:dyDescent="0.2">
      <c r="B14" s="607" t="s">
        <v>244</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245</v>
      </c>
      <c r="AQ14" s="608"/>
      <c r="AR14" s="608"/>
      <c r="AS14" s="608"/>
      <c r="AT14" s="608"/>
      <c r="AU14" s="608"/>
      <c r="AV14" s="608"/>
      <c r="AW14" s="608"/>
      <c r="AX14" s="608"/>
      <c r="AY14" s="608"/>
      <c r="AZ14" s="608"/>
      <c r="BA14" s="608"/>
      <c r="BB14" s="608"/>
      <c r="BC14" s="608"/>
      <c r="BD14" s="608"/>
      <c r="BE14" s="608"/>
      <c r="BF14" s="609"/>
      <c r="BG14" s="610">
        <v>476469</v>
      </c>
      <c r="BH14" s="611"/>
      <c r="BI14" s="611"/>
      <c r="BJ14" s="611"/>
      <c r="BK14" s="611"/>
      <c r="BL14" s="611"/>
      <c r="BM14" s="611"/>
      <c r="BN14" s="612"/>
      <c r="BO14" s="613">
        <v>0.8</v>
      </c>
      <c r="BP14" s="613"/>
      <c r="BQ14" s="613"/>
      <c r="BR14" s="613"/>
      <c r="BS14" s="614" t="s">
        <v>122</v>
      </c>
      <c r="BT14" s="614"/>
      <c r="BU14" s="614"/>
      <c r="BV14" s="614"/>
      <c r="BW14" s="614"/>
      <c r="BX14" s="614"/>
      <c r="BY14" s="614"/>
      <c r="BZ14" s="614"/>
      <c r="CA14" s="614"/>
      <c r="CB14" s="618"/>
      <c r="CD14" s="607" t="s">
        <v>246</v>
      </c>
      <c r="CE14" s="608"/>
      <c r="CF14" s="608"/>
      <c r="CG14" s="608"/>
      <c r="CH14" s="608"/>
      <c r="CI14" s="608"/>
      <c r="CJ14" s="608"/>
      <c r="CK14" s="608"/>
      <c r="CL14" s="608"/>
      <c r="CM14" s="608"/>
      <c r="CN14" s="608"/>
      <c r="CO14" s="608"/>
      <c r="CP14" s="608"/>
      <c r="CQ14" s="609"/>
      <c r="CR14" s="610">
        <v>7484782</v>
      </c>
      <c r="CS14" s="611"/>
      <c r="CT14" s="611"/>
      <c r="CU14" s="611"/>
      <c r="CV14" s="611"/>
      <c r="CW14" s="611"/>
      <c r="CX14" s="611"/>
      <c r="CY14" s="612"/>
      <c r="CZ14" s="613">
        <v>2.2999999999999998</v>
      </c>
      <c r="DA14" s="613"/>
      <c r="DB14" s="613"/>
      <c r="DC14" s="613"/>
      <c r="DD14" s="619">
        <v>1688583</v>
      </c>
      <c r="DE14" s="611"/>
      <c r="DF14" s="611"/>
      <c r="DG14" s="611"/>
      <c r="DH14" s="611"/>
      <c r="DI14" s="611"/>
      <c r="DJ14" s="611"/>
      <c r="DK14" s="611"/>
      <c r="DL14" s="611"/>
      <c r="DM14" s="611"/>
      <c r="DN14" s="611"/>
      <c r="DO14" s="611"/>
      <c r="DP14" s="612"/>
      <c r="DQ14" s="619">
        <v>5760572</v>
      </c>
      <c r="DR14" s="611"/>
      <c r="DS14" s="611"/>
      <c r="DT14" s="611"/>
      <c r="DU14" s="611"/>
      <c r="DV14" s="611"/>
      <c r="DW14" s="611"/>
      <c r="DX14" s="611"/>
      <c r="DY14" s="611"/>
      <c r="DZ14" s="611"/>
      <c r="EA14" s="611"/>
      <c r="EB14" s="611"/>
      <c r="EC14" s="620"/>
    </row>
    <row r="15" spans="2:143" ht="11.25" customHeight="1" x14ac:dyDescent="0.2">
      <c r="B15" s="607" t="s">
        <v>247</v>
      </c>
      <c r="C15" s="608"/>
      <c r="D15" s="608"/>
      <c r="E15" s="608"/>
      <c r="F15" s="608"/>
      <c r="G15" s="608"/>
      <c r="H15" s="608"/>
      <c r="I15" s="608"/>
      <c r="J15" s="608"/>
      <c r="K15" s="608"/>
      <c r="L15" s="608"/>
      <c r="M15" s="608"/>
      <c r="N15" s="608"/>
      <c r="O15" s="608"/>
      <c r="P15" s="608"/>
      <c r="Q15" s="609"/>
      <c r="R15" s="610">
        <v>411451</v>
      </c>
      <c r="S15" s="611"/>
      <c r="T15" s="611"/>
      <c r="U15" s="611"/>
      <c r="V15" s="611"/>
      <c r="W15" s="611"/>
      <c r="X15" s="611"/>
      <c r="Y15" s="612"/>
      <c r="Z15" s="613">
        <v>0.1</v>
      </c>
      <c r="AA15" s="613"/>
      <c r="AB15" s="613"/>
      <c r="AC15" s="613"/>
      <c r="AD15" s="614">
        <v>411451</v>
      </c>
      <c r="AE15" s="614"/>
      <c r="AF15" s="614"/>
      <c r="AG15" s="614"/>
      <c r="AH15" s="614"/>
      <c r="AI15" s="614"/>
      <c r="AJ15" s="614"/>
      <c r="AK15" s="614"/>
      <c r="AL15" s="615">
        <v>0.2</v>
      </c>
      <c r="AM15" s="616"/>
      <c r="AN15" s="616"/>
      <c r="AO15" s="617"/>
      <c r="AP15" s="607" t="s">
        <v>248</v>
      </c>
      <c r="AQ15" s="608"/>
      <c r="AR15" s="608"/>
      <c r="AS15" s="608"/>
      <c r="AT15" s="608"/>
      <c r="AU15" s="608"/>
      <c r="AV15" s="608"/>
      <c r="AW15" s="608"/>
      <c r="AX15" s="608"/>
      <c r="AY15" s="608"/>
      <c r="AZ15" s="608"/>
      <c r="BA15" s="608"/>
      <c r="BB15" s="608"/>
      <c r="BC15" s="608"/>
      <c r="BD15" s="608"/>
      <c r="BE15" s="608"/>
      <c r="BF15" s="609"/>
      <c r="BG15" s="610">
        <v>5263073</v>
      </c>
      <c r="BH15" s="611"/>
      <c r="BI15" s="611"/>
      <c r="BJ15" s="611"/>
      <c r="BK15" s="611"/>
      <c r="BL15" s="611"/>
      <c r="BM15" s="611"/>
      <c r="BN15" s="612"/>
      <c r="BO15" s="613">
        <v>9</v>
      </c>
      <c r="BP15" s="613"/>
      <c r="BQ15" s="613"/>
      <c r="BR15" s="613"/>
      <c r="BS15" s="614" t="s">
        <v>122</v>
      </c>
      <c r="BT15" s="614"/>
      <c r="BU15" s="614"/>
      <c r="BV15" s="614"/>
      <c r="BW15" s="614"/>
      <c r="BX15" s="614"/>
      <c r="BY15" s="614"/>
      <c r="BZ15" s="614"/>
      <c r="CA15" s="614"/>
      <c r="CB15" s="618"/>
      <c r="CD15" s="607" t="s">
        <v>249</v>
      </c>
      <c r="CE15" s="608"/>
      <c r="CF15" s="608"/>
      <c r="CG15" s="608"/>
      <c r="CH15" s="608"/>
      <c r="CI15" s="608"/>
      <c r="CJ15" s="608"/>
      <c r="CK15" s="608"/>
      <c r="CL15" s="608"/>
      <c r="CM15" s="608"/>
      <c r="CN15" s="608"/>
      <c r="CO15" s="608"/>
      <c r="CP15" s="608"/>
      <c r="CQ15" s="609"/>
      <c r="CR15" s="610">
        <v>51523786</v>
      </c>
      <c r="CS15" s="611"/>
      <c r="CT15" s="611"/>
      <c r="CU15" s="611"/>
      <c r="CV15" s="611"/>
      <c r="CW15" s="611"/>
      <c r="CX15" s="611"/>
      <c r="CY15" s="612"/>
      <c r="CZ15" s="613">
        <v>15.9</v>
      </c>
      <c r="DA15" s="613"/>
      <c r="DB15" s="613"/>
      <c r="DC15" s="613"/>
      <c r="DD15" s="619">
        <v>12965187</v>
      </c>
      <c r="DE15" s="611"/>
      <c r="DF15" s="611"/>
      <c r="DG15" s="611"/>
      <c r="DH15" s="611"/>
      <c r="DI15" s="611"/>
      <c r="DJ15" s="611"/>
      <c r="DK15" s="611"/>
      <c r="DL15" s="611"/>
      <c r="DM15" s="611"/>
      <c r="DN15" s="611"/>
      <c r="DO15" s="611"/>
      <c r="DP15" s="612"/>
      <c r="DQ15" s="619">
        <v>33944739</v>
      </c>
      <c r="DR15" s="611"/>
      <c r="DS15" s="611"/>
      <c r="DT15" s="611"/>
      <c r="DU15" s="611"/>
      <c r="DV15" s="611"/>
      <c r="DW15" s="611"/>
      <c r="DX15" s="611"/>
      <c r="DY15" s="611"/>
      <c r="DZ15" s="611"/>
      <c r="EA15" s="611"/>
      <c r="EB15" s="611"/>
      <c r="EC15" s="620"/>
    </row>
    <row r="16" spans="2:143" ht="11.25" customHeight="1" x14ac:dyDescent="0.2">
      <c r="B16" s="607" t="s">
        <v>250</v>
      </c>
      <c r="C16" s="608"/>
      <c r="D16" s="608"/>
      <c r="E16" s="608"/>
      <c r="F16" s="608"/>
      <c r="G16" s="608"/>
      <c r="H16" s="608"/>
      <c r="I16" s="608"/>
      <c r="J16" s="608"/>
      <c r="K16" s="608"/>
      <c r="L16" s="608"/>
      <c r="M16" s="608"/>
      <c r="N16" s="608"/>
      <c r="O16" s="608"/>
      <c r="P16" s="608"/>
      <c r="Q16" s="609"/>
      <c r="R16" s="610" t="s">
        <v>122</v>
      </c>
      <c r="S16" s="611"/>
      <c r="T16" s="611"/>
      <c r="U16" s="611"/>
      <c r="V16" s="611"/>
      <c r="W16" s="611"/>
      <c r="X16" s="611"/>
      <c r="Y16" s="612"/>
      <c r="Z16" s="613" t="s">
        <v>122</v>
      </c>
      <c r="AA16" s="613"/>
      <c r="AB16" s="613"/>
      <c r="AC16" s="613"/>
      <c r="AD16" s="614" t="s">
        <v>122</v>
      </c>
      <c r="AE16" s="614"/>
      <c r="AF16" s="614"/>
      <c r="AG16" s="614"/>
      <c r="AH16" s="614"/>
      <c r="AI16" s="614"/>
      <c r="AJ16" s="614"/>
      <c r="AK16" s="614"/>
      <c r="AL16" s="615" t="s">
        <v>122</v>
      </c>
      <c r="AM16" s="616"/>
      <c r="AN16" s="616"/>
      <c r="AO16" s="617"/>
      <c r="AP16" s="607" t="s">
        <v>251</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252</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2">
      <c r="B17" s="607" t="s">
        <v>253</v>
      </c>
      <c r="C17" s="608"/>
      <c r="D17" s="608"/>
      <c r="E17" s="608"/>
      <c r="F17" s="608"/>
      <c r="G17" s="608"/>
      <c r="H17" s="608"/>
      <c r="I17" s="608"/>
      <c r="J17" s="608"/>
      <c r="K17" s="608"/>
      <c r="L17" s="608"/>
      <c r="M17" s="608"/>
      <c r="N17" s="608"/>
      <c r="O17" s="608"/>
      <c r="P17" s="608"/>
      <c r="Q17" s="609"/>
      <c r="R17" s="610">
        <v>3771612</v>
      </c>
      <c r="S17" s="611"/>
      <c r="T17" s="611"/>
      <c r="U17" s="611"/>
      <c r="V17" s="611"/>
      <c r="W17" s="611"/>
      <c r="X17" s="611"/>
      <c r="Y17" s="612"/>
      <c r="Z17" s="613">
        <v>1</v>
      </c>
      <c r="AA17" s="613"/>
      <c r="AB17" s="613"/>
      <c r="AC17" s="613"/>
      <c r="AD17" s="614">
        <v>3771612</v>
      </c>
      <c r="AE17" s="614"/>
      <c r="AF17" s="614"/>
      <c r="AG17" s="614"/>
      <c r="AH17" s="614"/>
      <c r="AI17" s="614"/>
      <c r="AJ17" s="614"/>
      <c r="AK17" s="614"/>
      <c r="AL17" s="615">
        <v>1.9</v>
      </c>
      <c r="AM17" s="616"/>
      <c r="AN17" s="616"/>
      <c r="AO17" s="617"/>
      <c r="AP17" s="607" t="s">
        <v>254</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255</v>
      </c>
      <c r="CE17" s="608"/>
      <c r="CF17" s="608"/>
      <c r="CG17" s="608"/>
      <c r="CH17" s="608"/>
      <c r="CI17" s="608"/>
      <c r="CJ17" s="608"/>
      <c r="CK17" s="608"/>
      <c r="CL17" s="608"/>
      <c r="CM17" s="608"/>
      <c r="CN17" s="608"/>
      <c r="CO17" s="608"/>
      <c r="CP17" s="608"/>
      <c r="CQ17" s="609"/>
      <c r="CR17" s="610">
        <v>12244</v>
      </c>
      <c r="CS17" s="611"/>
      <c r="CT17" s="611"/>
      <c r="CU17" s="611"/>
      <c r="CV17" s="611"/>
      <c r="CW17" s="611"/>
      <c r="CX17" s="611"/>
      <c r="CY17" s="612"/>
      <c r="CZ17" s="613">
        <v>0</v>
      </c>
      <c r="DA17" s="613"/>
      <c r="DB17" s="613"/>
      <c r="DC17" s="613"/>
      <c r="DD17" s="619" t="s">
        <v>122</v>
      </c>
      <c r="DE17" s="611"/>
      <c r="DF17" s="611"/>
      <c r="DG17" s="611"/>
      <c r="DH17" s="611"/>
      <c r="DI17" s="611"/>
      <c r="DJ17" s="611"/>
      <c r="DK17" s="611"/>
      <c r="DL17" s="611"/>
      <c r="DM17" s="611"/>
      <c r="DN17" s="611"/>
      <c r="DO17" s="611"/>
      <c r="DP17" s="612"/>
      <c r="DQ17" s="619">
        <v>12244</v>
      </c>
      <c r="DR17" s="611"/>
      <c r="DS17" s="611"/>
      <c r="DT17" s="611"/>
      <c r="DU17" s="611"/>
      <c r="DV17" s="611"/>
      <c r="DW17" s="611"/>
      <c r="DX17" s="611"/>
      <c r="DY17" s="611"/>
      <c r="DZ17" s="611"/>
      <c r="EA17" s="611"/>
      <c r="EB17" s="611"/>
      <c r="EC17" s="620"/>
    </row>
    <row r="18" spans="2:133" ht="11.25" customHeight="1" x14ac:dyDescent="0.2">
      <c r="B18" s="607" t="s">
        <v>256</v>
      </c>
      <c r="C18" s="608"/>
      <c r="D18" s="608"/>
      <c r="E18" s="608"/>
      <c r="F18" s="608"/>
      <c r="G18" s="608"/>
      <c r="H18" s="608"/>
      <c r="I18" s="608"/>
      <c r="J18" s="608"/>
      <c r="K18" s="608"/>
      <c r="L18" s="608"/>
      <c r="M18" s="608"/>
      <c r="N18" s="608"/>
      <c r="O18" s="608"/>
      <c r="P18" s="608"/>
      <c r="Q18" s="609"/>
      <c r="R18" s="610">
        <v>563385</v>
      </c>
      <c r="S18" s="611"/>
      <c r="T18" s="611"/>
      <c r="U18" s="611"/>
      <c r="V18" s="611"/>
      <c r="W18" s="611"/>
      <c r="X18" s="611"/>
      <c r="Y18" s="612"/>
      <c r="Z18" s="613">
        <v>0.2</v>
      </c>
      <c r="AA18" s="613"/>
      <c r="AB18" s="613"/>
      <c r="AC18" s="613"/>
      <c r="AD18" s="614">
        <v>563385</v>
      </c>
      <c r="AE18" s="614"/>
      <c r="AF18" s="614"/>
      <c r="AG18" s="614"/>
      <c r="AH18" s="614"/>
      <c r="AI18" s="614"/>
      <c r="AJ18" s="614"/>
      <c r="AK18" s="614"/>
      <c r="AL18" s="615">
        <v>0.3</v>
      </c>
      <c r="AM18" s="616"/>
      <c r="AN18" s="616"/>
      <c r="AO18" s="617"/>
      <c r="AP18" s="607" t="s">
        <v>257</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258</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259</v>
      </c>
      <c r="C19" s="608"/>
      <c r="D19" s="608"/>
      <c r="E19" s="608"/>
      <c r="F19" s="608"/>
      <c r="G19" s="608"/>
      <c r="H19" s="608"/>
      <c r="I19" s="608"/>
      <c r="J19" s="608"/>
      <c r="K19" s="608"/>
      <c r="L19" s="608"/>
      <c r="M19" s="608"/>
      <c r="N19" s="608"/>
      <c r="O19" s="608"/>
      <c r="P19" s="608"/>
      <c r="Q19" s="609"/>
      <c r="R19" s="610">
        <v>3208227</v>
      </c>
      <c r="S19" s="611"/>
      <c r="T19" s="611"/>
      <c r="U19" s="611"/>
      <c r="V19" s="611"/>
      <c r="W19" s="611"/>
      <c r="X19" s="611"/>
      <c r="Y19" s="612"/>
      <c r="Z19" s="613">
        <v>0.9</v>
      </c>
      <c r="AA19" s="613"/>
      <c r="AB19" s="613"/>
      <c r="AC19" s="613"/>
      <c r="AD19" s="614">
        <v>3208227</v>
      </c>
      <c r="AE19" s="614"/>
      <c r="AF19" s="614"/>
      <c r="AG19" s="614"/>
      <c r="AH19" s="614"/>
      <c r="AI19" s="614"/>
      <c r="AJ19" s="614"/>
      <c r="AK19" s="614"/>
      <c r="AL19" s="615">
        <v>1.6</v>
      </c>
      <c r="AM19" s="616"/>
      <c r="AN19" s="616"/>
      <c r="AO19" s="617"/>
      <c r="AP19" s="607" t="s">
        <v>260</v>
      </c>
      <c r="AQ19" s="608"/>
      <c r="AR19" s="608"/>
      <c r="AS19" s="608"/>
      <c r="AT19" s="608"/>
      <c r="AU19" s="608"/>
      <c r="AV19" s="608"/>
      <c r="AW19" s="608"/>
      <c r="AX19" s="608"/>
      <c r="AY19" s="608"/>
      <c r="AZ19" s="608"/>
      <c r="BA19" s="608"/>
      <c r="BB19" s="608"/>
      <c r="BC19" s="608"/>
      <c r="BD19" s="608"/>
      <c r="BE19" s="608"/>
      <c r="BF19" s="609"/>
      <c r="BG19" s="610" t="s">
        <v>122</v>
      </c>
      <c r="BH19" s="611"/>
      <c r="BI19" s="611"/>
      <c r="BJ19" s="611"/>
      <c r="BK19" s="611"/>
      <c r="BL19" s="611"/>
      <c r="BM19" s="611"/>
      <c r="BN19" s="612"/>
      <c r="BO19" s="613" t="s">
        <v>122</v>
      </c>
      <c r="BP19" s="613"/>
      <c r="BQ19" s="613"/>
      <c r="BR19" s="613"/>
      <c r="BS19" s="614" t="s">
        <v>122</v>
      </c>
      <c r="BT19" s="614"/>
      <c r="BU19" s="614"/>
      <c r="BV19" s="614"/>
      <c r="BW19" s="614"/>
      <c r="BX19" s="614"/>
      <c r="BY19" s="614"/>
      <c r="BZ19" s="614"/>
      <c r="CA19" s="614"/>
      <c r="CB19" s="618"/>
      <c r="CD19" s="607" t="s">
        <v>261</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262</v>
      </c>
      <c r="C20" s="624"/>
      <c r="D20" s="624"/>
      <c r="E20" s="624"/>
      <c r="F20" s="624"/>
      <c r="G20" s="624"/>
      <c r="H20" s="624"/>
      <c r="I20" s="624"/>
      <c r="J20" s="624"/>
      <c r="K20" s="624"/>
      <c r="L20" s="624"/>
      <c r="M20" s="624"/>
      <c r="N20" s="624"/>
      <c r="O20" s="624"/>
      <c r="P20" s="624"/>
      <c r="Q20" s="625"/>
      <c r="R20" s="610" t="s">
        <v>122</v>
      </c>
      <c r="S20" s="611"/>
      <c r="T20" s="611"/>
      <c r="U20" s="611"/>
      <c r="V20" s="611"/>
      <c r="W20" s="611"/>
      <c r="X20" s="611"/>
      <c r="Y20" s="612"/>
      <c r="Z20" s="613" t="s">
        <v>122</v>
      </c>
      <c r="AA20" s="613"/>
      <c r="AB20" s="613"/>
      <c r="AC20" s="613"/>
      <c r="AD20" s="614" t="s">
        <v>122</v>
      </c>
      <c r="AE20" s="614"/>
      <c r="AF20" s="614"/>
      <c r="AG20" s="614"/>
      <c r="AH20" s="614"/>
      <c r="AI20" s="614"/>
      <c r="AJ20" s="614"/>
      <c r="AK20" s="614"/>
      <c r="AL20" s="615" t="s">
        <v>122</v>
      </c>
      <c r="AM20" s="616"/>
      <c r="AN20" s="616"/>
      <c r="AO20" s="617"/>
      <c r="AP20" s="607" t="s">
        <v>263</v>
      </c>
      <c r="AQ20" s="608"/>
      <c r="AR20" s="608"/>
      <c r="AS20" s="608"/>
      <c r="AT20" s="608"/>
      <c r="AU20" s="608"/>
      <c r="AV20" s="608"/>
      <c r="AW20" s="608"/>
      <c r="AX20" s="608"/>
      <c r="AY20" s="608"/>
      <c r="AZ20" s="608"/>
      <c r="BA20" s="608"/>
      <c r="BB20" s="608"/>
      <c r="BC20" s="608"/>
      <c r="BD20" s="608"/>
      <c r="BE20" s="608"/>
      <c r="BF20" s="609"/>
      <c r="BG20" s="610" t="s">
        <v>122</v>
      </c>
      <c r="BH20" s="611"/>
      <c r="BI20" s="611"/>
      <c r="BJ20" s="611"/>
      <c r="BK20" s="611"/>
      <c r="BL20" s="611"/>
      <c r="BM20" s="611"/>
      <c r="BN20" s="612"/>
      <c r="BO20" s="613" t="s">
        <v>122</v>
      </c>
      <c r="BP20" s="613"/>
      <c r="BQ20" s="613"/>
      <c r="BR20" s="613"/>
      <c r="BS20" s="614" t="s">
        <v>122</v>
      </c>
      <c r="BT20" s="614"/>
      <c r="BU20" s="614"/>
      <c r="BV20" s="614"/>
      <c r="BW20" s="614"/>
      <c r="BX20" s="614"/>
      <c r="BY20" s="614"/>
      <c r="BZ20" s="614"/>
      <c r="CA20" s="614"/>
      <c r="CB20" s="618"/>
      <c r="CD20" s="607" t="s">
        <v>264</v>
      </c>
      <c r="CE20" s="608"/>
      <c r="CF20" s="608"/>
      <c r="CG20" s="608"/>
      <c r="CH20" s="608"/>
      <c r="CI20" s="608"/>
      <c r="CJ20" s="608"/>
      <c r="CK20" s="608"/>
      <c r="CL20" s="608"/>
      <c r="CM20" s="608"/>
      <c r="CN20" s="608"/>
      <c r="CO20" s="608"/>
      <c r="CP20" s="608"/>
      <c r="CQ20" s="609"/>
      <c r="CR20" s="610">
        <v>324948900</v>
      </c>
      <c r="CS20" s="611"/>
      <c r="CT20" s="611"/>
      <c r="CU20" s="611"/>
      <c r="CV20" s="611"/>
      <c r="CW20" s="611"/>
      <c r="CX20" s="611"/>
      <c r="CY20" s="612"/>
      <c r="CZ20" s="613">
        <v>100</v>
      </c>
      <c r="DA20" s="613"/>
      <c r="DB20" s="613"/>
      <c r="DC20" s="613"/>
      <c r="DD20" s="619">
        <v>41374479</v>
      </c>
      <c r="DE20" s="611"/>
      <c r="DF20" s="611"/>
      <c r="DG20" s="611"/>
      <c r="DH20" s="611"/>
      <c r="DI20" s="611"/>
      <c r="DJ20" s="611"/>
      <c r="DK20" s="611"/>
      <c r="DL20" s="611"/>
      <c r="DM20" s="611"/>
      <c r="DN20" s="611"/>
      <c r="DO20" s="611"/>
      <c r="DP20" s="612"/>
      <c r="DQ20" s="619">
        <v>199270253</v>
      </c>
      <c r="DR20" s="611"/>
      <c r="DS20" s="611"/>
      <c r="DT20" s="611"/>
      <c r="DU20" s="611"/>
      <c r="DV20" s="611"/>
      <c r="DW20" s="611"/>
      <c r="DX20" s="611"/>
      <c r="DY20" s="611"/>
      <c r="DZ20" s="611"/>
      <c r="EA20" s="611"/>
      <c r="EB20" s="611"/>
      <c r="EC20" s="620"/>
    </row>
    <row r="21" spans="2:133" ht="11.25" customHeight="1" x14ac:dyDescent="0.2">
      <c r="B21" s="607" t="s">
        <v>265</v>
      </c>
      <c r="C21" s="608"/>
      <c r="D21" s="608"/>
      <c r="E21" s="608"/>
      <c r="F21" s="608"/>
      <c r="G21" s="608"/>
      <c r="H21" s="608"/>
      <c r="I21" s="608"/>
      <c r="J21" s="608"/>
      <c r="K21" s="608"/>
      <c r="L21" s="608"/>
      <c r="M21" s="608"/>
      <c r="N21" s="608"/>
      <c r="O21" s="608"/>
      <c r="P21" s="608"/>
      <c r="Q21" s="609"/>
      <c r="R21" s="610" t="s">
        <v>122</v>
      </c>
      <c r="S21" s="611"/>
      <c r="T21" s="611"/>
      <c r="U21" s="611"/>
      <c r="V21" s="611"/>
      <c r="W21" s="611"/>
      <c r="X21" s="611"/>
      <c r="Y21" s="612"/>
      <c r="Z21" s="613" t="s">
        <v>122</v>
      </c>
      <c r="AA21" s="613"/>
      <c r="AB21" s="613"/>
      <c r="AC21" s="613"/>
      <c r="AD21" s="614" t="s">
        <v>122</v>
      </c>
      <c r="AE21" s="614"/>
      <c r="AF21" s="614"/>
      <c r="AG21" s="614"/>
      <c r="AH21" s="614"/>
      <c r="AI21" s="614"/>
      <c r="AJ21" s="614"/>
      <c r="AK21" s="614"/>
      <c r="AL21" s="615" t="s">
        <v>122</v>
      </c>
      <c r="AM21" s="616"/>
      <c r="AN21" s="616"/>
      <c r="AO21" s="617"/>
      <c r="AP21" s="607" t="s">
        <v>266</v>
      </c>
      <c r="AQ21" s="626"/>
      <c r="AR21" s="626"/>
      <c r="AS21" s="626"/>
      <c r="AT21" s="626"/>
      <c r="AU21" s="626"/>
      <c r="AV21" s="626"/>
      <c r="AW21" s="626"/>
      <c r="AX21" s="626"/>
      <c r="AY21" s="626"/>
      <c r="AZ21" s="626"/>
      <c r="BA21" s="626"/>
      <c r="BB21" s="626"/>
      <c r="BC21" s="626"/>
      <c r="BD21" s="626"/>
      <c r="BE21" s="626"/>
      <c r="BF21" s="627"/>
      <c r="BG21" s="610" t="s">
        <v>122</v>
      </c>
      <c r="BH21" s="611"/>
      <c r="BI21" s="611"/>
      <c r="BJ21" s="611"/>
      <c r="BK21" s="611"/>
      <c r="BL21" s="611"/>
      <c r="BM21" s="611"/>
      <c r="BN21" s="612"/>
      <c r="BO21" s="613" t="s">
        <v>122</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267</v>
      </c>
      <c r="C22" s="608"/>
      <c r="D22" s="608"/>
      <c r="E22" s="608"/>
      <c r="F22" s="608"/>
      <c r="G22" s="608"/>
      <c r="H22" s="608"/>
      <c r="I22" s="608"/>
      <c r="J22" s="608"/>
      <c r="K22" s="608"/>
      <c r="L22" s="608"/>
      <c r="M22" s="608"/>
      <c r="N22" s="608"/>
      <c r="O22" s="608"/>
      <c r="P22" s="608"/>
      <c r="Q22" s="609"/>
      <c r="R22" s="610" t="s">
        <v>122</v>
      </c>
      <c r="S22" s="611"/>
      <c r="T22" s="611"/>
      <c r="U22" s="611"/>
      <c r="V22" s="611"/>
      <c r="W22" s="611"/>
      <c r="X22" s="611"/>
      <c r="Y22" s="612"/>
      <c r="Z22" s="613" t="s">
        <v>122</v>
      </c>
      <c r="AA22" s="613"/>
      <c r="AB22" s="613"/>
      <c r="AC22" s="613"/>
      <c r="AD22" s="614" t="s">
        <v>122</v>
      </c>
      <c r="AE22" s="614"/>
      <c r="AF22" s="614"/>
      <c r="AG22" s="614"/>
      <c r="AH22" s="614"/>
      <c r="AI22" s="614"/>
      <c r="AJ22" s="614"/>
      <c r="AK22" s="614"/>
      <c r="AL22" s="615" t="s">
        <v>122</v>
      </c>
      <c r="AM22" s="616"/>
      <c r="AN22" s="616"/>
      <c r="AO22" s="617"/>
      <c r="AP22" s="607" t="s">
        <v>268</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269</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270</v>
      </c>
      <c r="C23" s="608"/>
      <c r="D23" s="608"/>
      <c r="E23" s="608"/>
      <c r="F23" s="608"/>
      <c r="G23" s="608"/>
      <c r="H23" s="608"/>
      <c r="I23" s="608"/>
      <c r="J23" s="608"/>
      <c r="K23" s="608"/>
      <c r="L23" s="608"/>
      <c r="M23" s="608"/>
      <c r="N23" s="608"/>
      <c r="O23" s="608"/>
      <c r="P23" s="608"/>
      <c r="Q23" s="609"/>
      <c r="R23" s="610" t="s">
        <v>122</v>
      </c>
      <c r="S23" s="611"/>
      <c r="T23" s="611"/>
      <c r="U23" s="611"/>
      <c r="V23" s="611"/>
      <c r="W23" s="611"/>
      <c r="X23" s="611"/>
      <c r="Y23" s="612"/>
      <c r="Z23" s="613" t="s">
        <v>122</v>
      </c>
      <c r="AA23" s="613"/>
      <c r="AB23" s="613"/>
      <c r="AC23" s="613"/>
      <c r="AD23" s="614" t="s">
        <v>122</v>
      </c>
      <c r="AE23" s="614"/>
      <c r="AF23" s="614"/>
      <c r="AG23" s="614"/>
      <c r="AH23" s="614"/>
      <c r="AI23" s="614"/>
      <c r="AJ23" s="614"/>
      <c r="AK23" s="614"/>
      <c r="AL23" s="615" t="s">
        <v>122</v>
      </c>
      <c r="AM23" s="616"/>
      <c r="AN23" s="616"/>
      <c r="AO23" s="617"/>
      <c r="AP23" s="607" t="s">
        <v>271</v>
      </c>
      <c r="AQ23" s="626"/>
      <c r="AR23" s="626"/>
      <c r="AS23" s="626"/>
      <c r="AT23" s="626"/>
      <c r="AU23" s="626"/>
      <c r="AV23" s="626"/>
      <c r="AW23" s="626"/>
      <c r="AX23" s="626"/>
      <c r="AY23" s="626"/>
      <c r="AZ23" s="626"/>
      <c r="BA23" s="626"/>
      <c r="BB23" s="626"/>
      <c r="BC23" s="626"/>
      <c r="BD23" s="626"/>
      <c r="BE23" s="626"/>
      <c r="BF23" s="627"/>
      <c r="BG23" s="610" t="s">
        <v>122</v>
      </c>
      <c r="BH23" s="611"/>
      <c r="BI23" s="611"/>
      <c r="BJ23" s="611"/>
      <c r="BK23" s="611"/>
      <c r="BL23" s="611"/>
      <c r="BM23" s="611"/>
      <c r="BN23" s="612"/>
      <c r="BO23" s="613" t="s">
        <v>122</v>
      </c>
      <c r="BP23" s="613"/>
      <c r="BQ23" s="613"/>
      <c r="BR23" s="613"/>
      <c r="BS23" s="614" t="s">
        <v>122</v>
      </c>
      <c r="BT23" s="614"/>
      <c r="BU23" s="614"/>
      <c r="BV23" s="614"/>
      <c r="BW23" s="614"/>
      <c r="BX23" s="614"/>
      <c r="BY23" s="614"/>
      <c r="BZ23" s="614"/>
      <c r="CA23" s="614"/>
      <c r="CB23" s="618"/>
      <c r="CD23" s="592" t="s">
        <v>211</v>
      </c>
      <c r="CE23" s="593"/>
      <c r="CF23" s="593"/>
      <c r="CG23" s="593"/>
      <c r="CH23" s="593"/>
      <c r="CI23" s="593"/>
      <c r="CJ23" s="593"/>
      <c r="CK23" s="593"/>
      <c r="CL23" s="593"/>
      <c r="CM23" s="593"/>
      <c r="CN23" s="593"/>
      <c r="CO23" s="593"/>
      <c r="CP23" s="593"/>
      <c r="CQ23" s="594"/>
      <c r="CR23" s="592" t="s">
        <v>272</v>
      </c>
      <c r="CS23" s="593"/>
      <c r="CT23" s="593"/>
      <c r="CU23" s="593"/>
      <c r="CV23" s="593"/>
      <c r="CW23" s="593"/>
      <c r="CX23" s="593"/>
      <c r="CY23" s="594"/>
      <c r="CZ23" s="592" t="s">
        <v>273</v>
      </c>
      <c r="DA23" s="593"/>
      <c r="DB23" s="593"/>
      <c r="DC23" s="594"/>
      <c r="DD23" s="592" t="s">
        <v>274</v>
      </c>
      <c r="DE23" s="593"/>
      <c r="DF23" s="593"/>
      <c r="DG23" s="593"/>
      <c r="DH23" s="593"/>
      <c r="DI23" s="593"/>
      <c r="DJ23" s="593"/>
      <c r="DK23" s="594"/>
      <c r="DL23" s="637" t="s">
        <v>275</v>
      </c>
      <c r="DM23" s="638"/>
      <c r="DN23" s="638"/>
      <c r="DO23" s="638"/>
      <c r="DP23" s="638"/>
      <c r="DQ23" s="638"/>
      <c r="DR23" s="638"/>
      <c r="DS23" s="638"/>
      <c r="DT23" s="638"/>
      <c r="DU23" s="638"/>
      <c r="DV23" s="639"/>
      <c r="DW23" s="592" t="s">
        <v>276</v>
      </c>
      <c r="DX23" s="593"/>
      <c r="DY23" s="593"/>
      <c r="DZ23" s="593"/>
      <c r="EA23" s="593"/>
      <c r="EB23" s="593"/>
      <c r="EC23" s="594"/>
    </row>
    <row r="24" spans="2:133" ht="11.25" customHeight="1" x14ac:dyDescent="0.2">
      <c r="B24" s="607" t="s">
        <v>277</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278</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279</v>
      </c>
      <c r="CE24" s="597"/>
      <c r="CF24" s="597"/>
      <c r="CG24" s="597"/>
      <c r="CH24" s="597"/>
      <c r="CI24" s="597"/>
      <c r="CJ24" s="597"/>
      <c r="CK24" s="597"/>
      <c r="CL24" s="597"/>
      <c r="CM24" s="597"/>
      <c r="CN24" s="597"/>
      <c r="CO24" s="597"/>
      <c r="CP24" s="597"/>
      <c r="CQ24" s="598"/>
      <c r="CR24" s="599">
        <v>158166815</v>
      </c>
      <c r="CS24" s="600"/>
      <c r="CT24" s="600"/>
      <c r="CU24" s="600"/>
      <c r="CV24" s="600"/>
      <c r="CW24" s="600"/>
      <c r="CX24" s="600"/>
      <c r="CY24" s="601"/>
      <c r="CZ24" s="604">
        <v>48.7</v>
      </c>
      <c r="DA24" s="605"/>
      <c r="DB24" s="605"/>
      <c r="DC24" s="621"/>
      <c r="DD24" s="645">
        <v>81960251</v>
      </c>
      <c r="DE24" s="600"/>
      <c r="DF24" s="600"/>
      <c r="DG24" s="600"/>
      <c r="DH24" s="600"/>
      <c r="DI24" s="600"/>
      <c r="DJ24" s="600"/>
      <c r="DK24" s="601"/>
      <c r="DL24" s="645">
        <v>72354110</v>
      </c>
      <c r="DM24" s="600"/>
      <c r="DN24" s="600"/>
      <c r="DO24" s="600"/>
      <c r="DP24" s="600"/>
      <c r="DQ24" s="600"/>
      <c r="DR24" s="600"/>
      <c r="DS24" s="600"/>
      <c r="DT24" s="600"/>
      <c r="DU24" s="600"/>
      <c r="DV24" s="601"/>
      <c r="DW24" s="604">
        <v>36.1</v>
      </c>
      <c r="DX24" s="605"/>
      <c r="DY24" s="605"/>
      <c r="DZ24" s="605"/>
      <c r="EA24" s="605"/>
      <c r="EB24" s="605"/>
      <c r="EC24" s="606"/>
    </row>
    <row r="25" spans="2:133" ht="11.25" customHeight="1" x14ac:dyDescent="0.2">
      <c r="B25" s="607" t="s">
        <v>280</v>
      </c>
      <c r="C25" s="608"/>
      <c r="D25" s="608"/>
      <c r="E25" s="608"/>
      <c r="F25" s="608"/>
      <c r="G25" s="608"/>
      <c r="H25" s="608"/>
      <c r="I25" s="608"/>
      <c r="J25" s="608"/>
      <c r="K25" s="608"/>
      <c r="L25" s="608"/>
      <c r="M25" s="608"/>
      <c r="N25" s="608"/>
      <c r="O25" s="608"/>
      <c r="P25" s="608"/>
      <c r="Q25" s="609"/>
      <c r="R25" s="610">
        <v>84734292</v>
      </c>
      <c r="S25" s="611"/>
      <c r="T25" s="611"/>
      <c r="U25" s="611"/>
      <c r="V25" s="611"/>
      <c r="W25" s="611"/>
      <c r="X25" s="611"/>
      <c r="Y25" s="612"/>
      <c r="Z25" s="613">
        <v>22.8</v>
      </c>
      <c r="AA25" s="613"/>
      <c r="AB25" s="613"/>
      <c r="AC25" s="613"/>
      <c r="AD25" s="614">
        <v>84734292</v>
      </c>
      <c r="AE25" s="614"/>
      <c r="AF25" s="614"/>
      <c r="AG25" s="614"/>
      <c r="AH25" s="614"/>
      <c r="AI25" s="614"/>
      <c r="AJ25" s="614"/>
      <c r="AK25" s="614"/>
      <c r="AL25" s="615">
        <v>42.3</v>
      </c>
      <c r="AM25" s="616"/>
      <c r="AN25" s="616"/>
      <c r="AO25" s="617"/>
      <c r="AP25" s="607" t="s">
        <v>281</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282</v>
      </c>
      <c r="CE25" s="608"/>
      <c r="CF25" s="608"/>
      <c r="CG25" s="608"/>
      <c r="CH25" s="608"/>
      <c r="CI25" s="608"/>
      <c r="CJ25" s="608"/>
      <c r="CK25" s="608"/>
      <c r="CL25" s="608"/>
      <c r="CM25" s="608"/>
      <c r="CN25" s="608"/>
      <c r="CO25" s="608"/>
      <c r="CP25" s="608"/>
      <c r="CQ25" s="609"/>
      <c r="CR25" s="610">
        <v>40692036</v>
      </c>
      <c r="CS25" s="642"/>
      <c r="CT25" s="642"/>
      <c r="CU25" s="642"/>
      <c r="CV25" s="642"/>
      <c r="CW25" s="642"/>
      <c r="CX25" s="642"/>
      <c r="CY25" s="643"/>
      <c r="CZ25" s="615">
        <v>12.5</v>
      </c>
      <c r="DA25" s="640"/>
      <c r="DB25" s="640"/>
      <c r="DC25" s="644"/>
      <c r="DD25" s="619">
        <v>36169534</v>
      </c>
      <c r="DE25" s="642"/>
      <c r="DF25" s="642"/>
      <c r="DG25" s="642"/>
      <c r="DH25" s="642"/>
      <c r="DI25" s="642"/>
      <c r="DJ25" s="642"/>
      <c r="DK25" s="643"/>
      <c r="DL25" s="619">
        <v>34427983</v>
      </c>
      <c r="DM25" s="642"/>
      <c r="DN25" s="642"/>
      <c r="DO25" s="642"/>
      <c r="DP25" s="642"/>
      <c r="DQ25" s="642"/>
      <c r="DR25" s="642"/>
      <c r="DS25" s="642"/>
      <c r="DT25" s="642"/>
      <c r="DU25" s="642"/>
      <c r="DV25" s="643"/>
      <c r="DW25" s="615">
        <v>17.2</v>
      </c>
      <c r="DX25" s="640"/>
      <c r="DY25" s="640"/>
      <c r="DZ25" s="640"/>
      <c r="EA25" s="640"/>
      <c r="EB25" s="640"/>
      <c r="EC25" s="641"/>
    </row>
    <row r="26" spans="2:133" ht="11.25" customHeight="1" x14ac:dyDescent="0.2">
      <c r="B26" s="607" t="s">
        <v>283</v>
      </c>
      <c r="C26" s="608"/>
      <c r="D26" s="608"/>
      <c r="E26" s="608"/>
      <c r="F26" s="608"/>
      <c r="G26" s="608"/>
      <c r="H26" s="608"/>
      <c r="I26" s="608"/>
      <c r="J26" s="608"/>
      <c r="K26" s="608"/>
      <c r="L26" s="608"/>
      <c r="M26" s="608"/>
      <c r="N26" s="608"/>
      <c r="O26" s="608"/>
      <c r="P26" s="608"/>
      <c r="Q26" s="609"/>
      <c r="R26" s="610">
        <v>62557</v>
      </c>
      <c r="S26" s="611"/>
      <c r="T26" s="611"/>
      <c r="U26" s="611"/>
      <c r="V26" s="611"/>
      <c r="W26" s="611"/>
      <c r="X26" s="611"/>
      <c r="Y26" s="612"/>
      <c r="Z26" s="613">
        <v>0</v>
      </c>
      <c r="AA26" s="613"/>
      <c r="AB26" s="613"/>
      <c r="AC26" s="613"/>
      <c r="AD26" s="614">
        <v>62557</v>
      </c>
      <c r="AE26" s="614"/>
      <c r="AF26" s="614"/>
      <c r="AG26" s="614"/>
      <c r="AH26" s="614"/>
      <c r="AI26" s="614"/>
      <c r="AJ26" s="614"/>
      <c r="AK26" s="614"/>
      <c r="AL26" s="615">
        <v>0</v>
      </c>
      <c r="AM26" s="616"/>
      <c r="AN26" s="616"/>
      <c r="AO26" s="617"/>
      <c r="AP26" s="607" t="s">
        <v>284</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285</v>
      </c>
      <c r="CE26" s="608"/>
      <c r="CF26" s="608"/>
      <c r="CG26" s="608"/>
      <c r="CH26" s="608"/>
      <c r="CI26" s="608"/>
      <c r="CJ26" s="608"/>
      <c r="CK26" s="608"/>
      <c r="CL26" s="608"/>
      <c r="CM26" s="608"/>
      <c r="CN26" s="608"/>
      <c r="CO26" s="608"/>
      <c r="CP26" s="608"/>
      <c r="CQ26" s="609"/>
      <c r="CR26" s="610">
        <v>23047642</v>
      </c>
      <c r="CS26" s="611"/>
      <c r="CT26" s="611"/>
      <c r="CU26" s="611"/>
      <c r="CV26" s="611"/>
      <c r="CW26" s="611"/>
      <c r="CX26" s="611"/>
      <c r="CY26" s="612"/>
      <c r="CZ26" s="615">
        <v>7.1</v>
      </c>
      <c r="DA26" s="640"/>
      <c r="DB26" s="640"/>
      <c r="DC26" s="644"/>
      <c r="DD26" s="619">
        <v>21469860</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0"/>
      <c r="DY26" s="640"/>
      <c r="DZ26" s="640"/>
      <c r="EA26" s="640"/>
      <c r="EB26" s="640"/>
      <c r="EC26" s="641"/>
    </row>
    <row r="27" spans="2:133" ht="11.25" customHeight="1" x14ac:dyDescent="0.2">
      <c r="B27" s="607" t="s">
        <v>286</v>
      </c>
      <c r="C27" s="608"/>
      <c r="D27" s="608"/>
      <c r="E27" s="608"/>
      <c r="F27" s="608"/>
      <c r="G27" s="608"/>
      <c r="H27" s="608"/>
      <c r="I27" s="608"/>
      <c r="J27" s="608"/>
      <c r="K27" s="608"/>
      <c r="L27" s="608"/>
      <c r="M27" s="608"/>
      <c r="N27" s="608"/>
      <c r="O27" s="608"/>
      <c r="P27" s="608"/>
      <c r="Q27" s="609"/>
      <c r="R27" s="610">
        <v>1942642</v>
      </c>
      <c r="S27" s="611"/>
      <c r="T27" s="611"/>
      <c r="U27" s="611"/>
      <c r="V27" s="611"/>
      <c r="W27" s="611"/>
      <c r="X27" s="611"/>
      <c r="Y27" s="612"/>
      <c r="Z27" s="613">
        <v>0.5</v>
      </c>
      <c r="AA27" s="613"/>
      <c r="AB27" s="613"/>
      <c r="AC27" s="613"/>
      <c r="AD27" s="614">
        <v>12573</v>
      </c>
      <c r="AE27" s="614"/>
      <c r="AF27" s="614"/>
      <c r="AG27" s="614"/>
      <c r="AH27" s="614"/>
      <c r="AI27" s="614"/>
      <c r="AJ27" s="614"/>
      <c r="AK27" s="614"/>
      <c r="AL27" s="615">
        <v>0</v>
      </c>
      <c r="AM27" s="616"/>
      <c r="AN27" s="616"/>
      <c r="AO27" s="617"/>
      <c r="AP27" s="607" t="s">
        <v>287</v>
      </c>
      <c r="AQ27" s="608"/>
      <c r="AR27" s="608"/>
      <c r="AS27" s="608"/>
      <c r="AT27" s="608"/>
      <c r="AU27" s="608"/>
      <c r="AV27" s="608"/>
      <c r="AW27" s="608"/>
      <c r="AX27" s="608"/>
      <c r="AY27" s="608"/>
      <c r="AZ27" s="608"/>
      <c r="BA27" s="608"/>
      <c r="BB27" s="608"/>
      <c r="BC27" s="608"/>
      <c r="BD27" s="608"/>
      <c r="BE27" s="608"/>
      <c r="BF27" s="609"/>
      <c r="BG27" s="610">
        <v>58556279</v>
      </c>
      <c r="BH27" s="611"/>
      <c r="BI27" s="611"/>
      <c r="BJ27" s="611"/>
      <c r="BK27" s="611"/>
      <c r="BL27" s="611"/>
      <c r="BM27" s="611"/>
      <c r="BN27" s="612"/>
      <c r="BO27" s="613">
        <v>100</v>
      </c>
      <c r="BP27" s="613"/>
      <c r="BQ27" s="613"/>
      <c r="BR27" s="613"/>
      <c r="BS27" s="614" t="s">
        <v>122</v>
      </c>
      <c r="BT27" s="614"/>
      <c r="BU27" s="614"/>
      <c r="BV27" s="614"/>
      <c r="BW27" s="614"/>
      <c r="BX27" s="614"/>
      <c r="BY27" s="614"/>
      <c r="BZ27" s="614"/>
      <c r="CA27" s="614"/>
      <c r="CB27" s="618"/>
      <c r="CD27" s="607" t="s">
        <v>288</v>
      </c>
      <c r="CE27" s="608"/>
      <c r="CF27" s="608"/>
      <c r="CG27" s="608"/>
      <c r="CH27" s="608"/>
      <c r="CI27" s="608"/>
      <c r="CJ27" s="608"/>
      <c r="CK27" s="608"/>
      <c r="CL27" s="608"/>
      <c r="CM27" s="608"/>
      <c r="CN27" s="608"/>
      <c r="CO27" s="608"/>
      <c r="CP27" s="608"/>
      <c r="CQ27" s="609"/>
      <c r="CR27" s="610">
        <v>117462535</v>
      </c>
      <c r="CS27" s="642"/>
      <c r="CT27" s="642"/>
      <c r="CU27" s="642"/>
      <c r="CV27" s="642"/>
      <c r="CW27" s="642"/>
      <c r="CX27" s="642"/>
      <c r="CY27" s="643"/>
      <c r="CZ27" s="615">
        <v>36.1</v>
      </c>
      <c r="DA27" s="640"/>
      <c r="DB27" s="640"/>
      <c r="DC27" s="644"/>
      <c r="DD27" s="619">
        <v>45778473</v>
      </c>
      <c r="DE27" s="642"/>
      <c r="DF27" s="642"/>
      <c r="DG27" s="642"/>
      <c r="DH27" s="642"/>
      <c r="DI27" s="642"/>
      <c r="DJ27" s="642"/>
      <c r="DK27" s="643"/>
      <c r="DL27" s="619">
        <v>37913883</v>
      </c>
      <c r="DM27" s="642"/>
      <c r="DN27" s="642"/>
      <c r="DO27" s="642"/>
      <c r="DP27" s="642"/>
      <c r="DQ27" s="642"/>
      <c r="DR27" s="642"/>
      <c r="DS27" s="642"/>
      <c r="DT27" s="642"/>
      <c r="DU27" s="642"/>
      <c r="DV27" s="643"/>
      <c r="DW27" s="615">
        <v>18.899999999999999</v>
      </c>
      <c r="DX27" s="640"/>
      <c r="DY27" s="640"/>
      <c r="DZ27" s="640"/>
      <c r="EA27" s="640"/>
      <c r="EB27" s="640"/>
      <c r="EC27" s="641"/>
    </row>
    <row r="28" spans="2:133" ht="11.25" customHeight="1" x14ac:dyDescent="0.2">
      <c r="B28" s="607" t="s">
        <v>289</v>
      </c>
      <c r="C28" s="608"/>
      <c r="D28" s="608"/>
      <c r="E28" s="608"/>
      <c r="F28" s="608"/>
      <c r="G28" s="608"/>
      <c r="H28" s="608"/>
      <c r="I28" s="608"/>
      <c r="J28" s="608"/>
      <c r="K28" s="608"/>
      <c r="L28" s="608"/>
      <c r="M28" s="608"/>
      <c r="N28" s="608"/>
      <c r="O28" s="608"/>
      <c r="P28" s="608"/>
      <c r="Q28" s="609"/>
      <c r="R28" s="610">
        <v>3271092</v>
      </c>
      <c r="S28" s="611"/>
      <c r="T28" s="611"/>
      <c r="U28" s="611"/>
      <c r="V28" s="611"/>
      <c r="W28" s="611"/>
      <c r="X28" s="611"/>
      <c r="Y28" s="612"/>
      <c r="Z28" s="613">
        <v>0.9</v>
      </c>
      <c r="AA28" s="613"/>
      <c r="AB28" s="613"/>
      <c r="AC28" s="613"/>
      <c r="AD28" s="614">
        <v>2562070</v>
      </c>
      <c r="AE28" s="614"/>
      <c r="AF28" s="614"/>
      <c r="AG28" s="614"/>
      <c r="AH28" s="614"/>
      <c r="AI28" s="614"/>
      <c r="AJ28" s="614"/>
      <c r="AK28" s="614"/>
      <c r="AL28" s="615">
        <v>1.3</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290</v>
      </c>
      <c r="CE28" s="608"/>
      <c r="CF28" s="608"/>
      <c r="CG28" s="608"/>
      <c r="CH28" s="608"/>
      <c r="CI28" s="608"/>
      <c r="CJ28" s="608"/>
      <c r="CK28" s="608"/>
      <c r="CL28" s="608"/>
      <c r="CM28" s="608"/>
      <c r="CN28" s="608"/>
      <c r="CO28" s="608"/>
      <c r="CP28" s="608"/>
      <c r="CQ28" s="609"/>
      <c r="CR28" s="610">
        <v>12244</v>
      </c>
      <c r="CS28" s="611"/>
      <c r="CT28" s="611"/>
      <c r="CU28" s="611"/>
      <c r="CV28" s="611"/>
      <c r="CW28" s="611"/>
      <c r="CX28" s="611"/>
      <c r="CY28" s="612"/>
      <c r="CZ28" s="615">
        <v>0</v>
      </c>
      <c r="DA28" s="640"/>
      <c r="DB28" s="640"/>
      <c r="DC28" s="644"/>
      <c r="DD28" s="619">
        <v>12244</v>
      </c>
      <c r="DE28" s="611"/>
      <c r="DF28" s="611"/>
      <c r="DG28" s="611"/>
      <c r="DH28" s="611"/>
      <c r="DI28" s="611"/>
      <c r="DJ28" s="611"/>
      <c r="DK28" s="612"/>
      <c r="DL28" s="619">
        <v>12244</v>
      </c>
      <c r="DM28" s="611"/>
      <c r="DN28" s="611"/>
      <c r="DO28" s="611"/>
      <c r="DP28" s="611"/>
      <c r="DQ28" s="611"/>
      <c r="DR28" s="611"/>
      <c r="DS28" s="611"/>
      <c r="DT28" s="611"/>
      <c r="DU28" s="611"/>
      <c r="DV28" s="612"/>
      <c r="DW28" s="615">
        <v>0</v>
      </c>
      <c r="DX28" s="640"/>
      <c r="DY28" s="640"/>
      <c r="DZ28" s="640"/>
      <c r="EA28" s="640"/>
      <c r="EB28" s="640"/>
      <c r="EC28" s="641"/>
    </row>
    <row r="29" spans="2:133" ht="11.25" customHeight="1" x14ac:dyDescent="0.2">
      <c r="B29" s="607" t="s">
        <v>291</v>
      </c>
      <c r="C29" s="608"/>
      <c r="D29" s="608"/>
      <c r="E29" s="608"/>
      <c r="F29" s="608"/>
      <c r="G29" s="608"/>
      <c r="H29" s="608"/>
      <c r="I29" s="608"/>
      <c r="J29" s="608"/>
      <c r="K29" s="608"/>
      <c r="L29" s="608"/>
      <c r="M29" s="608"/>
      <c r="N29" s="608"/>
      <c r="O29" s="608"/>
      <c r="P29" s="608"/>
      <c r="Q29" s="609"/>
      <c r="R29" s="610">
        <v>747764</v>
      </c>
      <c r="S29" s="611"/>
      <c r="T29" s="611"/>
      <c r="U29" s="611"/>
      <c r="V29" s="611"/>
      <c r="W29" s="611"/>
      <c r="X29" s="611"/>
      <c r="Y29" s="612"/>
      <c r="Z29" s="613">
        <v>0.2</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292</v>
      </c>
      <c r="CE29" s="647"/>
      <c r="CF29" s="607" t="s">
        <v>66</v>
      </c>
      <c r="CG29" s="608"/>
      <c r="CH29" s="608"/>
      <c r="CI29" s="608"/>
      <c r="CJ29" s="608"/>
      <c r="CK29" s="608"/>
      <c r="CL29" s="608"/>
      <c r="CM29" s="608"/>
      <c r="CN29" s="608"/>
      <c r="CO29" s="608"/>
      <c r="CP29" s="608"/>
      <c r="CQ29" s="609"/>
      <c r="CR29" s="610">
        <v>12244</v>
      </c>
      <c r="CS29" s="642"/>
      <c r="CT29" s="642"/>
      <c r="CU29" s="642"/>
      <c r="CV29" s="642"/>
      <c r="CW29" s="642"/>
      <c r="CX29" s="642"/>
      <c r="CY29" s="643"/>
      <c r="CZ29" s="615">
        <v>0</v>
      </c>
      <c r="DA29" s="640"/>
      <c r="DB29" s="640"/>
      <c r="DC29" s="644"/>
      <c r="DD29" s="619">
        <v>12244</v>
      </c>
      <c r="DE29" s="642"/>
      <c r="DF29" s="642"/>
      <c r="DG29" s="642"/>
      <c r="DH29" s="642"/>
      <c r="DI29" s="642"/>
      <c r="DJ29" s="642"/>
      <c r="DK29" s="643"/>
      <c r="DL29" s="619">
        <v>12244</v>
      </c>
      <c r="DM29" s="642"/>
      <c r="DN29" s="642"/>
      <c r="DO29" s="642"/>
      <c r="DP29" s="642"/>
      <c r="DQ29" s="642"/>
      <c r="DR29" s="642"/>
      <c r="DS29" s="642"/>
      <c r="DT29" s="642"/>
      <c r="DU29" s="642"/>
      <c r="DV29" s="643"/>
      <c r="DW29" s="615">
        <v>0</v>
      </c>
      <c r="DX29" s="640"/>
      <c r="DY29" s="640"/>
      <c r="DZ29" s="640"/>
      <c r="EA29" s="640"/>
      <c r="EB29" s="640"/>
      <c r="EC29" s="641"/>
    </row>
    <row r="30" spans="2:133" ht="11.25" customHeight="1" x14ac:dyDescent="0.2">
      <c r="B30" s="607" t="s">
        <v>293</v>
      </c>
      <c r="C30" s="608"/>
      <c r="D30" s="608"/>
      <c r="E30" s="608"/>
      <c r="F30" s="608"/>
      <c r="G30" s="608"/>
      <c r="H30" s="608"/>
      <c r="I30" s="608"/>
      <c r="J30" s="608"/>
      <c r="K30" s="608"/>
      <c r="L30" s="608"/>
      <c r="M30" s="608"/>
      <c r="N30" s="608"/>
      <c r="O30" s="608"/>
      <c r="P30" s="608"/>
      <c r="Q30" s="609"/>
      <c r="R30" s="610">
        <v>72155333</v>
      </c>
      <c r="S30" s="611"/>
      <c r="T30" s="611"/>
      <c r="U30" s="611"/>
      <c r="V30" s="611"/>
      <c r="W30" s="611"/>
      <c r="X30" s="611"/>
      <c r="Y30" s="612"/>
      <c r="Z30" s="613">
        <v>19.5</v>
      </c>
      <c r="AA30" s="613"/>
      <c r="AB30" s="613"/>
      <c r="AC30" s="613"/>
      <c r="AD30" s="614" t="s">
        <v>122</v>
      </c>
      <c r="AE30" s="614"/>
      <c r="AF30" s="614"/>
      <c r="AG30" s="614"/>
      <c r="AH30" s="614"/>
      <c r="AI30" s="614"/>
      <c r="AJ30" s="614"/>
      <c r="AK30" s="614"/>
      <c r="AL30" s="615" t="s">
        <v>122</v>
      </c>
      <c r="AM30" s="616"/>
      <c r="AN30" s="616"/>
      <c r="AO30" s="617"/>
      <c r="AP30" s="592" t="s">
        <v>211</v>
      </c>
      <c r="AQ30" s="593"/>
      <c r="AR30" s="593"/>
      <c r="AS30" s="593"/>
      <c r="AT30" s="593"/>
      <c r="AU30" s="593"/>
      <c r="AV30" s="593"/>
      <c r="AW30" s="593"/>
      <c r="AX30" s="593"/>
      <c r="AY30" s="593"/>
      <c r="AZ30" s="593"/>
      <c r="BA30" s="593"/>
      <c r="BB30" s="593"/>
      <c r="BC30" s="593"/>
      <c r="BD30" s="593"/>
      <c r="BE30" s="593"/>
      <c r="BF30" s="594"/>
      <c r="BG30" s="592" t="s">
        <v>294</v>
      </c>
      <c r="BH30" s="652"/>
      <c r="BI30" s="652"/>
      <c r="BJ30" s="652"/>
      <c r="BK30" s="652"/>
      <c r="BL30" s="652"/>
      <c r="BM30" s="652"/>
      <c r="BN30" s="652"/>
      <c r="BO30" s="652"/>
      <c r="BP30" s="652"/>
      <c r="BQ30" s="653"/>
      <c r="BR30" s="592" t="s">
        <v>295</v>
      </c>
      <c r="BS30" s="652"/>
      <c r="BT30" s="652"/>
      <c r="BU30" s="652"/>
      <c r="BV30" s="652"/>
      <c r="BW30" s="652"/>
      <c r="BX30" s="652"/>
      <c r="BY30" s="652"/>
      <c r="BZ30" s="652"/>
      <c r="CA30" s="652"/>
      <c r="CB30" s="653"/>
      <c r="CD30" s="648"/>
      <c r="CE30" s="649"/>
      <c r="CF30" s="607" t="s">
        <v>296</v>
      </c>
      <c r="CG30" s="608"/>
      <c r="CH30" s="608"/>
      <c r="CI30" s="608"/>
      <c r="CJ30" s="608"/>
      <c r="CK30" s="608"/>
      <c r="CL30" s="608"/>
      <c r="CM30" s="608"/>
      <c r="CN30" s="608"/>
      <c r="CO30" s="608"/>
      <c r="CP30" s="608"/>
      <c r="CQ30" s="609"/>
      <c r="CR30" s="610">
        <v>10991</v>
      </c>
      <c r="CS30" s="611"/>
      <c r="CT30" s="611"/>
      <c r="CU30" s="611"/>
      <c r="CV30" s="611"/>
      <c r="CW30" s="611"/>
      <c r="CX30" s="611"/>
      <c r="CY30" s="612"/>
      <c r="CZ30" s="615">
        <v>0</v>
      </c>
      <c r="DA30" s="640"/>
      <c r="DB30" s="640"/>
      <c r="DC30" s="644"/>
      <c r="DD30" s="619">
        <v>10991</v>
      </c>
      <c r="DE30" s="611"/>
      <c r="DF30" s="611"/>
      <c r="DG30" s="611"/>
      <c r="DH30" s="611"/>
      <c r="DI30" s="611"/>
      <c r="DJ30" s="611"/>
      <c r="DK30" s="612"/>
      <c r="DL30" s="619">
        <v>10991</v>
      </c>
      <c r="DM30" s="611"/>
      <c r="DN30" s="611"/>
      <c r="DO30" s="611"/>
      <c r="DP30" s="611"/>
      <c r="DQ30" s="611"/>
      <c r="DR30" s="611"/>
      <c r="DS30" s="611"/>
      <c r="DT30" s="611"/>
      <c r="DU30" s="611"/>
      <c r="DV30" s="612"/>
      <c r="DW30" s="615">
        <v>0</v>
      </c>
      <c r="DX30" s="640"/>
      <c r="DY30" s="640"/>
      <c r="DZ30" s="640"/>
      <c r="EA30" s="640"/>
      <c r="EB30" s="640"/>
      <c r="EC30" s="641"/>
    </row>
    <row r="31" spans="2:133" ht="11.25" customHeight="1" x14ac:dyDescent="0.2">
      <c r="B31" s="623" t="s">
        <v>297</v>
      </c>
      <c r="C31" s="624"/>
      <c r="D31" s="624"/>
      <c r="E31" s="624"/>
      <c r="F31" s="624"/>
      <c r="G31" s="624"/>
      <c r="H31" s="624"/>
      <c r="I31" s="624"/>
      <c r="J31" s="624"/>
      <c r="K31" s="624"/>
      <c r="L31" s="624"/>
      <c r="M31" s="624"/>
      <c r="N31" s="624"/>
      <c r="O31" s="624"/>
      <c r="P31" s="624"/>
      <c r="Q31" s="625"/>
      <c r="R31" s="610">
        <v>116825770</v>
      </c>
      <c r="S31" s="611"/>
      <c r="T31" s="611"/>
      <c r="U31" s="611"/>
      <c r="V31" s="611"/>
      <c r="W31" s="611"/>
      <c r="X31" s="611"/>
      <c r="Y31" s="612"/>
      <c r="Z31" s="613">
        <v>31.5</v>
      </c>
      <c r="AA31" s="613"/>
      <c r="AB31" s="613"/>
      <c r="AC31" s="613"/>
      <c r="AD31" s="614">
        <v>112879990</v>
      </c>
      <c r="AE31" s="614"/>
      <c r="AF31" s="614"/>
      <c r="AG31" s="614"/>
      <c r="AH31" s="614"/>
      <c r="AI31" s="614"/>
      <c r="AJ31" s="614"/>
      <c r="AK31" s="614"/>
      <c r="AL31" s="615">
        <v>56.3</v>
      </c>
      <c r="AM31" s="616"/>
      <c r="AN31" s="616"/>
      <c r="AO31" s="617"/>
      <c r="AP31" s="656" t="s">
        <v>298</v>
      </c>
      <c r="AQ31" s="657"/>
      <c r="AR31" s="657"/>
      <c r="AS31" s="657"/>
      <c r="AT31" s="662" t="s">
        <v>299</v>
      </c>
      <c r="AU31" s="200"/>
      <c r="AV31" s="200"/>
      <c r="AW31" s="200"/>
      <c r="AX31" s="596" t="s">
        <v>177</v>
      </c>
      <c r="AY31" s="597"/>
      <c r="AZ31" s="597"/>
      <c r="BA31" s="597"/>
      <c r="BB31" s="597"/>
      <c r="BC31" s="597"/>
      <c r="BD31" s="597"/>
      <c r="BE31" s="597"/>
      <c r="BF31" s="598"/>
      <c r="BG31" s="666">
        <v>99.7</v>
      </c>
      <c r="BH31" s="654"/>
      <c r="BI31" s="654"/>
      <c r="BJ31" s="654"/>
      <c r="BK31" s="654"/>
      <c r="BL31" s="654"/>
      <c r="BM31" s="605">
        <v>99.2</v>
      </c>
      <c r="BN31" s="654"/>
      <c r="BO31" s="654"/>
      <c r="BP31" s="654"/>
      <c r="BQ31" s="655"/>
      <c r="BR31" s="666">
        <v>99.6</v>
      </c>
      <c r="BS31" s="654"/>
      <c r="BT31" s="654"/>
      <c r="BU31" s="654"/>
      <c r="BV31" s="654"/>
      <c r="BW31" s="654"/>
      <c r="BX31" s="605">
        <v>99.1</v>
      </c>
      <c r="BY31" s="654"/>
      <c r="BZ31" s="654"/>
      <c r="CA31" s="654"/>
      <c r="CB31" s="655"/>
      <c r="CD31" s="648"/>
      <c r="CE31" s="649"/>
      <c r="CF31" s="607" t="s">
        <v>300</v>
      </c>
      <c r="CG31" s="608"/>
      <c r="CH31" s="608"/>
      <c r="CI31" s="608"/>
      <c r="CJ31" s="608"/>
      <c r="CK31" s="608"/>
      <c r="CL31" s="608"/>
      <c r="CM31" s="608"/>
      <c r="CN31" s="608"/>
      <c r="CO31" s="608"/>
      <c r="CP31" s="608"/>
      <c r="CQ31" s="609"/>
      <c r="CR31" s="610">
        <v>1253</v>
      </c>
      <c r="CS31" s="642"/>
      <c r="CT31" s="642"/>
      <c r="CU31" s="642"/>
      <c r="CV31" s="642"/>
      <c r="CW31" s="642"/>
      <c r="CX31" s="642"/>
      <c r="CY31" s="643"/>
      <c r="CZ31" s="615">
        <v>0</v>
      </c>
      <c r="DA31" s="640"/>
      <c r="DB31" s="640"/>
      <c r="DC31" s="644"/>
      <c r="DD31" s="619">
        <v>1253</v>
      </c>
      <c r="DE31" s="642"/>
      <c r="DF31" s="642"/>
      <c r="DG31" s="642"/>
      <c r="DH31" s="642"/>
      <c r="DI31" s="642"/>
      <c r="DJ31" s="642"/>
      <c r="DK31" s="643"/>
      <c r="DL31" s="619">
        <v>1253</v>
      </c>
      <c r="DM31" s="642"/>
      <c r="DN31" s="642"/>
      <c r="DO31" s="642"/>
      <c r="DP31" s="642"/>
      <c r="DQ31" s="642"/>
      <c r="DR31" s="642"/>
      <c r="DS31" s="642"/>
      <c r="DT31" s="642"/>
      <c r="DU31" s="642"/>
      <c r="DV31" s="643"/>
      <c r="DW31" s="615">
        <v>0</v>
      </c>
      <c r="DX31" s="640"/>
      <c r="DY31" s="640"/>
      <c r="DZ31" s="640"/>
      <c r="EA31" s="640"/>
      <c r="EB31" s="640"/>
      <c r="EC31" s="641"/>
    </row>
    <row r="32" spans="2:133" ht="11.25" customHeight="1" x14ac:dyDescent="0.2">
      <c r="B32" s="607" t="s">
        <v>301</v>
      </c>
      <c r="C32" s="608"/>
      <c r="D32" s="608"/>
      <c r="E32" s="608"/>
      <c r="F32" s="608"/>
      <c r="G32" s="608"/>
      <c r="H32" s="608"/>
      <c r="I32" s="608"/>
      <c r="J32" s="608"/>
      <c r="K32" s="608"/>
      <c r="L32" s="608"/>
      <c r="M32" s="608"/>
      <c r="N32" s="608"/>
      <c r="O32" s="608"/>
      <c r="P32" s="608"/>
      <c r="Q32" s="609"/>
      <c r="R32" s="610">
        <v>38915833</v>
      </c>
      <c r="S32" s="611"/>
      <c r="T32" s="611"/>
      <c r="U32" s="611"/>
      <c r="V32" s="611"/>
      <c r="W32" s="611"/>
      <c r="X32" s="611"/>
      <c r="Y32" s="612"/>
      <c r="Z32" s="613">
        <v>10.5</v>
      </c>
      <c r="AA32" s="613"/>
      <c r="AB32" s="613"/>
      <c r="AC32" s="613"/>
      <c r="AD32" s="614" t="s">
        <v>122</v>
      </c>
      <c r="AE32" s="614"/>
      <c r="AF32" s="614"/>
      <c r="AG32" s="614"/>
      <c r="AH32" s="614"/>
      <c r="AI32" s="614"/>
      <c r="AJ32" s="614"/>
      <c r="AK32" s="614"/>
      <c r="AL32" s="615" t="s">
        <v>122</v>
      </c>
      <c r="AM32" s="616"/>
      <c r="AN32" s="616"/>
      <c r="AO32" s="617"/>
      <c r="AP32" s="658"/>
      <c r="AQ32" s="659"/>
      <c r="AR32" s="659"/>
      <c r="AS32" s="659"/>
      <c r="AT32" s="663"/>
      <c r="AU32" s="196" t="s">
        <v>302</v>
      </c>
      <c r="AX32" s="607" t="s">
        <v>303</v>
      </c>
      <c r="AY32" s="608"/>
      <c r="AZ32" s="608"/>
      <c r="BA32" s="608"/>
      <c r="BB32" s="608"/>
      <c r="BC32" s="608"/>
      <c r="BD32" s="608"/>
      <c r="BE32" s="608"/>
      <c r="BF32" s="609"/>
      <c r="BG32" s="667">
        <v>99.7</v>
      </c>
      <c r="BH32" s="642"/>
      <c r="BI32" s="642"/>
      <c r="BJ32" s="642"/>
      <c r="BK32" s="642"/>
      <c r="BL32" s="642"/>
      <c r="BM32" s="616">
        <v>99.2</v>
      </c>
      <c r="BN32" s="642"/>
      <c r="BO32" s="642"/>
      <c r="BP32" s="642"/>
      <c r="BQ32" s="665"/>
      <c r="BR32" s="667">
        <v>99.5</v>
      </c>
      <c r="BS32" s="642"/>
      <c r="BT32" s="642"/>
      <c r="BU32" s="642"/>
      <c r="BV32" s="642"/>
      <c r="BW32" s="642"/>
      <c r="BX32" s="616">
        <v>99</v>
      </c>
      <c r="BY32" s="642"/>
      <c r="BZ32" s="642"/>
      <c r="CA32" s="642"/>
      <c r="CB32" s="665"/>
      <c r="CD32" s="650"/>
      <c r="CE32" s="651"/>
      <c r="CF32" s="607" t="s">
        <v>304</v>
      </c>
      <c r="CG32" s="608"/>
      <c r="CH32" s="608"/>
      <c r="CI32" s="608"/>
      <c r="CJ32" s="608"/>
      <c r="CK32" s="608"/>
      <c r="CL32" s="608"/>
      <c r="CM32" s="608"/>
      <c r="CN32" s="608"/>
      <c r="CO32" s="608"/>
      <c r="CP32" s="608"/>
      <c r="CQ32" s="609"/>
      <c r="CR32" s="610" t="s">
        <v>122</v>
      </c>
      <c r="CS32" s="611"/>
      <c r="CT32" s="611"/>
      <c r="CU32" s="611"/>
      <c r="CV32" s="611"/>
      <c r="CW32" s="611"/>
      <c r="CX32" s="611"/>
      <c r="CY32" s="612"/>
      <c r="CZ32" s="615" t="s">
        <v>122</v>
      </c>
      <c r="DA32" s="640"/>
      <c r="DB32" s="640"/>
      <c r="DC32" s="644"/>
      <c r="DD32" s="619" t="s">
        <v>122</v>
      </c>
      <c r="DE32" s="611"/>
      <c r="DF32" s="611"/>
      <c r="DG32" s="611"/>
      <c r="DH32" s="611"/>
      <c r="DI32" s="611"/>
      <c r="DJ32" s="611"/>
      <c r="DK32" s="612"/>
      <c r="DL32" s="619" t="s">
        <v>122</v>
      </c>
      <c r="DM32" s="611"/>
      <c r="DN32" s="611"/>
      <c r="DO32" s="611"/>
      <c r="DP32" s="611"/>
      <c r="DQ32" s="611"/>
      <c r="DR32" s="611"/>
      <c r="DS32" s="611"/>
      <c r="DT32" s="611"/>
      <c r="DU32" s="611"/>
      <c r="DV32" s="612"/>
      <c r="DW32" s="615" t="s">
        <v>122</v>
      </c>
      <c r="DX32" s="640"/>
      <c r="DY32" s="640"/>
      <c r="DZ32" s="640"/>
      <c r="EA32" s="640"/>
      <c r="EB32" s="640"/>
      <c r="EC32" s="641"/>
    </row>
    <row r="33" spans="2:133" ht="11.25" customHeight="1" x14ac:dyDescent="0.2">
      <c r="B33" s="607" t="s">
        <v>305</v>
      </c>
      <c r="C33" s="608"/>
      <c r="D33" s="608"/>
      <c r="E33" s="608"/>
      <c r="F33" s="608"/>
      <c r="G33" s="608"/>
      <c r="H33" s="608"/>
      <c r="I33" s="608"/>
      <c r="J33" s="608"/>
      <c r="K33" s="608"/>
      <c r="L33" s="608"/>
      <c r="M33" s="608"/>
      <c r="N33" s="608"/>
      <c r="O33" s="608"/>
      <c r="P33" s="608"/>
      <c r="Q33" s="609"/>
      <c r="R33" s="610">
        <v>995582</v>
      </c>
      <c r="S33" s="611"/>
      <c r="T33" s="611"/>
      <c r="U33" s="611"/>
      <c r="V33" s="611"/>
      <c r="W33" s="611"/>
      <c r="X33" s="611"/>
      <c r="Y33" s="612"/>
      <c r="Z33" s="613">
        <v>0.3</v>
      </c>
      <c r="AA33" s="613"/>
      <c r="AB33" s="613"/>
      <c r="AC33" s="613"/>
      <c r="AD33" s="614">
        <v>69956</v>
      </c>
      <c r="AE33" s="614"/>
      <c r="AF33" s="614"/>
      <c r="AG33" s="614"/>
      <c r="AH33" s="614"/>
      <c r="AI33" s="614"/>
      <c r="AJ33" s="614"/>
      <c r="AK33" s="614"/>
      <c r="AL33" s="615">
        <v>0</v>
      </c>
      <c r="AM33" s="616"/>
      <c r="AN33" s="616"/>
      <c r="AO33" s="617"/>
      <c r="AP33" s="660"/>
      <c r="AQ33" s="661"/>
      <c r="AR33" s="661"/>
      <c r="AS33" s="661"/>
      <c r="AT33" s="664"/>
      <c r="AU33" s="201"/>
      <c r="AV33" s="201"/>
      <c r="AW33" s="201"/>
      <c r="AX33" s="631" t="s">
        <v>306</v>
      </c>
      <c r="AY33" s="632"/>
      <c r="AZ33" s="632"/>
      <c r="BA33" s="632"/>
      <c r="BB33" s="632"/>
      <c r="BC33" s="632"/>
      <c r="BD33" s="632"/>
      <c r="BE33" s="632"/>
      <c r="BF33" s="633"/>
      <c r="BG33" s="668" t="s">
        <v>122</v>
      </c>
      <c r="BH33" s="669"/>
      <c r="BI33" s="669"/>
      <c r="BJ33" s="669"/>
      <c r="BK33" s="669"/>
      <c r="BL33" s="669"/>
      <c r="BM33" s="670" t="s">
        <v>122</v>
      </c>
      <c r="BN33" s="669"/>
      <c r="BO33" s="669"/>
      <c r="BP33" s="669"/>
      <c r="BQ33" s="671"/>
      <c r="BR33" s="668" t="s">
        <v>122</v>
      </c>
      <c r="BS33" s="669"/>
      <c r="BT33" s="669"/>
      <c r="BU33" s="669"/>
      <c r="BV33" s="669"/>
      <c r="BW33" s="669"/>
      <c r="BX33" s="670" t="s">
        <v>122</v>
      </c>
      <c r="BY33" s="669"/>
      <c r="BZ33" s="669"/>
      <c r="CA33" s="669"/>
      <c r="CB33" s="671"/>
      <c r="CD33" s="607" t="s">
        <v>307</v>
      </c>
      <c r="CE33" s="608"/>
      <c r="CF33" s="608"/>
      <c r="CG33" s="608"/>
      <c r="CH33" s="608"/>
      <c r="CI33" s="608"/>
      <c r="CJ33" s="608"/>
      <c r="CK33" s="608"/>
      <c r="CL33" s="608"/>
      <c r="CM33" s="608"/>
      <c r="CN33" s="608"/>
      <c r="CO33" s="608"/>
      <c r="CP33" s="608"/>
      <c r="CQ33" s="609"/>
      <c r="CR33" s="610">
        <v>125407606</v>
      </c>
      <c r="CS33" s="642"/>
      <c r="CT33" s="642"/>
      <c r="CU33" s="642"/>
      <c r="CV33" s="642"/>
      <c r="CW33" s="642"/>
      <c r="CX33" s="642"/>
      <c r="CY33" s="643"/>
      <c r="CZ33" s="615">
        <v>38.6</v>
      </c>
      <c r="DA33" s="640"/>
      <c r="DB33" s="640"/>
      <c r="DC33" s="644"/>
      <c r="DD33" s="619">
        <v>102679258</v>
      </c>
      <c r="DE33" s="642"/>
      <c r="DF33" s="642"/>
      <c r="DG33" s="642"/>
      <c r="DH33" s="642"/>
      <c r="DI33" s="642"/>
      <c r="DJ33" s="642"/>
      <c r="DK33" s="643"/>
      <c r="DL33" s="619">
        <v>73818621</v>
      </c>
      <c r="DM33" s="642"/>
      <c r="DN33" s="642"/>
      <c r="DO33" s="642"/>
      <c r="DP33" s="642"/>
      <c r="DQ33" s="642"/>
      <c r="DR33" s="642"/>
      <c r="DS33" s="642"/>
      <c r="DT33" s="642"/>
      <c r="DU33" s="642"/>
      <c r="DV33" s="643"/>
      <c r="DW33" s="615">
        <v>36.799999999999997</v>
      </c>
      <c r="DX33" s="640"/>
      <c r="DY33" s="640"/>
      <c r="DZ33" s="640"/>
      <c r="EA33" s="640"/>
      <c r="EB33" s="640"/>
      <c r="EC33" s="641"/>
    </row>
    <row r="34" spans="2:133" ht="11.25" customHeight="1" x14ac:dyDescent="0.2">
      <c r="B34" s="607" t="s">
        <v>308</v>
      </c>
      <c r="C34" s="608"/>
      <c r="D34" s="608"/>
      <c r="E34" s="608"/>
      <c r="F34" s="608"/>
      <c r="G34" s="608"/>
      <c r="H34" s="608"/>
      <c r="I34" s="608"/>
      <c r="J34" s="608"/>
      <c r="K34" s="608"/>
      <c r="L34" s="608"/>
      <c r="M34" s="608"/>
      <c r="N34" s="608"/>
      <c r="O34" s="608"/>
      <c r="P34" s="608"/>
      <c r="Q34" s="609"/>
      <c r="R34" s="610">
        <v>460333</v>
      </c>
      <c r="S34" s="611"/>
      <c r="T34" s="611"/>
      <c r="U34" s="611"/>
      <c r="V34" s="611"/>
      <c r="W34" s="611"/>
      <c r="X34" s="611"/>
      <c r="Y34" s="612"/>
      <c r="Z34" s="613">
        <v>0.1</v>
      </c>
      <c r="AA34" s="613"/>
      <c r="AB34" s="613"/>
      <c r="AC34" s="613"/>
      <c r="AD34" s="614" t="s">
        <v>122</v>
      </c>
      <c r="AE34" s="614"/>
      <c r="AF34" s="614"/>
      <c r="AG34" s="614"/>
      <c r="AH34" s="614"/>
      <c r="AI34" s="614"/>
      <c r="AJ34" s="614"/>
      <c r="AK34" s="614"/>
      <c r="AL34" s="615" t="s">
        <v>122</v>
      </c>
      <c r="AM34" s="616"/>
      <c r="AN34" s="616"/>
      <c r="AO34" s="617"/>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07" t="s">
        <v>309</v>
      </c>
      <c r="CE34" s="608"/>
      <c r="CF34" s="608"/>
      <c r="CG34" s="608"/>
      <c r="CH34" s="608"/>
      <c r="CI34" s="608"/>
      <c r="CJ34" s="608"/>
      <c r="CK34" s="608"/>
      <c r="CL34" s="608"/>
      <c r="CM34" s="608"/>
      <c r="CN34" s="608"/>
      <c r="CO34" s="608"/>
      <c r="CP34" s="608"/>
      <c r="CQ34" s="609"/>
      <c r="CR34" s="610">
        <v>55857308</v>
      </c>
      <c r="CS34" s="611"/>
      <c r="CT34" s="611"/>
      <c r="CU34" s="611"/>
      <c r="CV34" s="611"/>
      <c r="CW34" s="611"/>
      <c r="CX34" s="611"/>
      <c r="CY34" s="612"/>
      <c r="CZ34" s="615">
        <v>17.2</v>
      </c>
      <c r="DA34" s="640"/>
      <c r="DB34" s="640"/>
      <c r="DC34" s="644"/>
      <c r="DD34" s="619">
        <v>44783433</v>
      </c>
      <c r="DE34" s="611"/>
      <c r="DF34" s="611"/>
      <c r="DG34" s="611"/>
      <c r="DH34" s="611"/>
      <c r="DI34" s="611"/>
      <c r="DJ34" s="611"/>
      <c r="DK34" s="612"/>
      <c r="DL34" s="619">
        <v>42905525</v>
      </c>
      <c r="DM34" s="611"/>
      <c r="DN34" s="611"/>
      <c r="DO34" s="611"/>
      <c r="DP34" s="611"/>
      <c r="DQ34" s="611"/>
      <c r="DR34" s="611"/>
      <c r="DS34" s="611"/>
      <c r="DT34" s="611"/>
      <c r="DU34" s="611"/>
      <c r="DV34" s="612"/>
      <c r="DW34" s="615">
        <v>21.4</v>
      </c>
      <c r="DX34" s="640"/>
      <c r="DY34" s="640"/>
      <c r="DZ34" s="640"/>
      <c r="EA34" s="640"/>
      <c r="EB34" s="640"/>
      <c r="EC34" s="641"/>
    </row>
    <row r="35" spans="2:133" ht="11.25" customHeight="1" x14ac:dyDescent="0.2">
      <c r="B35" s="607" t="s">
        <v>310</v>
      </c>
      <c r="C35" s="608"/>
      <c r="D35" s="608"/>
      <c r="E35" s="608"/>
      <c r="F35" s="608"/>
      <c r="G35" s="608"/>
      <c r="H35" s="608"/>
      <c r="I35" s="608"/>
      <c r="J35" s="608"/>
      <c r="K35" s="608"/>
      <c r="L35" s="608"/>
      <c r="M35" s="608"/>
      <c r="N35" s="608"/>
      <c r="O35" s="608"/>
      <c r="P35" s="608"/>
      <c r="Q35" s="609"/>
      <c r="R35" s="610">
        <v>19811934</v>
      </c>
      <c r="S35" s="611"/>
      <c r="T35" s="611"/>
      <c r="U35" s="611"/>
      <c r="V35" s="611"/>
      <c r="W35" s="611"/>
      <c r="X35" s="611"/>
      <c r="Y35" s="612"/>
      <c r="Z35" s="613">
        <v>5.3</v>
      </c>
      <c r="AA35" s="613"/>
      <c r="AB35" s="613"/>
      <c r="AC35" s="613"/>
      <c r="AD35" s="614" t="s">
        <v>122</v>
      </c>
      <c r="AE35" s="614"/>
      <c r="AF35" s="614"/>
      <c r="AG35" s="614"/>
      <c r="AH35" s="614"/>
      <c r="AI35" s="614"/>
      <c r="AJ35" s="614"/>
      <c r="AK35" s="614"/>
      <c r="AL35" s="615" t="s">
        <v>122</v>
      </c>
      <c r="AM35" s="616"/>
      <c r="AN35" s="616"/>
      <c r="AO35" s="617"/>
      <c r="AP35" s="204"/>
      <c r="AQ35" s="592" t="s">
        <v>311</v>
      </c>
      <c r="AR35" s="593"/>
      <c r="AS35" s="593"/>
      <c r="AT35" s="593"/>
      <c r="AU35" s="593"/>
      <c r="AV35" s="593"/>
      <c r="AW35" s="593"/>
      <c r="AX35" s="593"/>
      <c r="AY35" s="593"/>
      <c r="AZ35" s="593"/>
      <c r="BA35" s="593"/>
      <c r="BB35" s="593"/>
      <c r="BC35" s="593"/>
      <c r="BD35" s="593"/>
      <c r="BE35" s="593"/>
      <c r="BF35" s="594"/>
      <c r="BG35" s="592" t="s">
        <v>312</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313</v>
      </c>
      <c r="CE35" s="608"/>
      <c r="CF35" s="608"/>
      <c r="CG35" s="608"/>
      <c r="CH35" s="608"/>
      <c r="CI35" s="608"/>
      <c r="CJ35" s="608"/>
      <c r="CK35" s="608"/>
      <c r="CL35" s="608"/>
      <c r="CM35" s="608"/>
      <c r="CN35" s="608"/>
      <c r="CO35" s="608"/>
      <c r="CP35" s="608"/>
      <c r="CQ35" s="609"/>
      <c r="CR35" s="610">
        <v>5867626</v>
      </c>
      <c r="CS35" s="642"/>
      <c r="CT35" s="642"/>
      <c r="CU35" s="642"/>
      <c r="CV35" s="642"/>
      <c r="CW35" s="642"/>
      <c r="CX35" s="642"/>
      <c r="CY35" s="643"/>
      <c r="CZ35" s="615">
        <v>1.8</v>
      </c>
      <c r="DA35" s="640"/>
      <c r="DB35" s="640"/>
      <c r="DC35" s="644"/>
      <c r="DD35" s="619">
        <v>5743954</v>
      </c>
      <c r="DE35" s="642"/>
      <c r="DF35" s="642"/>
      <c r="DG35" s="642"/>
      <c r="DH35" s="642"/>
      <c r="DI35" s="642"/>
      <c r="DJ35" s="642"/>
      <c r="DK35" s="643"/>
      <c r="DL35" s="619">
        <v>5743954</v>
      </c>
      <c r="DM35" s="642"/>
      <c r="DN35" s="642"/>
      <c r="DO35" s="642"/>
      <c r="DP35" s="642"/>
      <c r="DQ35" s="642"/>
      <c r="DR35" s="642"/>
      <c r="DS35" s="642"/>
      <c r="DT35" s="642"/>
      <c r="DU35" s="642"/>
      <c r="DV35" s="643"/>
      <c r="DW35" s="615">
        <v>2.9</v>
      </c>
      <c r="DX35" s="640"/>
      <c r="DY35" s="640"/>
      <c r="DZ35" s="640"/>
      <c r="EA35" s="640"/>
      <c r="EB35" s="640"/>
      <c r="EC35" s="641"/>
    </row>
    <row r="36" spans="2:133" ht="11.25" customHeight="1" x14ac:dyDescent="0.2">
      <c r="B36" s="607" t="s">
        <v>314</v>
      </c>
      <c r="C36" s="608"/>
      <c r="D36" s="608"/>
      <c r="E36" s="608"/>
      <c r="F36" s="608"/>
      <c r="G36" s="608"/>
      <c r="H36" s="608"/>
      <c r="I36" s="608"/>
      <c r="J36" s="608"/>
      <c r="K36" s="608"/>
      <c r="L36" s="608"/>
      <c r="M36" s="608"/>
      <c r="N36" s="608"/>
      <c r="O36" s="608"/>
      <c r="P36" s="608"/>
      <c r="Q36" s="609"/>
      <c r="R36" s="610">
        <v>27195549</v>
      </c>
      <c r="S36" s="611"/>
      <c r="T36" s="611"/>
      <c r="U36" s="611"/>
      <c r="V36" s="611"/>
      <c r="W36" s="611"/>
      <c r="X36" s="611"/>
      <c r="Y36" s="612"/>
      <c r="Z36" s="613">
        <v>7.3</v>
      </c>
      <c r="AA36" s="613"/>
      <c r="AB36" s="613"/>
      <c r="AC36" s="613"/>
      <c r="AD36" s="614" t="s">
        <v>122</v>
      </c>
      <c r="AE36" s="614"/>
      <c r="AF36" s="614"/>
      <c r="AG36" s="614"/>
      <c r="AH36" s="614"/>
      <c r="AI36" s="614"/>
      <c r="AJ36" s="614"/>
      <c r="AK36" s="614"/>
      <c r="AL36" s="615" t="s">
        <v>122</v>
      </c>
      <c r="AM36" s="616"/>
      <c r="AN36" s="616"/>
      <c r="AO36" s="617"/>
      <c r="AP36" s="204"/>
      <c r="AQ36" s="676" t="s">
        <v>315</v>
      </c>
      <c r="AR36" s="677"/>
      <c r="AS36" s="677"/>
      <c r="AT36" s="677"/>
      <c r="AU36" s="677"/>
      <c r="AV36" s="677"/>
      <c r="AW36" s="677"/>
      <c r="AX36" s="677"/>
      <c r="AY36" s="678"/>
      <c r="AZ36" s="599">
        <v>22366567</v>
      </c>
      <c r="BA36" s="600"/>
      <c r="BB36" s="600"/>
      <c r="BC36" s="600"/>
      <c r="BD36" s="600"/>
      <c r="BE36" s="600"/>
      <c r="BF36" s="672"/>
      <c r="BG36" s="596" t="s">
        <v>316</v>
      </c>
      <c r="BH36" s="597"/>
      <c r="BI36" s="597"/>
      <c r="BJ36" s="597"/>
      <c r="BK36" s="597"/>
      <c r="BL36" s="597"/>
      <c r="BM36" s="597"/>
      <c r="BN36" s="597"/>
      <c r="BO36" s="597"/>
      <c r="BP36" s="597"/>
      <c r="BQ36" s="597"/>
      <c r="BR36" s="597"/>
      <c r="BS36" s="597"/>
      <c r="BT36" s="597"/>
      <c r="BU36" s="598"/>
      <c r="BV36" s="599">
        <v>1159390</v>
      </c>
      <c r="BW36" s="600"/>
      <c r="BX36" s="600"/>
      <c r="BY36" s="600"/>
      <c r="BZ36" s="600"/>
      <c r="CA36" s="600"/>
      <c r="CB36" s="672"/>
      <c r="CD36" s="607" t="s">
        <v>317</v>
      </c>
      <c r="CE36" s="608"/>
      <c r="CF36" s="608"/>
      <c r="CG36" s="608"/>
      <c r="CH36" s="608"/>
      <c r="CI36" s="608"/>
      <c r="CJ36" s="608"/>
      <c r="CK36" s="608"/>
      <c r="CL36" s="608"/>
      <c r="CM36" s="608"/>
      <c r="CN36" s="608"/>
      <c r="CO36" s="608"/>
      <c r="CP36" s="608"/>
      <c r="CQ36" s="609"/>
      <c r="CR36" s="610">
        <v>21675288</v>
      </c>
      <c r="CS36" s="611"/>
      <c r="CT36" s="611"/>
      <c r="CU36" s="611"/>
      <c r="CV36" s="611"/>
      <c r="CW36" s="611"/>
      <c r="CX36" s="611"/>
      <c r="CY36" s="612"/>
      <c r="CZ36" s="615">
        <v>6.7</v>
      </c>
      <c r="DA36" s="640"/>
      <c r="DB36" s="640"/>
      <c r="DC36" s="644"/>
      <c r="DD36" s="619">
        <v>15920019</v>
      </c>
      <c r="DE36" s="611"/>
      <c r="DF36" s="611"/>
      <c r="DG36" s="611"/>
      <c r="DH36" s="611"/>
      <c r="DI36" s="611"/>
      <c r="DJ36" s="611"/>
      <c r="DK36" s="612"/>
      <c r="DL36" s="619">
        <v>9428305</v>
      </c>
      <c r="DM36" s="611"/>
      <c r="DN36" s="611"/>
      <c r="DO36" s="611"/>
      <c r="DP36" s="611"/>
      <c r="DQ36" s="611"/>
      <c r="DR36" s="611"/>
      <c r="DS36" s="611"/>
      <c r="DT36" s="611"/>
      <c r="DU36" s="611"/>
      <c r="DV36" s="612"/>
      <c r="DW36" s="615">
        <v>4.7</v>
      </c>
      <c r="DX36" s="640"/>
      <c r="DY36" s="640"/>
      <c r="DZ36" s="640"/>
      <c r="EA36" s="640"/>
      <c r="EB36" s="640"/>
      <c r="EC36" s="641"/>
    </row>
    <row r="37" spans="2:133" ht="11.25" customHeight="1" x14ac:dyDescent="0.2">
      <c r="B37" s="607" t="s">
        <v>318</v>
      </c>
      <c r="C37" s="608"/>
      <c r="D37" s="608"/>
      <c r="E37" s="608"/>
      <c r="F37" s="608"/>
      <c r="G37" s="608"/>
      <c r="H37" s="608"/>
      <c r="I37" s="608"/>
      <c r="J37" s="608"/>
      <c r="K37" s="608"/>
      <c r="L37" s="608"/>
      <c r="M37" s="608"/>
      <c r="N37" s="608"/>
      <c r="O37" s="608"/>
      <c r="P37" s="608"/>
      <c r="Q37" s="609"/>
      <c r="R37" s="610">
        <v>3856847</v>
      </c>
      <c r="S37" s="611"/>
      <c r="T37" s="611"/>
      <c r="U37" s="611"/>
      <c r="V37" s="611"/>
      <c r="W37" s="611"/>
      <c r="X37" s="611"/>
      <c r="Y37" s="612"/>
      <c r="Z37" s="613">
        <v>1</v>
      </c>
      <c r="AA37" s="613"/>
      <c r="AB37" s="613"/>
      <c r="AC37" s="613"/>
      <c r="AD37" s="614">
        <v>15241</v>
      </c>
      <c r="AE37" s="614"/>
      <c r="AF37" s="614"/>
      <c r="AG37" s="614"/>
      <c r="AH37" s="614"/>
      <c r="AI37" s="614"/>
      <c r="AJ37" s="614"/>
      <c r="AK37" s="614"/>
      <c r="AL37" s="615">
        <v>0</v>
      </c>
      <c r="AM37" s="616"/>
      <c r="AN37" s="616"/>
      <c r="AO37" s="617"/>
      <c r="AQ37" s="673" t="s">
        <v>319</v>
      </c>
      <c r="AR37" s="674"/>
      <c r="AS37" s="674"/>
      <c r="AT37" s="674"/>
      <c r="AU37" s="674"/>
      <c r="AV37" s="674"/>
      <c r="AW37" s="674"/>
      <c r="AX37" s="674"/>
      <c r="AY37" s="675"/>
      <c r="AZ37" s="610" t="s">
        <v>122</v>
      </c>
      <c r="BA37" s="611"/>
      <c r="BB37" s="611"/>
      <c r="BC37" s="611"/>
      <c r="BD37" s="642"/>
      <c r="BE37" s="642"/>
      <c r="BF37" s="665"/>
      <c r="BG37" s="607" t="s">
        <v>320</v>
      </c>
      <c r="BH37" s="608"/>
      <c r="BI37" s="608"/>
      <c r="BJ37" s="608"/>
      <c r="BK37" s="608"/>
      <c r="BL37" s="608"/>
      <c r="BM37" s="608"/>
      <c r="BN37" s="608"/>
      <c r="BO37" s="608"/>
      <c r="BP37" s="608"/>
      <c r="BQ37" s="608"/>
      <c r="BR37" s="608"/>
      <c r="BS37" s="608"/>
      <c r="BT37" s="608"/>
      <c r="BU37" s="609"/>
      <c r="BV37" s="610">
        <v>1668438</v>
      </c>
      <c r="BW37" s="611"/>
      <c r="BX37" s="611"/>
      <c r="BY37" s="611"/>
      <c r="BZ37" s="611"/>
      <c r="CA37" s="611"/>
      <c r="CB37" s="620"/>
      <c r="CD37" s="607" t="s">
        <v>321</v>
      </c>
      <c r="CE37" s="608"/>
      <c r="CF37" s="608"/>
      <c r="CG37" s="608"/>
      <c r="CH37" s="608"/>
      <c r="CI37" s="608"/>
      <c r="CJ37" s="608"/>
      <c r="CK37" s="608"/>
      <c r="CL37" s="608"/>
      <c r="CM37" s="608"/>
      <c r="CN37" s="608"/>
      <c r="CO37" s="608"/>
      <c r="CP37" s="608"/>
      <c r="CQ37" s="609"/>
      <c r="CR37" s="610">
        <v>3393805</v>
      </c>
      <c r="CS37" s="642"/>
      <c r="CT37" s="642"/>
      <c r="CU37" s="642"/>
      <c r="CV37" s="642"/>
      <c r="CW37" s="642"/>
      <c r="CX37" s="642"/>
      <c r="CY37" s="643"/>
      <c r="CZ37" s="615">
        <v>1</v>
      </c>
      <c r="DA37" s="640"/>
      <c r="DB37" s="640"/>
      <c r="DC37" s="644"/>
      <c r="DD37" s="619">
        <v>3392942</v>
      </c>
      <c r="DE37" s="642"/>
      <c r="DF37" s="642"/>
      <c r="DG37" s="642"/>
      <c r="DH37" s="642"/>
      <c r="DI37" s="642"/>
      <c r="DJ37" s="642"/>
      <c r="DK37" s="643"/>
      <c r="DL37" s="619">
        <v>2379437</v>
      </c>
      <c r="DM37" s="642"/>
      <c r="DN37" s="642"/>
      <c r="DO37" s="642"/>
      <c r="DP37" s="642"/>
      <c r="DQ37" s="642"/>
      <c r="DR37" s="642"/>
      <c r="DS37" s="642"/>
      <c r="DT37" s="642"/>
      <c r="DU37" s="642"/>
      <c r="DV37" s="643"/>
      <c r="DW37" s="615">
        <v>1.2</v>
      </c>
      <c r="DX37" s="640"/>
      <c r="DY37" s="640"/>
      <c r="DZ37" s="640"/>
      <c r="EA37" s="640"/>
      <c r="EB37" s="640"/>
      <c r="EC37" s="641"/>
    </row>
    <row r="38" spans="2:133" ht="11.25" customHeight="1" x14ac:dyDescent="0.2">
      <c r="B38" s="607" t="s">
        <v>322</v>
      </c>
      <c r="C38" s="608"/>
      <c r="D38" s="608"/>
      <c r="E38" s="608"/>
      <c r="F38" s="608"/>
      <c r="G38" s="608"/>
      <c r="H38" s="608"/>
      <c r="I38" s="608"/>
      <c r="J38" s="608"/>
      <c r="K38" s="608"/>
      <c r="L38" s="608"/>
      <c r="M38" s="608"/>
      <c r="N38" s="608"/>
      <c r="O38" s="608"/>
      <c r="P38" s="608"/>
      <c r="Q38" s="609"/>
      <c r="R38" s="610" t="s">
        <v>122</v>
      </c>
      <c r="S38" s="611"/>
      <c r="T38" s="611"/>
      <c r="U38" s="611"/>
      <c r="V38" s="611"/>
      <c r="W38" s="611"/>
      <c r="X38" s="611"/>
      <c r="Y38" s="612"/>
      <c r="Z38" s="613" t="s">
        <v>122</v>
      </c>
      <c r="AA38" s="613"/>
      <c r="AB38" s="613"/>
      <c r="AC38" s="613"/>
      <c r="AD38" s="614" t="s">
        <v>122</v>
      </c>
      <c r="AE38" s="614"/>
      <c r="AF38" s="614"/>
      <c r="AG38" s="614"/>
      <c r="AH38" s="614"/>
      <c r="AI38" s="614"/>
      <c r="AJ38" s="614"/>
      <c r="AK38" s="614"/>
      <c r="AL38" s="615" t="s">
        <v>122</v>
      </c>
      <c r="AM38" s="616"/>
      <c r="AN38" s="616"/>
      <c r="AO38" s="617"/>
      <c r="AQ38" s="673" t="s">
        <v>323</v>
      </c>
      <c r="AR38" s="674"/>
      <c r="AS38" s="674"/>
      <c r="AT38" s="674"/>
      <c r="AU38" s="674"/>
      <c r="AV38" s="674"/>
      <c r="AW38" s="674"/>
      <c r="AX38" s="674"/>
      <c r="AY38" s="675"/>
      <c r="AZ38" s="610" t="s">
        <v>122</v>
      </c>
      <c r="BA38" s="611"/>
      <c r="BB38" s="611"/>
      <c r="BC38" s="611"/>
      <c r="BD38" s="642"/>
      <c r="BE38" s="642"/>
      <c r="BF38" s="665"/>
      <c r="BG38" s="607" t="s">
        <v>324</v>
      </c>
      <c r="BH38" s="608"/>
      <c r="BI38" s="608"/>
      <c r="BJ38" s="608"/>
      <c r="BK38" s="608"/>
      <c r="BL38" s="608"/>
      <c r="BM38" s="608"/>
      <c r="BN38" s="608"/>
      <c r="BO38" s="608"/>
      <c r="BP38" s="608"/>
      <c r="BQ38" s="608"/>
      <c r="BR38" s="608"/>
      <c r="BS38" s="608"/>
      <c r="BT38" s="608"/>
      <c r="BU38" s="609"/>
      <c r="BV38" s="610">
        <v>80857</v>
      </c>
      <c r="BW38" s="611"/>
      <c r="BX38" s="611"/>
      <c r="BY38" s="611"/>
      <c r="BZ38" s="611"/>
      <c r="CA38" s="611"/>
      <c r="CB38" s="620"/>
      <c r="CD38" s="607" t="s">
        <v>325</v>
      </c>
      <c r="CE38" s="608"/>
      <c r="CF38" s="608"/>
      <c r="CG38" s="608"/>
      <c r="CH38" s="608"/>
      <c r="CI38" s="608"/>
      <c r="CJ38" s="608"/>
      <c r="CK38" s="608"/>
      <c r="CL38" s="608"/>
      <c r="CM38" s="608"/>
      <c r="CN38" s="608"/>
      <c r="CO38" s="608"/>
      <c r="CP38" s="608"/>
      <c r="CQ38" s="609"/>
      <c r="CR38" s="610">
        <v>22366567</v>
      </c>
      <c r="CS38" s="611"/>
      <c r="CT38" s="611"/>
      <c r="CU38" s="611"/>
      <c r="CV38" s="611"/>
      <c r="CW38" s="611"/>
      <c r="CX38" s="611"/>
      <c r="CY38" s="612"/>
      <c r="CZ38" s="615">
        <v>6.9</v>
      </c>
      <c r="DA38" s="640"/>
      <c r="DB38" s="640"/>
      <c r="DC38" s="644"/>
      <c r="DD38" s="619">
        <v>17690360</v>
      </c>
      <c r="DE38" s="611"/>
      <c r="DF38" s="611"/>
      <c r="DG38" s="611"/>
      <c r="DH38" s="611"/>
      <c r="DI38" s="611"/>
      <c r="DJ38" s="611"/>
      <c r="DK38" s="612"/>
      <c r="DL38" s="619">
        <v>15740837</v>
      </c>
      <c r="DM38" s="611"/>
      <c r="DN38" s="611"/>
      <c r="DO38" s="611"/>
      <c r="DP38" s="611"/>
      <c r="DQ38" s="611"/>
      <c r="DR38" s="611"/>
      <c r="DS38" s="611"/>
      <c r="DT38" s="611"/>
      <c r="DU38" s="611"/>
      <c r="DV38" s="612"/>
      <c r="DW38" s="615">
        <v>7.9</v>
      </c>
      <c r="DX38" s="640"/>
      <c r="DY38" s="640"/>
      <c r="DZ38" s="640"/>
      <c r="EA38" s="640"/>
      <c r="EB38" s="640"/>
      <c r="EC38" s="641"/>
    </row>
    <row r="39" spans="2:133" ht="11.25" customHeight="1" x14ac:dyDescent="0.2">
      <c r="B39" s="607" t="s">
        <v>326</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327</v>
      </c>
      <c r="AR39" s="674"/>
      <c r="AS39" s="674"/>
      <c r="AT39" s="674"/>
      <c r="AU39" s="674"/>
      <c r="AV39" s="674"/>
      <c r="AW39" s="674"/>
      <c r="AX39" s="674"/>
      <c r="AY39" s="675"/>
      <c r="AZ39" s="610" t="s">
        <v>122</v>
      </c>
      <c r="BA39" s="611"/>
      <c r="BB39" s="611"/>
      <c r="BC39" s="611"/>
      <c r="BD39" s="642"/>
      <c r="BE39" s="642"/>
      <c r="BF39" s="665"/>
      <c r="BG39" s="607" t="s">
        <v>328</v>
      </c>
      <c r="BH39" s="608"/>
      <c r="BI39" s="608"/>
      <c r="BJ39" s="608"/>
      <c r="BK39" s="608"/>
      <c r="BL39" s="608"/>
      <c r="BM39" s="608"/>
      <c r="BN39" s="608"/>
      <c r="BO39" s="608"/>
      <c r="BP39" s="608"/>
      <c r="BQ39" s="608"/>
      <c r="BR39" s="608"/>
      <c r="BS39" s="608"/>
      <c r="BT39" s="608"/>
      <c r="BU39" s="609"/>
      <c r="BV39" s="610">
        <v>110009</v>
      </c>
      <c r="BW39" s="611"/>
      <c r="BX39" s="611"/>
      <c r="BY39" s="611"/>
      <c r="BZ39" s="611"/>
      <c r="CA39" s="611"/>
      <c r="CB39" s="620"/>
      <c r="CD39" s="607" t="s">
        <v>329</v>
      </c>
      <c r="CE39" s="608"/>
      <c r="CF39" s="608"/>
      <c r="CG39" s="608"/>
      <c r="CH39" s="608"/>
      <c r="CI39" s="608"/>
      <c r="CJ39" s="608"/>
      <c r="CK39" s="608"/>
      <c r="CL39" s="608"/>
      <c r="CM39" s="608"/>
      <c r="CN39" s="608"/>
      <c r="CO39" s="608"/>
      <c r="CP39" s="608"/>
      <c r="CQ39" s="609"/>
      <c r="CR39" s="610">
        <v>19492890</v>
      </c>
      <c r="CS39" s="642"/>
      <c r="CT39" s="642"/>
      <c r="CU39" s="642"/>
      <c r="CV39" s="642"/>
      <c r="CW39" s="642"/>
      <c r="CX39" s="642"/>
      <c r="CY39" s="643"/>
      <c r="CZ39" s="615">
        <v>6</v>
      </c>
      <c r="DA39" s="640"/>
      <c r="DB39" s="640"/>
      <c r="DC39" s="644"/>
      <c r="DD39" s="619">
        <v>18455392</v>
      </c>
      <c r="DE39" s="642"/>
      <c r="DF39" s="642"/>
      <c r="DG39" s="642"/>
      <c r="DH39" s="642"/>
      <c r="DI39" s="642"/>
      <c r="DJ39" s="642"/>
      <c r="DK39" s="643"/>
      <c r="DL39" s="619" t="s">
        <v>122</v>
      </c>
      <c r="DM39" s="642"/>
      <c r="DN39" s="642"/>
      <c r="DO39" s="642"/>
      <c r="DP39" s="642"/>
      <c r="DQ39" s="642"/>
      <c r="DR39" s="642"/>
      <c r="DS39" s="642"/>
      <c r="DT39" s="642"/>
      <c r="DU39" s="642"/>
      <c r="DV39" s="643"/>
      <c r="DW39" s="615" t="s">
        <v>122</v>
      </c>
      <c r="DX39" s="640"/>
      <c r="DY39" s="640"/>
      <c r="DZ39" s="640"/>
      <c r="EA39" s="640"/>
      <c r="EB39" s="640"/>
      <c r="EC39" s="641"/>
    </row>
    <row r="40" spans="2:133" ht="11.25" customHeight="1" x14ac:dyDescent="0.2">
      <c r="B40" s="607" t="s">
        <v>330</v>
      </c>
      <c r="C40" s="608"/>
      <c r="D40" s="608"/>
      <c r="E40" s="608"/>
      <c r="F40" s="608"/>
      <c r="G40" s="608"/>
      <c r="H40" s="608"/>
      <c r="I40" s="608"/>
      <c r="J40" s="608"/>
      <c r="K40" s="608"/>
      <c r="L40" s="608"/>
      <c r="M40" s="608"/>
      <c r="N40" s="608"/>
      <c r="O40" s="608"/>
      <c r="P40" s="608"/>
      <c r="Q40" s="609"/>
      <c r="R40" s="610" t="s">
        <v>122</v>
      </c>
      <c r="S40" s="611"/>
      <c r="T40" s="611"/>
      <c r="U40" s="611"/>
      <c r="V40" s="611"/>
      <c r="W40" s="611"/>
      <c r="X40" s="611"/>
      <c r="Y40" s="612"/>
      <c r="Z40" s="613" t="s">
        <v>122</v>
      </c>
      <c r="AA40" s="613"/>
      <c r="AB40" s="613"/>
      <c r="AC40" s="613"/>
      <c r="AD40" s="614" t="s">
        <v>122</v>
      </c>
      <c r="AE40" s="614"/>
      <c r="AF40" s="614"/>
      <c r="AG40" s="614"/>
      <c r="AH40" s="614"/>
      <c r="AI40" s="614"/>
      <c r="AJ40" s="614"/>
      <c r="AK40" s="614"/>
      <c r="AL40" s="615" t="s">
        <v>122</v>
      </c>
      <c r="AM40" s="616"/>
      <c r="AN40" s="616"/>
      <c r="AO40" s="617"/>
      <c r="AQ40" s="673" t="s">
        <v>331</v>
      </c>
      <c r="AR40" s="674"/>
      <c r="AS40" s="674"/>
      <c r="AT40" s="674"/>
      <c r="AU40" s="674"/>
      <c r="AV40" s="674"/>
      <c r="AW40" s="674"/>
      <c r="AX40" s="674"/>
      <c r="AY40" s="675"/>
      <c r="AZ40" s="610" t="s">
        <v>122</v>
      </c>
      <c r="BA40" s="611"/>
      <c r="BB40" s="611"/>
      <c r="BC40" s="611"/>
      <c r="BD40" s="642"/>
      <c r="BE40" s="642"/>
      <c r="BF40" s="665"/>
      <c r="BG40" s="658" t="s">
        <v>332</v>
      </c>
      <c r="BH40" s="659"/>
      <c r="BI40" s="659"/>
      <c r="BJ40" s="659"/>
      <c r="BK40" s="659"/>
      <c r="BL40" s="205"/>
      <c r="BM40" s="608" t="s">
        <v>333</v>
      </c>
      <c r="BN40" s="608"/>
      <c r="BO40" s="608"/>
      <c r="BP40" s="608"/>
      <c r="BQ40" s="608"/>
      <c r="BR40" s="608"/>
      <c r="BS40" s="608"/>
      <c r="BT40" s="608"/>
      <c r="BU40" s="609"/>
      <c r="BV40" s="610">
        <v>145</v>
      </c>
      <c r="BW40" s="611"/>
      <c r="BX40" s="611"/>
      <c r="BY40" s="611"/>
      <c r="BZ40" s="611"/>
      <c r="CA40" s="611"/>
      <c r="CB40" s="620"/>
      <c r="CD40" s="607" t="s">
        <v>334</v>
      </c>
      <c r="CE40" s="608"/>
      <c r="CF40" s="608"/>
      <c r="CG40" s="608"/>
      <c r="CH40" s="608"/>
      <c r="CI40" s="608"/>
      <c r="CJ40" s="608"/>
      <c r="CK40" s="608"/>
      <c r="CL40" s="608"/>
      <c r="CM40" s="608"/>
      <c r="CN40" s="608"/>
      <c r="CO40" s="608"/>
      <c r="CP40" s="608"/>
      <c r="CQ40" s="609"/>
      <c r="CR40" s="610">
        <v>147927</v>
      </c>
      <c r="CS40" s="611"/>
      <c r="CT40" s="611"/>
      <c r="CU40" s="611"/>
      <c r="CV40" s="611"/>
      <c r="CW40" s="611"/>
      <c r="CX40" s="611"/>
      <c r="CY40" s="612"/>
      <c r="CZ40" s="615">
        <v>0</v>
      </c>
      <c r="DA40" s="640"/>
      <c r="DB40" s="640"/>
      <c r="DC40" s="644"/>
      <c r="DD40" s="619">
        <v>86100</v>
      </c>
      <c r="DE40" s="611"/>
      <c r="DF40" s="611"/>
      <c r="DG40" s="611"/>
      <c r="DH40" s="611"/>
      <c r="DI40" s="611"/>
      <c r="DJ40" s="611"/>
      <c r="DK40" s="612"/>
      <c r="DL40" s="619" t="s">
        <v>122</v>
      </c>
      <c r="DM40" s="611"/>
      <c r="DN40" s="611"/>
      <c r="DO40" s="611"/>
      <c r="DP40" s="611"/>
      <c r="DQ40" s="611"/>
      <c r="DR40" s="611"/>
      <c r="DS40" s="611"/>
      <c r="DT40" s="611"/>
      <c r="DU40" s="611"/>
      <c r="DV40" s="612"/>
      <c r="DW40" s="615" t="s">
        <v>122</v>
      </c>
      <c r="DX40" s="640"/>
      <c r="DY40" s="640"/>
      <c r="DZ40" s="640"/>
      <c r="EA40" s="640"/>
      <c r="EB40" s="640"/>
      <c r="EC40" s="641"/>
    </row>
    <row r="41" spans="2:133" ht="11.25" customHeight="1" x14ac:dyDescent="0.2">
      <c r="B41" s="631" t="s">
        <v>335</v>
      </c>
      <c r="C41" s="632"/>
      <c r="D41" s="632"/>
      <c r="E41" s="632"/>
      <c r="F41" s="632"/>
      <c r="G41" s="632"/>
      <c r="H41" s="632"/>
      <c r="I41" s="632"/>
      <c r="J41" s="632"/>
      <c r="K41" s="632"/>
      <c r="L41" s="632"/>
      <c r="M41" s="632"/>
      <c r="N41" s="632"/>
      <c r="O41" s="632"/>
      <c r="P41" s="632"/>
      <c r="Q41" s="633"/>
      <c r="R41" s="682">
        <v>370975528</v>
      </c>
      <c r="S41" s="683"/>
      <c r="T41" s="683"/>
      <c r="U41" s="683"/>
      <c r="V41" s="683"/>
      <c r="W41" s="683"/>
      <c r="X41" s="683"/>
      <c r="Y41" s="687"/>
      <c r="Z41" s="688">
        <v>100</v>
      </c>
      <c r="AA41" s="688"/>
      <c r="AB41" s="688"/>
      <c r="AC41" s="688"/>
      <c r="AD41" s="689">
        <v>200336679</v>
      </c>
      <c r="AE41" s="689"/>
      <c r="AF41" s="689"/>
      <c r="AG41" s="689"/>
      <c r="AH41" s="689"/>
      <c r="AI41" s="689"/>
      <c r="AJ41" s="689"/>
      <c r="AK41" s="689"/>
      <c r="AL41" s="690">
        <v>100</v>
      </c>
      <c r="AM41" s="670"/>
      <c r="AN41" s="670"/>
      <c r="AO41" s="691"/>
      <c r="AQ41" s="673" t="s">
        <v>336</v>
      </c>
      <c r="AR41" s="674"/>
      <c r="AS41" s="674"/>
      <c r="AT41" s="674"/>
      <c r="AU41" s="674"/>
      <c r="AV41" s="674"/>
      <c r="AW41" s="674"/>
      <c r="AX41" s="674"/>
      <c r="AY41" s="675"/>
      <c r="AZ41" s="610">
        <v>5799089</v>
      </c>
      <c r="BA41" s="611"/>
      <c r="BB41" s="611"/>
      <c r="BC41" s="611"/>
      <c r="BD41" s="642"/>
      <c r="BE41" s="642"/>
      <c r="BF41" s="665"/>
      <c r="BG41" s="658"/>
      <c r="BH41" s="659"/>
      <c r="BI41" s="659"/>
      <c r="BJ41" s="659"/>
      <c r="BK41" s="659"/>
      <c r="BL41" s="205"/>
      <c r="BM41" s="608" t="s">
        <v>337</v>
      </c>
      <c r="BN41" s="608"/>
      <c r="BO41" s="608"/>
      <c r="BP41" s="608"/>
      <c r="BQ41" s="608"/>
      <c r="BR41" s="608"/>
      <c r="BS41" s="608"/>
      <c r="BT41" s="608"/>
      <c r="BU41" s="609"/>
      <c r="BV41" s="610" t="s">
        <v>122</v>
      </c>
      <c r="BW41" s="611"/>
      <c r="BX41" s="611"/>
      <c r="BY41" s="611"/>
      <c r="BZ41" s="611"/>
      <c r="CA41" s="611"/>
      <c r="CB41" s="620"/>
      <c r="CD41" s="607" t="s">
        <v>338</v>
      </c>
      <c r="CE41" s="608"/>
      <c r="CF41" s="608"/>
      <c r="CG41" s="608"/>
      <c r="CH41" s="608"/>
      <c r="CI41" s="608"/>
      <c r="CJ41" s="608"/>
      <c r="CK41" s="608"/>
      <c r="CL41" s="608"/>
      <c r="CM41" s="608"/>
      <c r="CN41" s="608"/>
      <c r="CO41" s="608"/>
      <c r="CP41" s="608"/>
      <c r="CQ41" s="609"/>
      <c r="CR41" s="610" t="s">
        <v>122</v>
      </c>
      <c r="CS41" s="642"/>
      <c r="CT41" s="642"/>
      <c r="CU41" s="642"/>
      <c r="CV41" s="642"/>
      <c r="CW41" s="642"/>
      <c r="CX41" s="642"/>
      <c r="CY41" s="643"/>
      <c r="CZ41" s="615" t="s">
        <v>122</v>
      </c>
      <c r="DA41" s="640"/>
      <c r="DB41" s="640"/>
      <c r="DC41" s="644"/>
      <c r="DD41" s="619" t="s">
        <v>122</v>
      </c>
      <c r="DE41" s="642"/>
      <c r="DF41" s="642"/>
      <c r="DG41" s="642"/>
      <c r="DH41" s="642"/>
      <c r="DI41" s="642"/>
      <c r="DJ41" s="642"/>
      <c r="DK41" s="643"/>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339</v>
      </c>
      <c r="AR42" s="680"/>
      <c r="AS42" s="680"/>
      <c r="AT42" s="680"/>
      <c r="AU42" s="680"/>
      <c r="AV42" s="680"/>
      <c r="AW42" s="680"/>
      <c r="AX42" s="680"/>
      <c r="AY42" s="681"/>
      <c r="AZ42" s="682">
        <v>16567478</v>
      </c>
      <c r="BA42" s="683"/>
      <c r="BB42" s="683"/>
      <c r="BC42" s="683"/>
      <c r="BD42" s="669"/>
      <c r="BE42" s="669"/>
      <c r="BF42" s="671"/>
      <c r="BG42" s="660"/>
      <c r="BH42" s="661"/>
      <c r="BI42" s="661"/>
      <c r="BJ42" s="661"/>
      <c r="BK42" s="661"/>
      <c r="BL42" s="206"/>
      <c r="BM42" s="632" t="s">
        <v>340</v>
      </c>
      <c r="BN42" s="632"/>
      <c r="BO42" s="632"/>
      <c r="BP42" s="632"/>
      <c r="BQ42" s="632"/>
      <c r="BR42" s="632"/>
      <c r="BS42" s="632"/>
      <c r="BT42" s="632"/>
      <c r="BU42" s="633"/>
      <c r="BV42" s="682">
        <v>342</v>
      </c>
      <c r="BW42" s="683"/>
      <c r="BX42" s="683"/>
      <c r="BY42" s="683"/>
      <c r="BZ42" s="683"/>
      <c r="CA42" s="683"/>
      <c r="CB42" s="692"/>
      <c r="CD42" s="607" t="s">
        <v>341</v>
      </c>
      <c r="CE42" s="608"/>
      <c r="CF42" s="608"/>
      <c r="CG42" s="608"/>
      <c r="CH42" s="608"/>
      <c r="CI42" s="608"/>
      <c r="CJ42" s="608"/>
      <c r="CK42" s="608"/>
      <c r="CL42" s="608"/>
      <c r="CM42" s="608"/>
      <c r="CN42" s="608"/>
      <c r="CO42" s="608"/>
      <c r="CP42" s="608"/>
      <c r="CQ42" s="609"/>
      <c r="CR42" s="610">
        <v>41374479</v>
      </c>
      <c r="CS42" s="642"/>
      <c r="CT42" s="642"/>
      <c r="CU42" s="642"/>
      <c r="CV42" s="642"/>
      <c r="CW42" s="642"/>
      <c r="CX42" s="642"/>
      <c r="CY42" s="643"/>
      <c r="CZ42" s="615">
        <v>12.7</v>
      </c>
      <c r="DA42" s="640"/>
      <c r="DB42" s="640"/>
      <c r="DC42" s="644"/>
      <c r="DD42" s="619">
        <v>14630744</v>
      </c>
      <c r="DE42" s="642"/>
      <c r="DF42" s="642"/>
      <c r="DG42" s="642"/>
      <c r="DH42" s="642"/>
      <c r="DI42" s="642"/>
      <c r="DJ42" s="642"/>
      <c r="DK42" s="643"/>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196" t="s">
        <v>342</v>
      </c>
      <c r="CD43" s="607" t="s">
        <v>343</v>
      </c>
      <c r="CE43" s="608"/>
      <c r="CF43" s="608"/>
      <c r="CG43" s="608"/>
      <c r="CH43" s="608"/>
      <c r="CI43" s="608"/>
      <c r="CJ43" s="608"/>
      <c r="CK43" s="608"/>
      <c r="CL43" s="608"/>
      <c r="CM43" s="608"/>
      <c r="CN43" s="608"/>
      <c r="CO43" s="608"/>
      <c r="CP43" s="608"/>
      <c r="CQ43" s="609"/>
      <c r="CR43" s="610">
        <v>1114415</v>
      </c>
      <c r="CS43" s="642"/>
      <c r="CT43" s="642"/>
      <c r="CU43" s="642"/>
      <c r="CV43" s="642"/>
      <c r="CW43" s="642"/>
      <c r="CX43" s="642"/>
      <c r="CY43" s="643"/>
      <c r="CZ43" s="615">
        <v>0.3</v>
      </c>
      <c r="DA43" s="640"/>
      <c r="DB43" s="640"/>
      <c r="DC43" s="644"/>
      <c r="DD43" s="619">
        <v>1079832</v>
      </c>
      <c r="DE43" s="642"/>
      <c r="DF43" s="642"/>
      <c r="DG43" s="642"/>
      <c r="DH43" s="642"/>
      <c r="DI43" s="642"/>
      <c r="DJ43" s="642"/>
      <c r="DK43" s="643"/>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344</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292</v>
      </c>
      <c r="CE44" s="647"/>
      <c r="CF44" s="607" t="s">
        <v>345</v>
      </c>
      <c r="CG44" s="608"/>
      <c r="CH44" s="608"/>
      <c r="CI44" s="608"/>
      <c r="CJ44" s="608"/>
      <c r="CK44" s="608"/>
      <c r="CL44" s="608"/>
      <c r="CM44" s="608"/>
      <c r="CN44" s="608"/>
      <c r="CO44" s="608"/>
      <c r="CP44" s="608"/>
      <c r="CQ44" s="609"/>
      <c r="CR44" s="610">
        <v>41374479</v>
      </c>
      <c r="CS44" s="611"/>
      <c r="CT44" s="611"/>
      <c r="CU44" s="611"/>
      <c r="CV44" s="611"/>
      <c r="CW44" s="611"/>
      <c r="CX44" s="611"/>
      <c r="CY44" s="612"/>
      <c r="CZ44" s="615">
        <v>12.7</v>
      </c>
      <c r="DA44" s="616"/>
      <c r="DB44" s="616"/>
      <c r="DC44" s="622"/>
      <c r="DD44" s="619">
        <v>14630744</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346</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347</v>
      </c>
      <c r="CG45" s="608"/>
      <c r="CH45" s="608"/>
      <c r="CI45" s="608"/>
      <c r="CJ45" s="608"/>
      <c r="CK45" s="608"/>
      <c r="CL45" s="608"/>
      <c r="CM45" s="608"/>
      <c r="CN45" s="608"/>
      <c r="CO45" s="608"/>
      <c r="CP45" s="608"/>
      <c r="CQ45" s="609"/>
      <c r="CR45" s="610">
        <v>16844257</v>
      </c>
      <c r="CS45" s="642"/>
      <c r="CT45" s="642"/>
      <c r="CU45" s="642"/>
      <c r="CV45" s="642"/>
      <c r="CW45" s="642"/>
      <c r="CX45" s="642"/>
      <c r="CY45" s="643"/>
      <c r="CZ45" s="615">
        <v>5.2</v>
      </c>
      <c r="DA45" s="640"/>
      <c r="DB45" s="640"/>
      <c r="DC45" s="644"/>
      <c r="DD45" s="619">
        <v>3579962</v>
      </c>
      <c r="DE45" s="642"/>
      <c r="DF45" s="642"/>
      <c r="DG45" s="642"/>
      <c r="DH45" s="642"/>
      <c r="DI45" s="642"/>
      <c r="DJ45" s="642"/>
      <c r="DK45" s="643"/>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07"/>
      <c r="CD46" s="648"/>
      <c r="CE46" s="649"/>
      <c r="CF46" s="607" t="s">
        <v>348</v>
      </c>
      <c r="CG46" s="608"/>
      <c r="CH46" s="608"/>
      <c r="CI46" s="608"/>
      <c r="CJ46" s="608"/>
      <c r="CK46" s="608"/>
      <c r="CL46" s="608"/>
      <c r="CM46" s="608"/>
      <c r="CN46" s="608"/>
      <c r="CO46" s="608"/>
      <c r="CP46" s="608"/>
      <c r="CQ46" s="609"/>
      <c r="CR46" s="610">
        <v>24530222</v>
      </c>
      <c r="CS46" s="611"/>
      <c r="CT46" s="611"/>
      <c r="CU46" s="611"/>
      <c r="CV46" s="611"/>
      <c r="CW46" s="611"/>
      <c r="CX46" s="611"/>
      <c r="CY46" s="612"/>
      <c r="CZ46" s="615">
        <v>7.5</v>
      </c>
      <c r="DA46" s="616"/>
      <c r="DB46" s="616"/>
      <c r="DC46" s="622"/>
      <c r="DD46" s="619">
        <v>11050782</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07"/>
      <c r="CD47" s="648"/>
      <c r="CE47" s="649"/>
      <c r="CF47" s="607" t="s">
        <v>349</v>
      </c>
      <c r="CG47" s="608"/>
      <c r="CH47" s="608"/>
      <c r="CI47" s="608"/>
      <c r="CJ47" s="608"/>
      <c r="CK47" s="608"/>
      <c r="CL47" s="608"/>
      <c r="CM47" s="608"/>
      <c r="CN47" s="608"/>
      <c r="CO47" s="608"/>
      <c r="CP47" s="608"/>
      <c r="CQ47" s="609"/>
      <c r="CR47" s="610" t="s">
        <v>122</v>
      </c>
      <c r="CS47" s="642"/>
      <c r="CT47" s="642"/>
      <c r="CU47" s="642"/>
      <c r="CV47" s="642"/>
      <c r="CW47" s="642"/>
      <c r="CX47" s="642"/>
      <c r="CY47" s="643"/>
      <c r="CZ47" s="615" t="s">
        <v>122</v>
      </c>
      <c r="DA47" s="640"/>
      <c r="DB47" s="640"/>
      <c r="DC47" s="644"/>
      <c r="DD47" s="619" t="s">
        <v>122</v>
      </c>
      <c r="DE47" s="642"/>
      <c r="DF47" s="642"/>
      <c r="DG47" s="642"/>
      <c r="DH47" s="642"/>
      <c r="DI47" s="642"/>
      <c r="DJ47" s="642"/>
      <c r="DK47" s="643"/>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207"/>
      <c r="CD48" s="650"/>
      <c r="CE48" s="651"/>
      <c r="CF48" s="607" t="s">
        <v>350</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07"/>
      <c r="CD49" s="631" t="s">
        <v>351</v>
      </c>
      <c r="CE49" s="632"/>
      <c r="CF49" s="632"/>
      <c r="CG49" s="632"/>
      <c r="CH49" s="632"/>
      <c r="CI49" s="632"/>
      <c r="CJ49" s="632"/>
      <c r="CK49" s="632"/>
      <c r="CL49" s="632"/>
      <c r="CM49" s="632"/>
      <c r="CN49" s="632"/>
      <c r="CO49" s="632"/>
      <c r="CP49" s="632"/>
      <c r="CQ49" s="633"/>
      <c r="CR49" s="682">
        <v>324948900</v>
      </c>
      <c r="CS49" s="669"/>
      <c r="CT49" s="669"/>
      <c r="CU49" s="669"/>
      <c r="CV49" s="669"/>
      <c r="CW49" s="669"/>
      <c r="CX49" s="669"/>
      <c r="CY49" s="698"/>
      <c r="CZ49" s="690">
        <v>100</v>
      </c>
      <c r="DA49" s="699"/>
      <c r="DB49" s="699"/>
      <c r="DC49" s="700"/>
      <c r="DD49" s="701">
        <v>199270253</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uD2fGykuuKb2d+ywKBHHp5WlPW1Yy5lqsGQlfu+PQaCcuX0zhB2c1oJ6rGDrSLsOxNnIW3JIKL863sRaOrI8cg==" saltValue="rr19N8Mz4Iaa9Zv4QJl+O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08" t="s">
        <v>352</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353</v>
      </c>
      <c r="DK2" s="710"/>
      <c r="DL2" s="710"/>
      <c r="DM2" s="710"/>
      <c r="DN2" s="710"/>
      <c r="DO2" s="711"/>
      <c r="DP2" s="210"/>
      <c r="DQ2" s="709" t="s">
        <v>354</v>
      </c>
      <c r="DR2" s="710"/>
      <c r="DS2" s="710"/>
      <c r="DT2" s="710"/>
      <c r="DU2" s="710"/>
      <c r="DV2" s="710"/>
      <c r="DW2" s="710"/>
      <c r="DX2" s="710"/>
      <c r="DY2" s="710"/>
      <c r="DZ2" s="711"/>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712" t="s">
        <v>355</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356</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6"/>
    </row>
    <row r="5" spans="1:131" s="217" customFormat="1" ht="26.25" customHeight="1" x14ac:dyDescent="0.2">
      <c r="A5" s="714" t="s">
        <v>357</v>
      </c>
      <c r="B5" s="715"/>
      <c r="C5" s="715"/>
      <c r="D5" s="715"/>
      <c r="E5" s="715"/>
      <c r="F5" s="715"/>
      <c r="G5" s="715"/>
      <c r="H5" s="715"/>
      <c r="I5" s="715"/>
      <c r="J5" s="715"/>
      <c r="K5" s="715"/>
      <c r="L5" s="715"/>
      <c r="M5" s="715"/>
      <c r="N5" s="715"/>
      <c r="O5" s="715"/>
      <c r="P5" s="716"/>
      <c r="Q5" s="720" t="s">
        <v>358</v>
      </c>
      <c r="R5" s="721"/>
      <c r="S5" s="721"/>
      <c r="T5" s="721"/>
      <c r="U5" s="722"/>
      <c r="V5" s="720" t="s">
        <v>359</v>
      </c>
      <c r="W5" s="721"/>
      <c r="X5" s="721"/>
      <c r="Y5" s="721"/>
      <c r="Z5" s="722"/>
      <c r="AA5" s="720" t="s">
        <v>360</v>
      </c>
      <c r="AB5" s="721"/>
      <c r="AC5" s="721"/>
      <c r="AD5" s="721"/>
      <c r="AE5" s="721"/>
      <c r="AF5" s="726" t="s">
        <v>361</v>
      </c>
      <c r="AG5" s="721"/>
      <c r="AH5" s="721"/>
      <c r="AI5" s="721"/>
      <c r="AJ5" s="727"/>
      <c r="AK5" s="721" t="s">
        <v>362</v>
      </c>
      <c r="AL5" s="721"/>
      <c r="AM5" s="721"/>
      <c r="AN5" s="721"/>
      <c r="AO5" s="722"/>
      <c r="AP5" s="720" t="s">
        <v>363</v>
      </c>
      <c r="AQ5" s="721"/>
      <c r="AR5" s="721"/>
      <c r="AS5" s="721"/>
      <c r="AT5" s="722"/>
      <c r="AU5" s="720" t="s">
        <v>364</v>
      </c>
      <c r="AV5" s="721"/>
      <c r="AW5" s="721"/>
      <c r="AX5" s="721"/>
      <c r="AY5" s="727"/>
      <c r="AZ5" s="214"/>
      <c r="BA5" s="214"/>
      <c r="BB5" s="214"/>
      <c r="BC5" s="214"/>
      <c r="BD5" s="214"/>
      <c r="BE5" s="215"/>
      <c r="BF5" s="215"/>
      <c r="BG5" s="215"/>
      <c r="BH5" s="215"/>
      <c r="BI5" s="215"/>
      <c r="BJ5" s="215"/>
      <c r="BK5" s="215"/>
      <c r="BL5" s="215"/>
      <c r="BM5" s="215"/>
      <c r="BN5" s="215"/>
      <c r="BO5" s="215"/>
      <c r="BP5" s="215"/>
      <c r="BQ5" s="714" t="s">
        <v>365</v>
      </c>
      <c r="BR5" s="715"/>
      <c r="BS5" s="715"/>
      <c r="BT5" s="715"/>
      <c r="BU5" s="715"/>
      <c r="BV5" s="715"/>
      <c r="BW5" s="715"/>
      <c r="BX5" s="715"/>
      <c r="BY5" s="715"/>
      <c r="BZ5" s="715"/>
      <c r="CA5" s="715"/>
      <c r="CB5" s="715"/>
      <c r="CC5" s="715"/>
      <c r="CD5" s="715"/>
      <c r="CE5" s="715"/>
      <c r="CF5" s="715"/>
      <c r="CG5" s="716"/>
      <c r="CH5" s="720" t="s">
        <v>366</v>
      </c>
      <c r="CI5" s="721"/>
      <c r="CJ5" s="721"/>
      <c r="CK5" s="721"/>
      <c r="CL5" s="722"/>
      <c r="CM5" s="720" t="s">
        <v>367</v>
      </c>
      <c r="CN5" s="721"/>
      <c r="CO5" s="721"/>
      <c r="CP5" s="721"/>
      <c r="CQ5" s="722"/>
      <c r="CR5" s="720" t="s">
        <v>368</v>
      </c>
      <c r="CS5" s="721"/>
      <c r="CT5" s="721"/>
      <c r="CU5" s="721"/>
      <c r="CV5" s="722"/>
      <c r="CW5" s="720" t="s">
        <v>369</v>
      </c>
      <c r="CX5" s="721"/>
      <c r="CY5" s="721"/>
      <c r="CZ5" s="721"/>
      <c r="DA5" s="722"/>
      <c r="DB5" s="720" t="s">
        <v>370</v>
      </c>
      <c r="DC5" s="721"/>
      <c r="DD5" s="721"/>
      <c r="DE5" s="721"/>
      <c r="DF5" s="722"/>
      <c r="DG5" s="750" t="s">
        <v>371</v>
      </c>
      <c r="DH5" s="751"/>
      <c r="DI5" s="751"/>
      <c r="DJ5" s="751"/>
      <c r="DK5" s="752"/>
      <c r="DL5" s="750" t="s">
        <v>372</v>
      </c>
      <c r="DM5" s="751"/>
      <c r="DN5" s="751"/>
      <c r="DO5" s="751"/>
      <c r="DP5" s="752"/>
      <c r="DQ5" s="720" t="s">
        <v>373</v>
      </c>
      <c r="DR5" s="721"/>
      <c r="DS5" s="721"/>
      <c r="DT5" s="721"/>
      <c r="DU5" s="722"/>
      <c r="DV5" s="720" t="s">
        <v>364</v>
      </c>
      <c r="DW5" s="721"/>
      <c r="DX5" s="721"/>
      <c r="DY5" s="721"/>
      <c r="DZ5" s="727"/>
      <c r="EA5" s="216"/>
    </row>
    <row r="6" spans="1:131" s="217"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6"/>
    </row>
    <row r="7" spans="1:131" s="217" customFormat="1" ht="26.25" customHeight="1" thickTop="1" x14ac:dyDescent="0.2">
      <c r="A7" s="218">
        <v>1</v>
      </c>
      <c r="B7" s="736" t="s">
        <v>374</v>
      </c>
      <c r="C7" s="737"/>
      <c r="D7" s="737"/>
      <c r="E7" s="737"/>
      <c r="F7" s="737"/>
      <c r="G7" s="737"/>
      <c r="H7" s="737"/>
      <c r="I7" s="737"/>
      <c r="J7" s="737"/>
      <c r="K7" s="737"/>
      <c r="L7" s="737"/>
      <c r="M7" s="737"/>
      <c r="N7" s="737"/>
      <c r="O7" s="737"/>
      <c r="P7" s="738"/>
      <c r="Q7" s="739">
        <v>379478</v>
      </c>
      <c r="R7" s="740"/>
      <c r="S7" s="740"/>
      <c r="T7" s="740"/>
      <c r="U7" s="740"/>
      <c r="V7" s="740">
        <v>333452</v>
      </c>
      <c r="W7" s="740"/>
      <c r="X7" s="740"/>
      <c r="Y7" s="740"/>
      <c r="Z7" s="740"/>
      <c r="AA7" s="740">
        <v>46027</v>
      </c>
      <c r="AB7" s="740"/>
      <c r="AC7" s="740"/>
      <c r="AD7" s="740"/>
      <c r="AE7" s="741"/>
      <c r="AF7" s="742">
        <v>17411</v>
      </c>
      <c r="AG7" s="743"/>
      <c r="AH7" s="743"/>
      <c r="AI7" s="743"/>
      <c r="AJ7" s="744"/>
      <c r="AK7" s="745">
        <v>19812</v>
      </c>
      <c r="AL7" s="746"/>
      <c r="AM7" s="746"/>
      <c r="AN7" s="746"/>
      <c r="AO7" s="746"/>
      <c r="AP7" s="746">
        <v>231</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8">
        <v>1</v>
      </c>
      <c r="BR7" s="219"/>
      <c r="BS7" s="733" t="s">
        <v>549</v>
      </c>
      <c r="BT7" s="734"/>
      <c r="BU7" s="734"/>
      <c r="BV7" s="734"/>
      <c r="BW7" s="734"/>
      <c r="BX7" s="734"/>
      <c r="BY7" s="734"/>
      <c r="BZ7" s="734"/>
      <c r="CA7" s="734"/>
      <c r="CB7" s="734"/>
      <c r="CC7" s="734"/>
      <c r="CD7" s="734"/>
      <c r="CE7" s="734"/>
      <c r="CF7" s="734"/>
      <c r="CG7" s="749"/>
      <c r="CH7" s="730">
        <v>-1</v>
      </c>
      <c r="CI7" s="731"/>
      <c r="CJ7" s="731"/>
      <c r="CK7" s="731"/>
      <c r="CL7" s="732"/>
      <c r="CM7" s="730">
        <v>136</v>
      </c>
      <c r="CN7" s="731"/>
      <c r="CO7" s="731"/>
      <c r="CP7" s="731"/>
      <c r="CQ7" s="732"/>
      <c r="CR7" s="730">
        <v>50</v>
      </c>
      <c r="CS7" s="731"/>
      <c r="CT7" s="731"/>
      <c r="CU7" s="731"/>
      <c r="CV7" s="732"/>
      <c r="CW7" s="730">
        <v>143</v>
      </c>
      <c r="CX7" s="731"/>
      <c r="CY7" s="731"/>
      <c r="CZ7" s="731"/>
      <c r="DA7" s="732"/>
      <c r="DB7" s="730" t="s">
        <v>550</v>
      </c>
      <c r="DC7" s="731"/>
      <c r="DD7" s="731"/>
      <c r="DE7" s="731"/>
      <c r="DF7" s="732"/>
      <c r="DG7" s="730" t="s">
        <v>550</v>
      </c>
      <c r="DH7" s="731"/>
      <c r="DI7" s="731"/>
      <c r="DJ7" s="731"/>
      <c r="DK7" s="732"/>
      <c r="DL7" s="730" t="s">
        <v>550</v>
      </c>
      <c r="DM7" s="731"/>
      <c r="DN7" s="731"/>
      <c r="DO7" s="731"/>
      <c r="DP7" s="732"/>
      <c r="DQ7" s="730" t="s">
        <v>550</v>
      </c>
      <c r="DR7" s="731"/>
      <c r="DS7" s="731"/>
      <c r="DT7" s="731"/>
      <c r="DU7" s="732"/>
      <c r="DV7" s="733"/>
      <c r="DW7" s="734"/>
      <c r="DX7" s="734"/>
      <c r="DY7" s="734"/>
      <c r="DZ7" s="735"/>
      <c r="EA7" s="216"/>
    </row>
    <row r="8" spans="1:131" s="217" customFormat="1" ht="26.25" customHeight="1" x14ac:dyDescent="0.2">
      <c r="A8" s="220">
        <v>2</v>
      </c>
      <c r="B8" s="767"/>
      <c r="C8" s="768"/>
      <c r="D8" s="768"/>
      <c r="E8" s="768"/>
      <c r="F8" s="768"/>
      <c r="G8" s="768"/>
      <c r="H8" s="768"/>
      <c r="I8" s="768"/>
      <c r="J8" s="768"/>
      <c r="K8" s="768"/>
      <c r="L8" s="768"/>
      <c r="M8" s="768"/>
      <c r="N8" s="768"/>
      <c r="O8" s="768"/>
      <c r="P8" s="769"/>
      <c r="Q8" s="770"/>
      <c r="R8" s="771"/>
      <c r="S8" s="771"/>
      <c r="T8" s="771"/>
      <c r="U8" s="771"/>
      <c r="V8" s="771"/>
      <c r="W8" s="771"/>
      <c r="X8" s="771"/>
      <c r="Y8" s="771"/>
      <c r="Z8" s="771"/>
      <c r="AA8" s="771"/>
      <c r="AB8" s="771"/>
      <c r="AC8" s="771"/>
      <c r="AD8" s="771"/>
      <c r="AE8" s="772"/>
      <c r="AF8" s="773"/>
      <c r="AG8" s="774"/>
      <c r="AH8" s="774"/>
      <c r="AI8" s="774"/>
      <c r="AJ8" s="775"/>
      <c r="AK8" s="756"/>
      <c r="AL8" s="757"/>
      <c r="AM8" s="757"/>
      <c r="AN8" s="757"/>
      <c r="AO8" s="757"/>
      <c r="AP8" s="757"/>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0">
        <v>2</v>
      </c>
      <c r="BR8" s="221"/>
      <c r="BS8" s="760"/>
      <c r="BT8" s="761"/>
      <c r="BU8" s="761"/>
      <c r="BV8" s="761"/>
      <c r="BW8" s="761"/>
      <c r="BX8" s="761"/>
      <c r="BY8" s="761"/>
      <c r="BZ8" s="761"/>
      <c r="CA8" s="761"/>
      <c r="CB8" s="761"/>
      <c r="CC8" s="761"/>
      <c r="CD8" s="761"/>
      <c r="CE8" s="761"/>
      <c r="CF8" s="761"/>
      <c r="CG8" s="762"/>
      <c r="CH8" s="763"/>
      <c r="CI8" s="764"/>
      <c r="CJ8" s="764"/>
      <c r="CK8" s="764"/>
      <c r="CL8" s="765"/>
      <c r="CM8" s="763"/>
      <c r="CN8" s="764"/>
      <c r="CO8" s="764"/>
      <c r="CP8" s="764"/>
      <c r="CQ8" s="765"/>
      <c r="CR8" s="763"/>
      <c r="CS8" s="764"/>
      <c r="CT8" s="764"/>
      <c r="CU8" s="764"/>
      <c r="CV8" s="765"/>
      <c r="CW8" s="763"/>
      <c r="CX8" s="764"/>
      <c r="CY8" s="764"/>
      <c r="CZ8" s="764"/>
      <c r="DA8" s="765"/>
      <c r="DB8" s="763"/>
      <c r="DC8" s="764"/>
      <c r="DD8" s="764"/>
      <c r="DE8" s="764"/>
      <c r="DF8" s="765"/>
      <c r="DG8" s="763"/>
      <c r="DH8" s="764"/>
      <c r="DI8" s="764"/>
      <c r="DJ8" s="764"/>
      <c r="DK8" s="765"/>
      <c r="DL8" s="763"/>
      <c r="DM8" s="764"/>
      <c r="DN8" s="764"/>
      <c r="DO8" s="764"/>
      <c r="DP8" s="765"/>
      <c r="DQ8" s="763"/>
      <c r="DR8" s="764"/>
      <c r="DS8" s="764"/>
      <c r="DT8" s="764"/>
      <c r="DU8" s="765"/>
      <c r="DV8" s="760"/>
      <c r="DW8" s="761"/>
      <c r="DX8" s="761"/>
      <c r="DY8" s="761"/>
      <c r="DZ8" s="766"/>
      <c r="EA8" s="216"/>
    </row>
    <row r="9" spans="1:131" s="217" customFormat="1" ht="26.25" customHeight="1" x14ac:dyDescent="0.2">
      <c r="A9" s="220">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0">
        <v>3</v>
      </c>
      <c r="BR9" s="221"/>
      <c r="BS9" s="760"/>
      <c r="BT9" s="761"/>
      <c r="BU9" s="761"/>
      <c r="BV9" s="761"/>
      <c r="BW9" s="761"/>
      <c r="BX9" s="761"/>
      <c r="BY9" s="761"/>
      <c r="BZ9" s="761"/>
      <c r="CA9" s="761"/>
      <c r="CB9" s="761"/>
      <c r="CC9" s="761"/>
      <c r="CD9" s="761"/>
      <c r="CE9" s="761"/>
      <c r="CF9" s="761"/>
      <c r="CG9" s="762"/>
      <c r="CH9" s="763"/>
      <c r="CI9" s="764"/>
      <c r="CJ9" s="764"/>
      <c r="CK9" s="764"/>
      <c r="CL9" s="765"/>
      <c r="CM9" s="763"/>
      <c r="CN9" s="764"/>
      <c r="CO9" s="764"/>
      <c r="CP9" s="764"/>
      <c r="CQ9" s="765"/>
      <c r="CR9" s="763"/>
      <c r="CS9" s="764"/>
      <c r="CT9" s="764"/>
      <c r="CU9" s="764"/>
      <c r="CV9" s="765"/>
      <c r="CW9" s="763"/>
      <c r="CX9" s="764"/>
      <c r="CY9" s="764"/>
      <c r="CZ9" s="764"/>
      <c r="DA9" s="765"/>
      <c r="DB9" s="763"/>
      <c r="DC9" s="764"/>
      <c r="DD9" s="764"/>
      <c r="DE9" s="764"/>
      <c r="DF9" s="765"/>
      <c r="DG9" s="763"/>
      <c r="DH9" s="764"/>
      <c r="DI9" s="764"/>
      <c r="DJ9" s="764"/>
      <c r="DK9" s="765"/>
      <c r="DL9" s="763"/>
      <c r="DM9" s="764"/>
      <c r="DN9" s="764"/>
      <c r="DO9" s="764"/>
      <c r="DP9" s="765"/>
      <c r="DQ9" s="763"/>
      <c r="DR9" s="764"/>
      <c r="DS9" s="764"/>
      <c r="DT9" s="764"/>
      <c r="DU9" s="765"/>
      <c r="DV9" s="760"/>
      <c r="DW9" s="761"/>
      <c r="DX9" s="761"/>
      <c r="DY9" s="761"/>
      <c r="DZ9" s="766"/>
      <c r="EA9" s="216"/>
    </row>
    <row r="10" spans="1:131" s="217" customFormat="1" ht="26.25" customHeight="1" x14ac:dyDescent="0.2">
      <c r="A10" s="220">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0">
        <v>4</v>
      </c>
      <c r="BR10" s="221"/>
      <c r="BS10" s="760"/>
      <c r="BT10" s="761"/>
      <c r="BU10" s="761"/>
      <c r="BV10" s="761"/>
      <c r="BW10" s="761"/>
      <c r="BX10" s="761"/>
      <c r="BY10" s="761"/>
      <c r="BZ10" s="761"/>
      <c r="CA10" s="761"/>
      <c r="CB10" s="761"/>
      <c r="CC10" s="761"/>
      <c r="CD10" s="761"/>
      <c r="CE10" s="761"/>
      <c r="CF10" s="761"/>
      <c r="CG10" s="762"/>
      <c r="CH10" s="763"/>
      <c r="CI10" s="764"/>
      <c r="CJ10" s="764"/>
      <c r="CK10" s="764"/>
      <c r="CL10" s="765"/>
      <c r="CM10" s="763"/>
      <c r="CN10" s="764"/>
      <c r="CO10" s="764"/>
      <c r="CP10" s="764"/>
      <c r="CQ10" s="765"/>
      <c r="CR10" s="763"/>
      <c r="CS10" s="764"/>
      <c r="CT10" s="764"/>
      <c r="CU10" s="764"/>
      <c r="CV10" s="765"/>
      <c r="CW10" s="763"/>
      <c r="CX10" s="764"/>
      <c r="CY10" s="764"/>
      <c r="CZ10" s="764"/>
      <c r="DA10" s="765"/>
      <c r="DB10" s="763"/>
      <c r="DC10" s="764"/>
      <c r="DD10" s="764"/>
      <c r="DE10" s="764"/>
      <c r="DF10" s="765"/>
      <c r="DG10" s="763"/>
      <c r="DH10" s="764"/>
      <c r="DI10" s="764"/>
      <c r="DJ10" s="764"/>
      <c r="DK10" s="765"/>
      <c r="DL10" s="763"/>
      <c r="DM10" s="764"/>
      <c r="DN10" s="764"/>
      <c r="DO10" s="764"/>
      <c r="DP10" s="765"/>
      <c r="DQ10" s="763"/>
      <c r="DR10" s="764"/>
      <c r="DS10" s="764"/>
      <c r="DT10" s="764"/>
      <c r="DU10" s="765"/>
      <c r="DV10" s="760"/>
      <c r="DW10" s="761"/>
      <c r="DX10" s="761"/>
      <c r="DY10" s="761"/>
      <c r="DZ10" s="766"/>
      <c r="EA10" s="216"/>
    </row>
    <row r="11" spans="1:131" s="217" customFormat="1" ht="26.25" customHeight="1" x14ac:dyDescent="0.2">
      <c r="A11" s="220">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0">
        <v>5</v>
      </c>
      <c r="BR11" s="221"/>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16"/>
    </row>
    <row r="12" spans="1:131" s="217" customFormat="1" ht="26.25" customHeight="1" x14ac:dyDescent="0.2">
      <c r="A12" s="220">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0">
        <v>6</v>
      </c>
      <c r="BR12" s="221"/>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6"/>
    </row>
    <row r="13" spans="1:131" s="217" customFormat="1" ht="26.25" customHeight="1" x14ac:dyDescent="0.2">
      <c r="A13" s="220">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0">
        <v>7</v>
      </c>
      <c r="BR13" s="221"/>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6"/>
    </row>
    <row r="14" spans="1:131" s="217" customFormat="1" ht="26.25" customHeight="1" x14ac:dyDescent="0.2">
      <c r="A14" s="220">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0">
        <v>8</v>
      </c>
      <c r="BR14" s="221"/>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6"/>
    </row>
    <row r="15" spans="1:131" s="217" customFormat="1" ht="26.25" customHeight="1" x14ac:dyDescent="0.2">
      <c r="A15" s="220">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0">
        <v>9</v>
      </c>
      <c r="BR15" s="221"/>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6"/>
    </row>
    <row r="16" spans="1:131" s="217" customFormat="1" ht="26.25" customHeight="1" x14ac:dyDescent="0.2">
      <c r="A16" s="220">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0">
        <v>10</v>
      </c>
      <c r="BR16" s="221"/>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6"/>
    </row>
    <row r="17" spans="1:131" s="217" customFormat="1" ht="26.25" customHeight="1" x14ac:dyDescent="0.2">
      <c r="A17" s="220">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0">
        <v>11</v>
      </c>
      <c r="BR17" s="221"/>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6"/>
    </row>
    <row r="18" spans="1:131" s="217" customFormat="1" ht="26.25" customHeight="1" x14ac:dyDescent="0.2">
      <c r="A18" s="220">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0">
        <v>12</v>
      </c>
      <c r="BR18" s="221"/>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6"/>
    </row>
    <row r="19" spans="1:131" s="217" customFormat="1" ht="26.25" customHeight="1" x14ac:dyDescent="0.2">
      <c r="A19" s="220">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0">
        <v>13</v>
      </c>
      <c r="BR19" s="221"/>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6"/>
    </row>
    <row r="20" spans="1:131" s="217" customFormat="1" ht="26.25" customHeight="1" x14ac:dyDescent="0.2">
      <c r="A20" s="220">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0">
        <v>14</v>
      </c>
      <c r="BR20" s="221"/>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6"/>
    </row>
    <row r="21" spans="1:131" s="217" customFormat="1" ht="26.25" customHeight="1" thickBot="1" x14ac:dyDescent="0.25">
      <c r="A21" s="220">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0">
        <v>15</v>
      </c>
      <c r="BR21" s="221"/>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6"/>
    </row>
    <row r="22" spans="1:131" s="217" customFormat="1" ht="26.25" customHeight="1" x14ac:dyDescent="0.2">
      <c r="A22" s="220">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375</v>
      </c>
      <c r="BA22" s="793"/>
      <c r="BB22" s="793"/>
      <c r="BC22" s="793"/>
      <c r="BD22" s="794"/>
      <c r="BE22" s="215"/>
      <c r="BF22" s="215"/>
      <c r="BG22" s="215"/>
      <c r="BH22" s="215"/>
      <c r="BI22" s="215"/>
      <c r="BJ22" s="215"/>
      <c r="BK22" s="215"/>
      <c r="BL22" s="215"/>
      <c r="BM22" s="215"/>
      <c r="BN22" s="215"/>
      <c r="BO22" s="215"/>
      <c r="BP22" s="215"/>
      <c r="BQ22" s="220">
        <v>16</v>
      </c>
      <c r="BR22" s="221"/>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6"/>
    </row>
    <row r="23" spans="1:131" s="217" customFormat="1" ht="26.25" customHeight="1" thickBot="1" x14ac:dyDescent="0.25">
      <c r="A23" s="222" t="s">
        <v>376</v>
      </c>
      <c r="B23" s="776" t="s">
        <v>377</v>
      </c>
      <c r="C23" s="777"/>
      <c r="D23" s="777"/>
      <c r="E23" s="777"/>
      <c r="F23" s="777"/>
      <c r="G23" s="777"/>
      <c r="H23" s="777"/>
      <c r="I23" s="777"/>
      <c r="J23" s="777"/>
      <c r="K23" s="777"/>
      <c r="L23" s="777"/>
      <c r="M23" s="777"/>
      <c r="N23" s="777"/>
      <c r="O23" s="777"/>
      <c r="P23" s="778"/>
      <c r="Q23" s="779">
        <v>379478</v>
      </c>
      <c r="R23" s="780"/>
      <c r="S23" s="780"/>
      <c r="T23" s="780"/>
      <c r="U23" s="780"/>
      <c r="V23" s="780">
        <v>333452</v>
      </c>
      <c r="W23" s="780"/>
      <c r="X23" s="780"/>
      <c r="Y23" s="780"/>
      <c r="Z23" s="780"/>
      <c r="AA23" s="780">
        <v>46027</v>
      </c>
      <c r="AB23" s="780"/>
      <c r="AC23" s="780"/>
      <c r="AD23" s="780"/>
      <c r="AE23" s="781"/>
      <c r="AF23" s="782">
        <v>17411</v>
      </c>
      <c r="AG23" s="780"/>
      <c r="AH23" s="780"/>
      <c r="AI23" s="780"/>
      <c r="AJ23" s="783"/>
      <c r="AK23" s="784"/>
      <c r="AL23" s="785"/>
      <c r="AM23" s="785"/>
      <c r="AN23" s="785"/>
      <c r="AO23" s="785"/>
      <c r="AP23" s="780">
        <v>231</v>
      </c>
      <c r="AQ23" s="780"/>
      <c r="AR23" s="780"/>
      <c r="AS23" s="780"/>
      <c r="AT23" s="780"/>
      <c r="AU23" s="796"/>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0">
        <v>17</v>
      </c>
      <c r="BR23" s="221"/>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6"/>
    </row>
    <row r="24" spans="1:131" s="217" customFormat="1" ht="26.25" customHeight="1" x14ac:dyDescent="0.2">
      <c r="A24" s="795" t="s">
        <v>378</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0">
        <v>18</v>
      </c>
      <c r="BR24" s="221"/>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6"/>
    </row>
    <row r="25" spans="1:131" ht="26.25" customHeight="1" thickBot="1" x14ac:dyDescent="0.25">
      <c r="A25" s="712" t="s">
        <v>379</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3"/>
      <c r="BP25" s="223"/>
      <c r="BQ25" s="220">
        <v>19</v>
      </c>
      <c r="BR25" s="221"/>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2">
      <c r="A26" s="714" t="s">
        <v>357</v>
      </c>
      <c r="B26" s="715"/>
      <c r="C26" s="715"/>
      <c r="D26" s="715"/>
      <c r="E26" s="715"/>
      <c r="F26" s="715"/>
      <c r="G26" s="715"/>
      <c r="H26" s="715"/>
      <c r="I26" s="715"/>
      <c r="J26" s="715"/>
      <c r="K26" s="715"/>
      <c r="L26" s="715"/>
      <c r="M26" s="715"/>
      <c r="N26" s="715"/>
      <c r="O26" s="715"/>
      <c r="P26" s="716"/>
      <c r="Q26" s="720" t="s">
        <v>380</v>
      </c>
      <c r="R26" s="721"/>
      <c r="S26" s="721"/>
      <c r="T26" s="721"/>
      <c r="U26" s="722"/>
      <c r="V26" s="720" t="s">
        <v>381</v>
      </c>
      <c r="W26" s="721"/>
      <c r="X26" s="721"/>
      <c r="Y26" s="721"/>
      <c r="Z26" s="722"/>
      <c r="AA26" s="720" t="s">
        <v>382</v>
      </c>
      <c r="AB26" s="721"/>
      <c r="AC26" s="721"/>
      <c r="AD26" s="721"/>
      <c r="AE26" s="721"/>
      <c r="AF26" s="801" t="s">
        <v>383</v>
      </c>
      <c r="AG26" s="802"/>
      <c r="AH26" s="802"/>
      <c r="AI26" s="802"/>
      <c r="AJ26" s="803"/>
      <c r="AK26" s="721" t="s">
        <v>384</v>
      </c>
      <c r="AL26" s="721"/>
      <c r="AM26" s="721"/>
      <c r="AN26" s="721"/>
      <c r="AO26" s="722"/>
      <c r="AP26" s="720" t="s">
        <v>385</v>
      </c>
      <c r="AQ26" s="721"/>
      <c r="AR26" s="721"/>
      <c r="AS26" s="721"/>
      <c r="AT26" s="722"/>
      <c r="AU26" s="720" t="s">
        <v>386</v>
      </c>
      <c r="AV26" s="721"/>
      <c r="AW26" s="721"/>
      <c r="AX26" s="721"/>
      <c r="AY26" s="722"/>
      <c r="AZ26" s="720" t="s">
        <v>387</v>
      </c>
      <c r="BA26" s="721"/>
      <c r="BB26" s="721"/>
      <c r="BC26" s="721"/>
      <c r="BD26" s="722"/>
      <c r="BE26" s="720" t="s">
        <v>364</v>
      </c>
      <c r="BF26" s="721"/>
      <c r="BG26" s="721"/>
      <c r="BH26" s="721"/>
      <c r="BI26" s="727"/>
      <c r="BJ26" s="214"/>
      <c r="BK26" s="214"/>
      <c r="BL26" s="214"/>
      <c r="BM26" s="214"/>
      <c r="BN26" s="214"/>
      <c r="BO26" s="223"/>
      <c r="BP26" s="223"/>
      <c r="BQ26" s="220">
        <v>20</v>
      </c>
      <c r="BR26" s="221"/>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3"/>
      <c r="BP27" s="223"/>
      <c r="BQ27" s="220">
        <v>21</v>
      </c>
      <c r="BR27" s="221"/>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2">
      <c r="A28" s="224">
        <v>1</v>
      </c>
      <c r="B28" s="736" t="s">
        <v>388</v>
      </c>
      <c r="C28" s="737"/>
      <c r="D28" s="737"/>
      <c r="E28" s="737"/>
      <c r="F28" s="737"/>
      <c r="G28" s="737"/>
      <c r="H28" s="737"/>
      <c r="I28" s="737"/>
      <c r="J28" s="737"/>
      <c r="K28" s="737"/>
      <c r="L28" s="737"/>
      <c r="M28" s="737"/>
      <c r="N28" s="737"/>
      <c r="O28" s="737"/>
      <c r="P28" s="738"/>
      <c r="Q28" s="809">
        <v>61533</v>
      </c>
      <c r="R28" s="810"/>
      <c r="S28" s="810"/>
      <c r="T28" s="810"/>
      <c r="U28" s="810"/>
      <c r="V28" s="810">
        <v>60374</v>
      </c>
      <c r="W28" s="810"/>
      <c r="X28" s="810"/>
      <c r="Y28" s="810"/>
      <c r="Z28" s="810"/>
      <c r="AA28" s="810">
        <v>1159</v>
      </c>
      <c r="AB28" s="810"/>
      <c r="AC28" s="810"/>
      <c r="AD28" s="810"/>
      <c r="AE28" s="811"/>
      <c r="AF28" s="812">
        <v>1159</v>
      </c>
      <c r="AG28" s="810"/>
      <c r="AH28" s="810"/>
      <c r="AI28" s="810"/>
      <c r="AJ28" s="813"/>
      <c r="AK28" s="814">
        <v>5799</v>
      </c>
      <c r="AL28" s="815"/>
      <c r="AM28" s="815"/>
      <c r="AN28" s="815"/>
      <c r="AO28" s="815"/>
      <c r="AP28" s="815" t="s">
        <v>482</v>
      </c>
      <c r="AQ28" s="815"/>
      <c r="AR28" s="815"/>
      <c r="AS28" s="815"/>
      <c r="AT28" s="815"/>
      <c r="AU28" s="815" t="s">
        <v>482</v>
      </c>
      <c r="AV28" s="815"/>
      <c r="AW28" s="815"/>
      <c r="AX28" s="815"/>
      <c r="AY28" s="815"/>
      <c r="AZ28" s="816" t="s">
        <v>482</v>
      </c>
      <c r="BA28" s="816"/>
      <c r="BB28" s="816"/>
      <c r="BC28" s="816"/>
      <c r="BD28" s="816"/>
      <c r="BE28" s="807"/>
      <c r="BF28" s="807"/>
      <c r="BG28" s="807"/>
      <c r="BH28" s="807"/>
      <c r="BI28" s="808"/>
      <c r="BJ28" s="214"/>
      <c r="BK28" s="214"/>
      <c r="BL28" s="214"/>
      <c r="BM28" s="214"/>
      <c r="BN28" s="214"/>
      <c r="BO28" s="223"/>
      <c r="BP28" s="223"/>
      <c r="BQ28" s="220">
        <v>22</v>
      </c>
      <c r="BR28" s="221"/>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2">
      <c r="A29" s="224">
        <v>2</v>
      </c>
      <c r="B29" s="767" t="s">
        <v>389</v>
      </c>
      <c r="C29" s="768"/>
      <c r="D29" s="768"/>
      <c r="E29" s="768"/>
      <c r="F29" s="768"/>
      <c r="G29" s="768"/>
      <c r="H29" s="768"/>
      <c r="I29" s="768"/>
      <c r="J29" s="768"/>
      <c r="K29" s="768"/>
      <c r="L29" s="768"/>
      <c r="M29" s="768"/>
      <c r="N29" s="768"/>
      <c r="O29" s="768"/>
      <c r="P29" s="769"/>
      <c r="Q29" s="770">
        <v>52976</v>
      </c>
      <c r="R29" s="771"/>
      <c r="S29" s="771"/>
      <c r="T29" s="771"/>
      <c r="U29" s="771"/>
      <c r="V29" s="771">
        <v>51551</v>
      </c>
      <c r="W29" s="771"/>
      <c r="X29" s="771"/>
      <c r="Y29" s="771"/>
      <c r="Z29" s="771"/>
      <c r="AA29" s="771">
        <v>1425</v>
      </c>
      <c r="AB29" s="771"/>
      <c r="AC29" s="771"/>
      <c r="AD29" s="771"/>
      <c r="AE29" s="772"/>
      <c r="AF29" s="773">
        <v>1425</v>
      </c>
      <c r="AG29" s="774"/>
      <c r="AH29" s="774"/>
      <c r="AI29" s="774"/>
      <c r="AJ29" s="775"/>
      <c r="AK29" s="821">
        <v>8124</v>
      </c>
      <c r="AL29" s="817"/>
      <c r="AM29" s="817"/>
      <c r="AN29" s="817"/>
      <c r="AO29" s="817"/>
      <c r="AP29" s="817" t="s">
        <v>482</v>
      </c>
      <c r="AQ29" s="817"/>
      <c r="AR29" s="817"/>
      <c r="AS29" s="817"/>
      <c r="AT29" s="817"/>
      <c r="AU29" s="817" t="s">
        <v>482</v>
      </c>
      <c r="AV29" s="817"/>
      <c r="AW29" s="817"/>
      <c r="AX29" s="817"/>
      <c r="AY29" s="817"/>
      <c r="AZ29" s="818" t="s">
        <v>482</v>
      </c>
      <c r="BA29" s="818"/>
      <c r="BB29" s="818"/>
      <c r="BC29" s="818"/>
      <c r="BD29" s="818"/>
      <c r="BE29" s="819"/>
      <c r="BF29" s="819"/>
      <c r="BG29" s="819"/>
      <c r="BH29" s="819"/>
      <c r="BI29" s="820"/>
      <c r="BJ29" s="214"/>
      <c r="BK29" s="214"/>
      <c r="BL29" s="214"/>
      <c r="BM29" s="214"/>
      <c r="BN29" s="214"/>
      <c r="BO29" s="223"/>
      <c r="BP29" s="223"/>
      <c r="BQ29" s="220">
        <v>23</v>
      </c>
      <c r="BR29" s="221"/>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2">
      <c r="A30" s="224">
        <v>3</v>
      </c>
      <c r="B30" s="767" t="s">
        <v>390</v>
      </c>
      <c r="C30" s="768"/>
      <c r="D30" s="768"/>
      <c r="E30" s="768"/>
      <c r="F30" s="768"/>
      <c r="G30" s="768"/>
      <c r="H30" s="768"/>
      <c r="I30" s="768"/>
      <c r="J30" s="768"/>
      <c r="K30" s="768"/>
      <c r="L30" s="768"/>
      <c r="M30" s="768"/>
      <c r="N30" s="768"/>
      <c r="O30" s="768"/>
      <c r="P30" s="769"/>
      <c r="Q30" s="770">
        <v>17033</v>
      </c>
      <c r="R30" s="771"/>
      <c r="S30" s="771"/>
      <c r="T30" s="771"/>
      <c r="U30" s="771"/>
      <c r="V30" s="771">
        <v>16822</v>
      </c>
      <c r="W30" s="771"/>
      <c r="X30" s="771"/>
      <c r="Y30" s="771"/>
      <c r="Z30" s="771"/>
      <c r="AA30" s="771">
        <v>211</v>
      </c>
      <c r="AB30" s="771"/>
      <c r="AC30" s="771"/>
      <c r="AD30" s="771"/>
      <c r="AE30" s="772"/>
      <c r="AF30" s="773">
        <v>211</v>
      </c>
      <c r="AG30" s="774"/>
      <c r="AH30" s="774"/>
      <c r="AI30" s="774"/>
      <c r="AJ30" s="775"/>
      <c r="AK30" s="821">
        <v>2162</v>
      </c>
      <c r="AL30" s="817"/>
      <c r="AM30" s="817"/>
      <c r="AN30" s="817"/>
      <c r="AO30" s="817"/>
      <c r="AP30" s="817" t="s">
        <v>482</v>
      </c>
      <c r="AQ30" s="817"/>
      <c r="AR30" s="817"/>
      <c r="AS30" s="817"/>
      <c r="AT30" s="817"/>
      <c r="AU30" s="817" t="s">
        <v>482</v>
      </c>
      <c r="AV30" s="817"/>
      <c r="AW30" s="817"/>
      <c r="AX30" s="817"/>
      <c r="AY30" s="817"/>
      <c r="AZ30" s="818" t="s">
        <v>482</v>
      </c>
      <c r="BA30" s="818"/>
      <c r="BB30" s="818"/>
      <c r="BC30" s="818"/>
      <c r="BD30" s="818"/>
      <c r="BE30" s="819"/>
      <c r="BF30" s="819"/>
      <c r="BG30" s="819"/>
      <c r="BH30" s="819"/>
      <c r="BI30" s="820"/>
      <c r="BJ30" s="214"/>
      <c r="BK30" s="214"/>
      <c r="BL30" s="214"/>
      <c r="BM30" s="214"/>
      <c r="BN30" s="214"/>
      <c r="BO30" s="223"/>
      <c r="BP30" s="223"/>
      <c r="BQ30" s="220">
        <v>24</v>
      </c>
      <c r="BR30" s="221"/>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2">
      <c r="A31" s="224">
        <v>4</v>
      </c>
      <c r="B31" s="767"/>
      <c r="C31" s="768"/>
      <c r="D31" s="768"/>
      <c r="E31" s="768"/>
      <c r="F31" s="768"/>
      <c r="G31" s="768"/>
      <c r="H31" s="768"/>
      <c r="I31" s="768"/>
      <c r="J31" s="768"/>
      <c r="K31" s="768"/>
      <c r="L31" s="768"/>
      <c r="M31" s="768"/>
      <c r="N31" s="768"/>
      <c r="O31" s="768"/>
      <c r="P31" s="769"/>
      <c r="Q31" s="770"/>
      <c r="R31" s="771"/>
      <c r="S31" s="771"/>
      <c r="T31" s="771"/>
      <c r="U31" s="771"/>
      <c r="V31" s="771"/>
      <c r="W31" s="771"/>
      <c r="X31" s="771"/>
      <c r="Y31" s="771"/>
      <c r="Z31" s="771"/>
      <c r="AA31" s="771"/>
      <c r="AB31" s="771"/>
      <c r="AC31" s="771"/>
      <c r="AD31" s="771"/>
      <c r="AE31" s="772"/>
      <c r="AF31" s="773"/>
      <c r="AG31" s="774"/>
      <c r="AH31" s="774"/>
      <c r="AI31" s="774"/>
      <c r="AJ31" s="775"/>
      <c r="AK31" s="821"/>
      <c r="AL31" s="817"/>
      <c r="AM31" s="817"/>
      <c r="AN31" s="817"/>
      <c r="AO31" s="817"/>
      <c r="AP31" s="817"/>
      <c r="AQ31" s="817"/>
      <c r="AR31" s="817"/>
      <c r="AS31" s="817"/>
      <c r="AT31" s="817"/>
      <c r="AU31" s="817"/>
      <c r="AV31" s="817"/>
      <c r="AW31" s="817"/>
      <c r="AX31" s="817"/>
      <c r="AY31" s="817"/>
      <c r="AZ31" s="818"/>
      <c r="BA31" s="818"/>
      <c r="BB31" s="818"/>
      <c r="BC31" s="818"/>
      <c r="BD31" s="818"/>
      <c r="BE31" s="819"/>
      <c r="BF31" s="819"/>
      <c r="BG31" s="819"/>
      <c r="BH31" s="819"/>
      <c r="BI31" s="820"/>
      <c r="BJ31" s="214"/>
      <c r="BK31" s="214"/>
      <c r="BL31" s="214"/>
      <c r="BM31" s="214"/>
      <c r="BN31" s="214"/>
      <c r="BO31" s="223"/>
      <c r="BP31" s="223"/>
      <c r="BQ31" s="220">
        <v>25</v>
      </c>
      <c r="BR31" s="221"/>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2">
      <c r="A32" s="224">
        <v>5</v>
      </c>
      <c r="B32" s="767"/>
      <c r="C32" s="768"/>
      <c r="D32" s="768"/>
      <c r="E32" s="768"/>
      <c r="F32" s="768"/>
      <c r="G32" s="768"/>
      <c r="H32" s="768"/>
      <c r="I32" s="768"/>
      <c r="J32" s="768"/>
      <c r="K32" s="768"/>
      <c r="L32" s="768"/>
      <c r="M32" s="768"/>
      <c r="N32" s="768"/>
      <c r="O32" s="768"/>
      <c r="P32" s="769"/>
      <c r="Q32" s="770"/>
      <c r="R32" s="771"/>
      <c r="S32" s="771"/>
      <c r="T32" s="771"/>
      <c r="U32" s="771"/>
      <c r="V32" s="771"/>
      <c r="W32" s="771"/>
      <c r="X32" s="771"/>
      <c r="Y32" s="771"/>
      <c r="Z32" s="771"/>
      <c r="AA32" s="771"/>
      <c r="AB32" s="771"/>
      <c r="AC32" s="771"/>
      <c r="AD32" s="771"/>
      <c r="AE32" s="772"/>
      <c r="AF32" s="773"/>
      <c r="AG32" s="774"/>
      <c r="AH32" s="774"/>
      <c r="AI32" s="774"/>
      <c r="AJ32" s="775"/>
      <c r="AK32" s="821"/>
      <c r="AL32" s="817"/>
      <c r="AM32" s="817"/>
      <c r="AN32" s="817"/>
      <c r="AO32" s="817"/>
      <c r="AP32" s="817"/>
      <c r="AQ32" s="817"/>
      <c r="AR32" s="817"/>
      <c r="AS32" s="817"/>
      <c r="AT32" s="817"/>
      <c r="AU32" s="817"/>
      <c r="AV32" s="817"/>
      <c r="AW32" s="817"/>
      <c r="AX32" s="817"/>
      <c r="AY32" s="817"/>
      <c r="AZ32" s="818"/>
      <c r="BA32" s="818"/>
      <c r="BB32" s="818"/>
      <c r="BC32" s="818"/>
      <c r="BD32" s="818"/>
      <c r="BE32" s="819"/>
      <c r="BF32" s="819"/>
      <c r="BG32" s="819"/>
      <c r="BH32" s="819"/>
      <c r="BI32" s="820"/>
      <c r="BJ32" s="214"/>
      <c r="BK32" s="214"/>
      <c r="BL32" s="214"/>
      <c r="BM32" s="214"/>
      <c r="BN32" s="214"/>
      <c r="BO32" s="223"/>
      <c r="BP32" s="223"/>
      <c r="BQ32" s="220">
        <v>26</v>
      </c>
      <c r="BR32" s="221"/>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2">
      <c r="A33" s="224">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14"/>
      <c r="BK33" s="214"/>
      <c r="BL33" s="214"/>
      <c r="BM33" s="214"/>
      <c r="BN33" s="214"/>
      <c r="BO33" s="223"/>
      <c r="BP33" s="223"/>
      <c r="BQ33" s="220">
        <v>27</v>
      </c>
      <c r="BR33" s="221"/>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2">
      <c r="A34" s="224">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3"/>
      <c r="BP34" s="223"/>
      <c r="BQ34" s="220">
        <v>28</v>
      </c>
      <c r="BR34" s="221"/>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2">
      <c r="A35" s="224">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3"/>
      <c r="BP35" s="223"/>
      <c r="BQ35" s="220">
        <v>29</v>
      </c>
      <c r="BR35" s="221"/>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2">
      <c r="A36" s="224">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3"/>
      <c r="BP36" s="223"/>
      <c r="BQ36" s="220">
        <v>30</v>
      </c>
      <c r="BR36" s="221"/>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2">
      <c r="A37" s="224">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3"/>
      <c r="BP37" s="223"/>
      <c r="BQ37" s="220">
        <v>31</v>
      </c>
      <c r="BR37" s="221"/>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2">
      <c r="A38" s="224">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3"/>
      <c r="BP38" s="223"/>
      <c r="BQ38" s="220">
        <v>32</v>
      </c>
      <c r="BR38" s="221"/>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2">
      <c r="A39" s="224">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3"/>
      <c r="BP39" s="223"/>
      <c r="BQ39" s="220">
        <v>33</v>
      </c>
      <c r="BR39" s="221"/>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2">
      <c r="A40" s="220">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3"/>
      <c r="BP40" s="223"/>
      <c r="BQ40" s="220">
        <v>34</v>
      </c>
      <c r="BR40" s="221"/>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2">
      <c r="A41" s="220">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3"/>
      <c r="BP41" s="223"/>
      <c r="BQ41" s="220">
        <v>35</v>
      </c>
      <c r="BR41" s="221"/>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2">
      <c r="A42" s="220">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3"/>
      <c r="BP42" s="223"/>
      <c r="BQ42" s="220">
        <v>36</v>
      </c>
      <c r="BR42" s="221"/>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2">
      <c r="A43" s="220">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3"/>
      <c r="BP43" s="223"/>
      <c r="BQ43" s="220">
        <v>37</v>
      </c>
      <c r="BR43" s="221"/>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2">
      <c r="A44" s="220">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3"/>
      <c r="BP44" s="223"/>
      <c r="BQ44" s="220">
        <v>38</v>
      </c>
      <c r="BR44" s="221"/>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2">
      <c r="A45" s="220">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3"/>
      <c r="BP45" s="223"/>
      <c r="BQ45" s="220">
        <v>39</v>
      </c>
      <c r="BR45" s="221"/>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2">
      <c r="A46" s="220">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3"/>
      <c r="BP46" s="223"/>
      <c r="BQ46" s="220">
        <v>40</v>
      </c>
      <c r="BR46" s="221"/>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2">
      <c r="A47" s="220">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3"/>
      <c r="BP47" s="223"/>
      <c r="BQ47" s="220">
        <v>41</v>
      </c>
      <c r="BR47" s="221"/>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2">
      <c r="A48" s="220">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3"/>
      <c r="BP48" s="223"/>
      <c r="BQ48" s="220">
        <v>42</v>
      </c>
      <c r="BR48" s="221"/>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2">
      <c r="A49" s="220">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3"/>
      <c r="BP49" s="223"/>
      <c r="BQ49" s="220">
        <v>43</v>
      </c>
      <c r="BR49" s="221"/>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2">
      <c r="A50" s="220">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3"/>
      <c r="BP50" s="223"/>
      <c r="BQ50" s="220">
        <v>44</v>
      </c>
      <c r="BR50" s="221"/>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2">
      <c r="A51" s="220">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3"/>
      <c r="BP51" s="223"/>
      <c r="BQ51" s="220">
        <v>45</v>
      </c>
      <c r="BR51" s="221"/>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2">
      <c r="A52" s="220">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3"/>
      <c r="BP52" s="223"/>
      <c r="BQ52" s="220">
        <v>46</v>
      </c>
      <c r="BR52" s="221"/>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2">
      <c r="A53" s="220">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3"/>
      <c r="BP53" s="223"/>
      <c r="BQ53" s="220">
        <v>47</v>
      </c>
      <c r="BR53" s="221"/>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2">
      <c r="A54" s="220">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3"/>
      <c r="BP54" s="223"/>
      <c r="BQ54" s="220">
        <v>48</v>
      </c>
      <c r="BR54" s="221"/>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2">
      <c r="A55" s="220">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3"/>
      <c r="BP55" s="223"/>
      <c r="BQ55" s="220">
        <v>49</v>
      </c>
      <c r="BR55" s="221"/>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2">
      <c r="A56" s="220">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3"/>
      <c r="BP56" s="223"/>
      <c r="BQ56" s="220">
        <v>50</v>
      </c>
      <c r="BR56" s="221"/>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2">
      <c r="A57" s="220">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3"/>
      <c r="BP57" s="223"/>
      <c r="BQ57" s="220">
        <v>51</v>
      </c>
      <c r="BR57" s="221"/>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2">
      <c r="A58" s="220">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3"/>
      <c r="BP58" s="223"/>
      <c r="BQ58" s="220">
        <v>52</v>
      </c>
      <c r="BR58" s="221"/>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2">
      <c r="A59" s="220">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3"/>
      <c r="BP59" s="223"/>
      <c r="BQ59" s="220">
        <v>53</v>
      </c>
      <c r="BR59" s="221"/>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2">
      <c r="A60" s="220">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3"/>
      <c r="BP60" s="223"/>
      <c r="BQ60" s="220">
        <v>54</v>
      </c>
      <c r="BR60" s="221"/>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5">
      <c r="A61" s="220">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3"/>
      <c r="BP61" s="223"/>
      <c r="BQ61" s="220">
        <v>55</v>
      </c>
      <c r="BR61" s="221"/>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2">
      <c r="A62" s="220">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391</v>
      </c>
      <c r="BK62" s="793"/>
      <c r="BL62" s="793"/>
      <c r="BM62" s="793"/>
      <c r="BN62" s="794"/>
      <c r="BO62" s="223"/>
      <c r="BP62" s="223"/>
      <c r="BQ62" s="220">
        <v>56</v>
      </c>
      <c r="BR62" s="221"/>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5">
      <c r="A63" s="222" t="s">
        <v>376</v>
      </c>
      <c r="B63" s="776" t="s">
        <v>392</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2795</v>
      </c>
      <c r="AG63" s="831"/>
      <c r="AH63" s="831"/>
      <c r="AI63" s="831"/>
      <c r="AJ63" s="832"/>
      <c r="AK63" s="833"/>
      <c r="AL63" s="828"/>
      <c r="AM63" s="828"/>
      <c r="AN63" s="828"/>
      <c r="AO63" s="828"/>
      <c r="AP63" s="831" t="s">
        <v>482</v>
      </c>
      <c r="AQ63" s="831"/>
      <c r="AR63" s="831"/>
      <c r="AS63" s="831"/>
      <c r="AT63" s="831"/>
      <c r="AU63" s="831" t="s">
        <v>482</v>
      </c>
      <c r="AV63" s="831"/>
      <c r="AW63" s="831"/>
      <c r="AX63" s="831"/>
      <c r="AY63" s="831"/>
      <c r="AZ63" s="835"/>
      <c r="BA63" s="835"/>
      <c r="BB63" s="835"/>
      <c r="BC63" s="835"/>
      <c r="BD63" s="835"/>
      <c r="BE63" s="836"/>
      <c r="BF63" s="836"/>
      <c r="BG63" s="836"/>
      <c r="BH63" s="836"/>
      <c r="BI63" s="837"/>
      <c r="BJ63" s="838" t="s">
        <v>122</v>
      </c>
      <c r="BK63" s="839"/>
      <c r="BL63" s="839"/>
      <c r="BM63" s="839"/>
      <c r="BN63" s="840"/>
      <c r="BO63" s="223"/>
      <c r="BP63" s="223"/>
      <c r="BQ63" s="220">
        <v>57</v>
      </c>
      <c r="BR63" s="221"/>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5">
      <c r="A65" s="214" t="s">
        <v>393</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2">
      <c r="A66" s="714" t="s">
        <v>394</v>
      </c>
      <c r="B66" s="715"/>
      <c r="C66" s="715"/>
      <c r="D66" s="715"/>
      <c r="E66" s="715"/>
      <c r="F66" s="715"/>
      <c r="G66" s="715"/>
      <c r="H66" s="715"/>
      <c r="I66" s="715"/>
      <c r="J66" s="715"/>
      <c r="K66" s="715"/>
      <c r="L66" s="715"/>
      <c r="M66" s="715"/>
      <c r="N66" s="715"/>
      <c r="O66" s="715"/>
      <c r="P66" s="716"/>
      <c r="Q66" s="720" t="s">
        <v>380</v>
      </c>
      <c r="R66" s="721"/>
      <c r="S66" s="721"/>
      <c r="T66" s="721"/>
      <c r="U66" s="722"/>
      <c r="V66" s="720" t="s">
        <v>381</v>
      </c>
      <c r="W66" s="721"/>
      <c r="X66" s="721"/>
      <c r="Y66" s="721"/>
      <c r="Z66" s="722"/>
      <c r="AA66" s="720" t="s">
        <v>382</v>
      </c>
      <c r="AB66" s="721"/>
      <c r="AC66" s="721"/>
      <c r="AD66" s="721"/>
      <c r="AE66" s="722"/>
      <c r="AF66" s="841" t="s">
        <v>383</v>
      </c>
      <c r="AG66" s="802"/>
      <c r="AH66" s="802"/>
      <c r="AI66" s="802"/>
      <c r="AJ66" s="842"/>
      <c r="AK66" s="720" t="s">
        <v>384</v>
      </c>
      <c r="AL66" s="715"/>
      <c r="AM66" s="715"/>
      <c r="AN66" s="715"/>
      <c r="AO66" s="716"/>
      <c r="AP66" s="720" t="s">
        <v>385</v>
      </c>
      <c r="AQ66" s="721"/>
      <c r="AR66" s="721"/>
      <c r="AS66" s="721"/>
      <c r="AT66" s="722"/>
      <c r="AU66" s="720" t="s">
        <v>395</v>
      </c>
      <c r="AV66" s="721"/>
      <c r="AW66" s="721"/>
      <c r="AX66" s="721"/>
      <c r="AY66" s="722"/>
      <c r="AZ66" s="720" t="s">
        <v>364</v>
      </c>
      <c r="BA66" s="721"/>
      <c r="BB66" s="721"/>
      <c r="BC66" s="721"/>
      <c r="BD66" s="727"/>
      <c r="BE66" s="223"/>
      <c r="BF66" s="223"/>
      <c r="BG66" s="223"/>
      <c r="BH66" s="223"/>
      <c r="BI66" s="223"/>
      <c r="BJ66" s="223"/>
      <c r="BK66" s="223"/>
      <c r="BL66" s="223"/>
      <c r="BM66" s="223"/>
      <c r="BN66" s="223"/>
      <c r="BO66" s="223"/>
      <c r="BP66" s="223"/>
      <c r="BQ66" s="220">
        <v>60</v>
      </c>
      <c r="BR66" s="225"/>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3"/>
      <c r="BF67" s="223"/>
      <c r="BG67" s="223"/>
      <c r="BH67" s="223"/>
      <c r="BI67" s="223"/>
      <c r="BJ67" s="223"/>
      <c r="BK67" s="223"/>
      <c r="BL67" s="223"/>
      <c r="BM67" s="223"/>
      <c r="BN67" s="223"/>
      <c r="BO67" s="223"/>
      <c r="BP67" s="223"/>
      <c r="BQ67" s="220">
        <v>61</v>
      </c>
      <c r="BR67" s="225"/>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2">
      <c r="A68" s="218">
        <v>1</v>
      </c>
      <c r="B68" s="856" t="s">
        <v>539</v>
      </c>
      <c r="C68" s="857"/>
      <c r="D68" s="857"/>
      <c r="E68" s="857"/>
      <c r="F68" s="857"/>
      <c r="G68" s="857"/>
      <c r="H68" s="857"/>
      <c r="I68" s="857"/>
      <c r="J68" s="857"/>
      <c r="K68" s="857"/>
      <c r="L68" s="857"/>
      <c r="M68" s="857"/>
      <c r="N68" s="857"/>
      <c r="O68" s="857"/>
      <c r="P68" s="858"/>
      <c r="Q68" s="859">
        <v>9139</v>
      </c>
      <c r="R68" s="853">
        <v>7961</v>
      </c>
      <c r="S68" s="853">
        <v>7961</v>
      </c>
      <c r="T68" s="853">
        <v>7961</v>
      </c>
      <c r="U68" s="853">
        <v>7961</v>
      </c>
      <c r="V68" s="853">
        <v>8458</v>
      </c>
      <c r="W68" s="853">
        <v>7475</v>
      </c>
      <c r="X68" s="853">
        <v>7475</v>
      </c>
      <c r="Y68" s="853">
        <v>7475</v>
      </c>
      <c r="Z68" s="853">
        <v>7475</v>
      </c>
      <c r="AA68" s="853">
        <v>681</v>
      </c>
      <c r="AB68" s="853">
        <v>486</v>
      </c>
      <c r="AC68" s="853">
        <v>486</v>
      </c>
      <c r="AD68" s="853">
        <v>486</v>
      </c>
      <c r="AE68" s="853">
        <v>486</v>
      </c>
      <c r="AF68" s="853">
        <v>681</v>
      </c>
      <c r="AG68" s="853">
        <v>486</v>
      </c>
      <c r="AH68" s="853">
        <v>486</v>
      </c>
      <c r="AI68" s="853">
        <v>486</v>
      </c>
      <c r="AJ68" s="853">
        <v>486</v>
      </c>
      <c r="AK68" s="853">
        <v>92</v>
      </c>
      <c r="AL68" s="853"/>
      <c r="AM68" s="853"/>
      <c r="AN68" s="853"/>
      <c r="AO68" s="853"/>
      <c r="AP68" s="853">
        <v>2895</v>
      </c>
      <c r="AQ68" s="853">
        <v>4476</v>
      </c>
      <c r="AR68" s="853">
        <v>4476</v>
      </c>
      <c r="AS68" s="853">
        <v>4476</v>
      </c>
      <c r="AT68" s="853">
        <v>4476</v>
      </c>
      <c r="AU68" s="853">
        <v>124</v>
      </c>
      <c r="AV68" s="853">
        <v>192</v>
      </c>
      <c r="AW68" s="853">
        <v>192</v>
      </c>
      <c r="AX68" s="853">
        <v>192</v>
      </c>
      <c r="AY68" s="853">
        <v>192</v>
      </c>
      <c r="AZ68" s="854"/>
      <c r="BA68" s="854"/>
      <c r="BB68" s="854"/>
      <c r="BC68" s="854"/>
      <c r="BD68" s="855"/>
      <c r="BE68" s="223"/>
      <c r="BF68" s="223"/>
      <c r="BG68" s="223"/>
      <c r="BH68" s="223"/>
      <c r="BI68" s="223"/>
      <c r="BJ68" s="223"/>
      <c r="BK68" s="223"/>
      <c r="BL68" s="223"/>
      <c r="BM68" s="223"/>
      <c r="BN68" s="223"/>
      <c r="BO68" s="223"/>
      <c r="BP68" s="223"/>
      <c r="BQ68" s="220">
        <v>62</v>
      </c>
      <c r="BR68" s="225"/>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2">
      <c r="A69" s="220">
        <v>2</v>
      </c>
      <c r="B69" s="860" t="s">
        <v>540</v>
      </c>
      <c r="C69" s="861"/>
      <c r="D69" s="861"/>
      <c r="E69" s="861"/>
      <c r="F69" s="861"/>
      <c r="G69" s="861"/>
      <c r="H69" s="861"/>
      <c r="I69" s="861"/>
      <c r="J69" s="861"/>
      <c r="K69" s="861"/>
      <c r="L69" s="861"/>
      <c r="M69" s="861"/>
      <c r="N69" s="861"/>
      <c r="O69" s="861"/>
      <c r="P69" s="862"/>
      <c r="Q69" s="863">
        <v>217938</v>
      </c>
      <c r="R69" s="817">
        <v>144168</v>
      </c>
      <c r="S69" s="817">
        <v>144168</v>
      </c>
      <c r="T69" s="817">
        <v>144168</v>
      </c>
      <c r="U69" s="817">
        <v>144168</v>
      </c>
      <c r="V69" s="817">
        <v>200432</v>
      </c>
      <c r="W69" s="817">
        <v>138019</v>
      </c>
      <c r="X69" s="817">
        <v>138019</v>
      </c>
      <c r="Y69" s="817">
        <v>138019</v>
      </c>
      <c r="Z69" s="817">
        <v>138019</v>
      </c>
      <c r="AA69" s="817">
        <v>17506</v>
      </c>
      <c r="AB69" s="817">
        <v>6149</v>
      </c>
      <c r="AC69" s="817">
        <v>6149</v>
      </c>
      <c r="AD69" s="817">
        <v>6149</v>
      </c>
      <c r="AE69" s="817">
        <v>6149</v>
      </c>
      <c r="AF69" s="817">
        <v>40895</v>
      </c>
      <c r="AG69" s="817">
        <v>32354</v>
      </c>
      <c r="AH69" s="817">
        <v>32354</v>
      </c>
      <c r="AI69" s="817">
        <v>32354</v>
      </c>
      <c r="AJ69" s="817">
        <v>32354</v>
      </c>
      <c r="AK69" s="817" t="s">
        <v>482</v>
      </c>
      <c r="AL69" s="817"/>
      <c r="AM69" s="817"/>
      <c r="AN69" s="817"/>
      <c r="AO69" s="817"/>
      <c r="AP69" s="817" t="s">
        <v>482</v>
      </c>
      <c r="AQ69" s="817"/>
      <c r="AR69" s="817"/>
      <c r="AS69" s="817"/>
      <c r="AT69" s="817"/>
      <c r="AU69" s="817" t="s">
        <v>482</v>
      </c>
      <c r="AV69" s="817"/>
      <c r="AW69" s="817"/>
      <c r="AX69" s="817"/>
      <c r="AY69" s="817"/>
      <c r="AZ69" s="819" t="s">
        <v>544</v>
      </c>
      <c r="BA69" s="819"/>
      <c r="BB69" s="819"/>
      <c r="BC69" s="819"/>
      <c r="BD69" s="820"/>
      <c r="BE69" s="223"/>
      <c r="BF69" s="223"/>
      <c r="BG69" s="223"/>
      <c r="BH69" s="223"/>
      <c r="BI69" s="223"/>
      <c r="BJ69" s="223"/>
      <c r="BK69" s="223"/>
      <c r="BL69" s="223"/>
      <c r="BM69" s="223"/>
      <c r="BN69" s="223"/>
      <c r="BO69" s="223"/>
      <c r="BP69" s="223"/>
      <c r="BQ69" s="220">
        <v>63</v>
      </c>
      <c r="BR69" s="225"/>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2">
      <c r="A70" s="220">
        <v>3</v>
      </c>
      <c r="B70" s="860" t="s">
        <v>541</v>
      </c>
      <c r="C70" s="861"/>
      <c r="D70" s="861"/>
      <c r="E70" s="861"/>
      <c r="F70" s="861"/>
      <c r="G70" s="861"/>
      <c r="H70" s="861"/>
      <c r="I70" s="861"/>
      <c r="J70" s="861"/>
      <c r="K70" s="861"/>
      <c r="L70" s="861"/>
      <c r="M70" s="861"/>
      <c r="N70" s="861"/>
      <c r="O70" s="861"/>
      <c r="P70" s="862"/>
      <c r="Q70" s="863">
        <v>101278</v>
      </c>
      <c r="R70" s="817">
        <v>76940</v>
      </c>
      <c r="S70" s="817">
        <v>76940</v>
      </c>
      <c r="T70" s="817">
        <v>76940</v>
      </c>
      <c r="U70" s="817">
        <v>76940</v>
      </c>
      <c r="V70" s="817">
        <v>98372</v>
      </c>
      <c r="W70" s="817">
        <v>73165</v>
      </c>
      <c r="X70" s="817">
        <v>73165</v>
      </c>
      <c r="Y70" s="817">
        <v>73165</v>
      </c>
      <c r="Z70" s="817">
        <v>73165</v>
      </c>
      <c r="AA70" s="817">
        <v>2906</v>
      </c>
      <c r="AB70" s="817">
        <v>3775</v>
      </c>
      <c r="AC70" s="817">
        <v>3775</v>
      </c>
      <c r="AD70" s="817">
        <v>3775</v>
      </c>
      <c r="AE70" s="817">
        <v>3775</v>
      </c>
      <c r="AF70" s="817">
        <v>2874</v>
      </c>
      <c r="AG70" s="817">
        <v>3775</v>
      </c>
      <c r="AH70" s="817">
        <v>3775</v>
      </c>
      <c r="AI70" s="817">
        <v>3775</v>
      </c>
      <c r="AJ70" s="817">
        <v>3775</v>
      </c>
      <c r="AK70" s="817">
        <v>3777</v>
      </c>
      <c r="AL70" s="817">
        <v>7300</v>
      </c>
      <c r="AM70" s="817">
        <v>7300</v>
      </c>
      <c r="AN70" s="817">
        <v>7300</v>
      </c>
      <c r="AO70" s="817">
        <v>7300</v>
      </c>
      <c r="AP70" s="817">
        <v>85217</v>
      </c>
      <c r="AQ70" s="817">
        <v>42318</v>
      </c>
      <c r="AR70" s="817">
        <v>42318</v>
      </c>
      <c r="AS70" s="817">
        <v>42318</v>
      </c>
      <c r="AT70" s="817">
        <v>42318</v>
      </c>
      <c r="AU70" s="817">
        <v>4346</v>
      </c>
      <c r="AV70" s="817"/>
      <c r="AW70" s="817"/>
      <c r="AX70" s="817"/>
      <c r="AY70" s="817"/>
      <c r="AZ70" s="819"/>
      <c r="BA70" s="819"/>
      <c r="BB70" s="819"/>
      <c r="BC70" s="819"/>
      <c r="BD70" s="820"/>
      <c r="BE70" s="223"/>
      <c r="BF70" s="223"/>
      <c r="BG70" s="223"/>
      <c r="BH70" s="223"/>
      <c r="BI70" s="223"/>
      <c r="BJ70" s="223"/>
      <c r="BK70" s="223"/>
      <c r="BL70" s="223"/>
      <c r="BM70" s="223"/>
      <c r="BN70" s="223"/>
      <c r="BO70" s="223"/>
      <c r="BP70" s="223"/>
      <c r="BQ70" s="220">
        <v>64</v>
      </c>
      <c r="BR70" s="225"/>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2">
      <c r="A71" s="220">
        <v>4</v>
      </c>
      <c r="B71" s="860" t="s">
        <v>542</v>
      </c>
      <c r="C71" s="861"/>
      <c r="D71" s="861"/>
      <c r="E71" s="861"/>
      <c r="F71" s="861"/>
      <c r="G71" s="861"/>
      <c r="H71" s="861"/>
      <c r="I71" s="861"/>
      <c r="J71" s="861"/>
      <c r="K71" s="861"/>
      <c r="L71" s="861"/>
      <c r="M71" s="861"/>
      <c r="N71" s="861"/>
      <c r="O71" s="861"/>
      <c r="P71" s="862"/>
      <c r="Q71" s="863">
        <v>11048</v>
      </c>
      <c r="R71" s="817">
        <v>6933</v>
      </c>
      <c r="S71" s="817">
        <v>6933</v>
      </c>
      <c r="T71" s="817">
        <v>6933</v>
      </c>
      <c r="U71" s="817">
        <v>6933</v>
      </c>
      <c r="V71" s="817">
        <v>10962</v>
      </c>
      <c r="W71" s="817">
        <v>6850</v>
      </c>
      <c r="X71" s="817">
        <v>6850</v>
      </c>
      <c r="Y71" s="817">
        <v>6850</v>
      </c>
      <c r="Z71" s="817">
        <v>6850</v>
      </c>
      <c r="AA71" s="817">
        <v>86</v>
      </c>
      <c r="AB71" s="817">
        <v>82</v>
      </c>
      <c r="AC71" s="817">
        <v>82</v>
      </c>
      <c r="AD71" s="817">
        <v>82</v>
      </c>
      <c r="AE71" s="817">
        <v>82</v>
      </c>
      <c r="AF71" s="817">
        <v>86</v>
      </c>
      <c r="AG71" s="817">
        <v>82</v>
      </c>
      <c r="AH71" s="817">
        <v>82</v>
      </c>
      <c r="AI71" s="817">
        <v>82</v>
      </c>
      <c r="AJ71" s="817">
        <v>82</v>
      </c>
      <c r="AK71" s="817">
        <v>4624</v>
      </c>
      <c r="AL71" s="817">
        <v>2485</v>
      </c>
      <c r="AM71" s="817">
        <v>2485</v>
      </c>
      <c r="AN71" s="817">
        <v>2485</v>
      </c>
      <c r="AO71" s="817">
        <v>2485</v>
      </c>
      <c r="AP71" s="817" t="s">
        <v>482</v>
      </c>
      <c r="AQ71" s="817"/>
      <c r="AR71" s="817"/>
      <c r="AS71" s="817"/>
      <c r="AT71" s="817"/>
      <c r="AU71" s="817" t="s">
        <v>482</v>
      </c>
      <c r="AV71" s="817"/>
      <c r="AW71" s="817"/>
      <c r="AX71" s="817"/>
      <c r="AY71" s="817"/>
      <c r="AZ71" s="819"/>
      <c r="BA71" s="819"/>
      <c r="BB71" s="819"/>
      <c r="BC71" s="819"/>
      <c r="BD71" s="820"/>
      <c r="BE71" s="223"/>
      <c r="BF71" s="223"/>
      <c r="BG71" s="223"/>
      <c r="BH71" s="223"/>
      <c r="BI71" s="223"/>
      <c r="BJ71" s="223"/>
      <c r="BK71" s="223"/>
      <c r="BL71" s="223"/>
      <c r="BM71" s="223"/>
      <c r="BN71" s="223"/>
      <c r="BO71" s="223"/>
      <c r="BP71" s="223"/>
      <c r="BQ71" s="220">
        <v>65</v>
      </c>
      <c r="BR71" s="225"/>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2">
      <c r="A72" s="220">
        <v>5</v>
      </c>
      <c r="B72" s="860" t="s">
        <v>543</v>
      </c>
      <c r="C72" s="861"/>
      <c r="D72" s="861"/>
      <c r="E72" s="861"/>
      <c r="F72" s="861"/>
      <c r="G72" s="861"/>
      <c r="H72" s="861"/>
      <c r="I72" s="861"/>
      <c r="J72" s="861"/>
      <c r="K72" s="861"/>
      <c r="L72" s="861"/>
      <c r="M72" s="861"/>
      <c r="N72" s="861"/>
      <c r="O72" s="861"/>
      <c r="P72" s="862"/>
      <c r="Q72" s="863">
        <v>1656633</v>
      </c>
      <c r="R72" s="817">
        <v>1385861</v>
      </c>
      <c r="S72" s="817">
        <v>1385861</v>
      </c>
      <c r="T72" s="817">
        <v>1385861</v>
      </c>
      <c r="U72" s="817">
        <v>1385861</v>
      </c>
      <c r="V72" s="817">
        <v>1631442</v>
      </c>
      <c r="W72" s="817">
        <v>1346246</v>
      </c>
      <c r="X72" s="817">
        <v>1346246</v>
      </c>
      <c r="Y72" s="817">
        <v>1346246</v>
      </c>
      <c r="Z72" s="817">
        <v>1346246</v>
      </c>
      <c r="AA72" s="817">
        <v>25191</v>
      </c>
      <c r="AB72" s="817">
        <v>39615</v>
      </c>
      <c r="AC72" s="817">
        <v>39615</v>
      </c>
      <c r="AD72" s="817">
        <v>39615</v>
      </c>
      <c r="AE72" s="817">
        <v>39615</v>
      </c>
      <c r="AF72" s="817">
        <v>25191</v>
      </c>
      <c r="AG72" s="817">
        <v>39615</v>
      </c>
      <c r="AH72" s="817">
        <v>39615</v>
      </c>
      <c r="AI72" s="817">
        <v>39615</v>
      </c>
      <c r="AJ72" s="817">
        <v>39615</v>
      </c>
      <c r="AK72" s="817">
        <v>23240</v>
      </c>
      <c r="AL72" s="817"/>
      <c r="AM72" s="817"/>
      <c r="AN72" s="817"/>
      <c r="AO72" s="817"/>
      <c r="AP72" s="817" t="s">
        <v>482</v>
      </c>
      <c r="AQ72" s="817"/>
      <c r="AR72" s="817"/>
      <c r="AS72" s="817"/>
      <c r="AT72" s="817"/>
      <c r="AU72" s="817" t="s">
        <v>482</v>
      </c>
      <c r="AV72" s="817"/>
      <c r="AW72" s="817"/>
      <c r="AX72" s="817"/>
      <c r="AY72" s="817"/>
      <c r="AZ72" s="819"/>
      <c r="BA72" s="819"/>
      <c r="BB72" s="819"/>
      <c r="BC72" s="819"/>
      <c r="BD72" s="820"/>
      <c r="BE72" s="223"/>
      <c r="BF72" s="223"/>
      <c r="BG72" s="223"/>
      <c r="BH72" s="223"/>
      <c r="BI72" s="223"/>
      <c r="BJ72" s="223"/>
      <c r="BK72" s="223"/>
      <c r="BL72" s="223"/>
      <c r="BM72" s="223"/>
      <c r="BN72" s="223"/>
      <c r="BO72" s="223"/>
      <c r="BP72" s="223"/>
      <c r="BQ72" s="220">
        <v>66</v>
      </c>
      <c r="BR72" s="225"/>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2">
      <c r="A73" s="220">
        <v>6</v>
      </c>
      <c r="B73" s="860"/>
      <c r="C73" s="861"/>
      <c r="D73" s="861"/>
      <c r="E73" s="861"/>
      <c r="F73" s="861"/>
      <c r="G73" s="861"/>
      <c r="H73" s="861"/>
      <c r="I73" s="861"/>
      <c r="J73" s="861"/>
      <c r="K73" s="861"/>
      <c r="L73" s="861"/>
      <c r="M73" s="861"/>
      <c r="N73" s="861"/>
      <c r="O73" s="861"/>
      <c r="P73" s="862"/>
      <c r="Q73" s="863"/>
      <c r="R73" s="817"/>
      <c r="S73" s="817"/>
      <c r="T73" s="817"/>
      <c r="U73" s="817"/>
      <c r="V73" s="817"/>
      <c r="W73" s="817"/>
      <c r="X73" s="817"/>
      <c r="Y73" s="817"/>
      <c r="Z73" s="817"/>
      <c r="AA73" s="817"/>
      <c r="AB73" s="817"/>
      <c r="AC73" s="817"/>
      <c r="AD73" s="817"/>
      <c r="AE73" s="817"/>
      <c r="AF73" s="817"/>
      <c r="AG73" s="817"/>
      <c r="AH73" s="817"/>
      <c r="AI73" s="817"/>
      <c r="AJ73" s="817"/>
      <c r="AK73" s="817"/>
      <c r="AL73" s="817"/>
      <c r="AM73" s="817"/>
      <c r="AN73" s="817"/>
      <c r="AO73" s="817"/>
      <c r="AP73" s="817"/>
      <c r="AQ73" s="817"/>
      <c r="AR73" s="817"/>
      <c r="AS73" s="817"/>
      <c r="AT73" s="817"/>
      <c r="AU73" s="817"/>
      <c r="AV73" s="817"/>
      <c r="AW73" s="817"/>
      <c r="AX73" s="817"/>
      <c r="AY73" s="817"/>
      <c r="AZ73" s="819"/>
      <c r="BA73" s="819"/>
      <c r="BB73" s="819"/>
      <c r="BC73" s="819"/>
      <c r="BD73" s="820"/>
      <c r="BE73" s="223"/>
      <c r="BF73" s="223"/>
      <c r="BG73" s="223"/>
      <c r="BH73" s="223"/>
      <c r="BI73" s="223"/>
      <c r="BJ73" s="223"/>
      <c r="BK73" s="223"/>
      <c r="BL73" s="223"/>
      <c r="BM73" s="223"/>
      <c r="BN73" s="223"/>
      <c r="BO73" s="223"/>
      <c r="BP73" s="223"/>
      <c r="BQ73" s="220">
        <v>67</v>
      </c>
      <c r="BR73" s="225"/>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2">
      <c r="A74" s="220">
        <v>7</v>
      </c>
      <c r="B74" s="860"/>
      <c r="C74" s="861"/>
      <c r="D74" s="861"/>
      <c r="E74" s="861"/>
      <c r="F74" s="861"/>
      <c r="G74" s="861"/>
      <c r="H74" s="861"/>
      <c r="I74" s="861"/>
      <c r="J74" s="861"/>
      <c r="K74" s="861"/>
      <c r="L74" s="861"/>
      <c r="M74" s="861"/>
      <c r="N74" s="861"/>
      <c r="O74" s="861"/>
      <c r="P74" s="862"/>
      <c r="Q74" s="863"/>
      <c r="R74" s="817"/>
      <c r="S74" s="817"/>
      <c r="T74" s="817"/>
      <c r="U74" s="817"/>
      <c r="V74" s="817"/>
      <c r="W74" s="817"/>
      <c r="X74" s="817"/>
      <c r="Y74" s="817"/>
      <c r="Z74" s="817"/>
      <c r="AA74" s="817"/>
      <c r="AB74" s="817"/>
      <c r="AC74" s="817"/>
      <c r="AD74" s="817"/>
      <c r="AE74" s="817"/>
      <c r="AF74" s="817"/>
      <c r="AG74" s="817"/>
      <c r="AH74" s="817"/>
      <c r="AI74" s="817"/>
      <c r="AJ74" s="817"/>
      <c r="AK74" s="817"/>
      <c r="AL74" s="817"/>
      <c r="AM74" s="817"/>
      <c r="AN74" s="817"/>
      <c r="AO74" s="817"/>
      <c r="AP74" s="817"/>
      <c r="AQ74" s="817"/>
      <c r="AR74" s="817"/>
      <c r="AS74" s="817"/>
      <c r="AT74" s="817"/>
      <c r="AU74" s="817"/>
      <c r="AV74" s="817"/>
      <c r="AW74" s="817"/>
      <c r="AX74" s="817"/>
      <c r="AY74" s="817"/>
      <c r="AZ74" s="819"/>
      <c r="BA74" s="819"/>
      <c r="BB74" s="819"/>
      <c r="BC74" s="819"/>
      <c r="BD74" s="820"/>
      <c r="BE74" s="223"/>
      <c r="BF74" s="223"/>
      <c r="BG74" s="223"/>
      <c r="BH74" s="223"/>
      <c r="BI74" s="223"/>
      <c r="BJ74" s="223"/>
      <c r="BK74" s="223"/>
      <c r="BL74" s="223"/>
      <c r="BM74" s="223"/>
      <c r="BN74" s="223"/>
      <c r="BO74" s="223"/>
      <c r="BP74" s="223"/>
      <c r="BQ74" s="220">
        <v>68</v>
      </c>
      <c r="BR74" s="225"/>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2">
      <c r="A75" s="220">
        <v>8</v>
      </c>
      <c r="B75" s="860"/>
      <c r="C75" s="861"/>
      <c r="D75" s="861"/>
      <c r="E75" s="861"/>
      <c r="F75" s="861"/>
      <c r="G75" s="861"/>
      <c r="H75" s="861"/>
      <c r="I75" s="861"/>
      <c r="J75" s="861"/>
      <c r="K75" s="861"/>
      <c r="L75" s="861"/>
      <c r="M75" s="861"/>
      <c r="N75" s="861"/>
      <c r="O75" s="861"/>
      <c r="P75" s="862"/>
      <c r="Q75" s="864"/>
      <c r="R75" s="865"/>
      <c r="S75" s="865"/>
      <c r="T75" s="865"/>
      <c r="U75" s="821"/>
      <c r="V75" s="866"/>
      <c r="W75" s="865"/>
      <c r="X75" s="865"/>
      <c r="Y75" s="865"/>
      <c r="Z75" s="821"/>
      <c r="AA75" s="866"/>
      <c r="AB75" s="865"/>
      <c r="AC75" s="865"/>
      <c r="AD75" s="865"/>
      <c r="AE75" s="821"/>
      <c r="AF75" s="866"/>
      <c r="AG75" s="865"/>
      <c r="AH75" s="865"/>
      <c r="AI75" s="865"/>
      <c r="AJ75" s="821"/>
      <c r="AK75" s="866"/>
      <c r="AL75" s="865"/>
      <c r="AM75" s="865"/>
      <c r="AN75" s="865"/>
      <c r="AO75" s="821"/>
      <c r="AP75" s="866"/>
      <c r="AQ75" s="865"/>
      <c r="AR75" s="865"/>
      <c r="AS75" s="865"/>
      <c r="AT75" s="821"/>
      <c r="AU75" s="866"/>
      <c r="AV75" s="865"/>
      <c r="AW75" s="865"/>
      <c r="AX75" s="865"/>
      <c r="AY75" s="821"/>
      <c r="AZ75" s="819"/>
      <c r="BA75" s="819"/>
      <c r="BB75" s="819"/>
      <c r="BC75" s="819"/>
      <c r="BD75" s="820"/>
      <c r="BE75" s="223"/>
      <c r="BF75" s="223"/>
      <c r="BG75" s="223"/>
      <c r="BH75" s="223"/>
      <c r="BI75" s="223"/>
      <c r="BJ75" s="223"/>
      <c r="BK75" s="223"/>
      <c r="BL75" s="223"/>
      <c r="BM75" s="223"/>
      <c r="BN75" s="223"/>
      <c r="BO75" s="223"/>
      <c r="BP75" s="223"/>
      <c r="BQ75" s="220">
        <v>69</v>
      </c>
      <c r="BR75" s="225"/>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2">
      <c r="A76" s="220">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23"/>
      <c r="BF76" s="223"/>
      <c r="BG76" s="223"/>
      <c r="BH76" s="223"/>
      <c r="BI76" s="223"/>
      <c r="BJ76" s="223"/>
      <c r="BK76" s="223"/>
      <c r="BL76" s="223"/>
      <c r="BM76" s="223"/>
      <c r="BN76" s="223"/>
      <c r="BO76" s="223"/>
      <c r="BP76" s="223"/>
      <c r="BQ76" s="220">
        <v>70</v>
      </c>
      <c r="BR76" s="225"/>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2">
      <c r="A77" s="220">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23"/>
      <c r="BF77" s="223"/>
      <c r="BG77" s="223"/>
      <c r="BH77" s="223"/>
      <c r="BI77" s="223"/>
      <c r="BJ77" s="223"/>
      <c r="BK77" s="223"/>
      <c r="BL77" s="223"/>
      <c r="BM77" s="223"/>
      <c r="BN77" s="223"/>
      <c r="BO77" s="223"/>
      <c r="BP77" s="223"/>
      <c r="BQ77" s="220">
        <v>71</v>
      </c>
      <c r="BR77" s="225"/>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2">
      <c r="A78" s="220">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3"/>
      <c r="BF78" s="223"/>
      <c r="BG78" s="223"/>
      <c r="BH78" s="223"/>
      <c r="BI78" s="223"/>
      <c r="BJ78" s="212"/>
      <c r="BK78" s="212"/>
      <c r="BL78" s="212"/>
      <c r="BM78" s="212"/>
      <c r="BN78" s="212"/>
      <c r="BO78" s="223"/>
      <c r="BP78" s="223"/>
      <c r="BQ78" s="220">
        <v>72</v>
      </c>
      <c r="BR78" s="225"/>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2">
      <c r="A79" s="220">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3"/>
      <c r="BF79" s="223"/>
      <c r="BG79" s="223"/>
      <c r="BH79" s="223"/>
      <c r="BI79" s="223"/>
      <c r="BJ79" s="212"/>
      <c r="BK79" s="212"/>
      <c r="BL79" s="212"/>
      <c r="BM79" s="212"/>
      <c r="BN79" s="212"/>
      <c r="BO79" s="223"/>
      <c r="BP79" s="223"/>
      <c r="BQ79" s="220">
        <v>73</v>
      </c>
      <c r="BR79" s="225"/>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2">
      <c r="A80" s="220">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3"/>
      <c r="BF80" s="223"/>
      <c r="BG80" s="223"/>
      <c r="BH80" s="223"/>
      <c r="BI80" s="223"/>
      <c r="BJ80" s="223"/>
      <c r="BK80" s="223"/>
      <c r="BL80" s="223"/>
      <c r="BM80" s="223"/>
      <c r="BN80" s="223"/>
      <c r="BO80" s="223"/>
      <c r="BP80" s="223"/>
      <c r="BQ80" s="220">
        <v>74</v>
      </c>
      <c r="BR80" s="225"/>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2">
      <c r="A81" s="220">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3"/>
      <c r="BF81" s="223"/>
      <c r="BG81" s="223"/>
      <c r="BH81" s="223"/>
      <c r="BI81" s="223"/>
      <c r="BJ81" s="223"/>
      <c r="BK81" s="223"/>
      <c r="BL81" s="223"/>
      <c r="BM81" s="223"/>
      <c r="BN81" s="223"/>
      <c r="BO81" s="223"/>
      <c r="BP81" s="223"/>
      <c r="BQ81" s="220">
        <v>75</v>
      </c>
      <c r="BR81" s="225"/>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2">
      <c r="A82" s="220">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3"/>
      <c r="BF82" s="223"/>
      <c r="BG82" s="223"/>
      <c r="BH82" s="223"/>
      <c r="BI82" s="223"/>
      <c r="BJ82" s="223"/>
      <c r="BK82" s="223"/>
      <c r="BL82" s="223"/>
      <c r="BM82" s="223"/>
      <c r="BN82" s="223"/>
      <c r="BO82" s="223"/>
      <c r="BP82" s="223"/>
      <c r="BQ82" s="220">
        <v>76</v>
      </c>
      <c r="BR82" s="225"/>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2">
      <c r="A83" s="220">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3"/>
      <c r="BF83" s="223"/>
      <c r="BG83" s="223"/>
      <c r="BH83" s="223"/>
      <c r="BI83" s="223"/>
      <c r="BJ83" s="223"/>
      <c r="BK83" s="223"/>
      <c r="BL83" s="223"/>
      <c r="BM83" s="223"/>
      <c r="BN83" s="223"/>
      <c r="BO83" s="223"/>
      <c r="BP83" s="223"/>
      <c r="BQ83" s="220">
        <v>77</v>
      </c>
      <c r="BR83" s="225"/>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2">
      <c r="A84" s="220">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3"/>
      <c r="BF84" s="223"/>
      <c r="BG84" s="223"/>
      <c r="BH84" s="223"/>
      <c r="BI84" s="223"/>
      <c r="BJ84" s="223"/>
      <c r="BK84" s="223"/>
      <c r="BL84" s="223"/>
      <c r="BM84" s="223"/>
      <c r="BN84" s="223"/>
      <c r="BO84" s="223"/>
      <c r="BP84" s="223"/>
      <c r="BQ84" s="220">
        <v>78</v>
      </c>
      <c r="BR84" s="225"/>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2">
      <c r="A85" s="220">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3"/>
      <c r="BF85" s="223"/>
      <c r="BG85" s="223"/>
      <c r="BH85" s="223"/>
      <c r="BI85" s="223"/>
      <c r="BJ85" s="223"/>
      <c r="BK85" s="223"/>
      <c r="BL85" s="223"/>
      <c r="BM85" s="223"/>
      <c r="BN85" s="223"/>
      <c r="BO85" s="223"/>
      <c r="BP85" s="223"/>
      <c r="BQ85" s="220">
        <v>79</v>
      </c>
      <c r="BR85" s="225"/>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2">
      <c r="A86" s="220">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3"/>
      <c r="BF86" s="223"/>
      <c r="BG86" s="223"/>
      <c r="BH86" s="223"/>
      <c r="BI86" s="223"/>
      <c r="BJ86" s="223"/>
      <c r="BK86" s="223"/>
      <c r="BL86" s="223"/>
      <c r="BM86" s="223"/>
      <c r="BN86" s="223"/>
      <c r="BO86" s="223"/>
      <c r="BP86" s="223"/>
      <c r="BQ86" s="220">
        <v>80</v>
      </c>
      <c r="BR86" s="225"/>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2">
      <c r="A87" s="226">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3"/>
      <c r="BF87" s="223"/>
      <c r="BG87" s="223"/>
      <c r="BH87" s="223"/>
      <c r="BI87" s="223"/>
      <c r="BJ87" s="223"/>
      <c r="BK87" s="223"/>
      <c r="BL87" s="223"/>
      <c r="BM87" s="223"/>
      <c r="BN87" s="223"/>
      <c r="BO87" s="223"/>
      <c r="BP87" s="223"/>
      <c r="BQ87" s="220">
        <v>81</v>
      </c>
      <c r="BR87" s="225"/>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5">
      <c r="A88" s="222" t="s">
        <v>376</v>
      </c>
      <c r="B88" s="776" t="s">
        <v>396</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69728</v>
      </c>
      <c r="AG88" s="831"/>
      <c r="AH88" s="831"/>
      <c r="AI88" s="831"/>
      <c r="AJ88" s="831"/>
      <c r="AK88" s="828"/>
      <c r="AL88" s="828"/>
      <c r="AM88" s="828"/>
      <c r="AN88" s="828"/>
      <c r="AO88" s="828"/>
      <c r="AP88" s="831">
        <v>88111</v>
      </c>
      <c r="AQ88" s="831"/>
      <c r="AR88" s="831"/>
      <c r="AS88" s="831"/>
      <c r="AT88" s="831"/>
      <c r="AU88" s="831">
        <v>4471</v>
      </c>
      <c r="AV88" s="831"/>
      <c r="AW88" s="831"/>
      <c r="AX88" s="831"/>
      <c r="AY88" s="831"/>
      <c r="AZ88" s="836"/>
      <c r="BA88" s="836"/>
      <c r="BB88" s="836"/>
      <c r="BC88" s="836"/>
      <c r="BD88" s="837"/>
      <c r="BE88" s="223"/>
      <c r="BF88" s="223"/>
      <c r="BG88" s="223"/>
      <c r="BH88" s="223"/>
      <c r="BI88" s="223"/>
      <c r="BJ88" s="223"/>
      <c r="BK88" s="223"/>
      <c r="BL88" s="223"/>
      <c r="BM88" s="223"/>
      <c r="BN88" s="223"/>
      <c r="BO88" s="223"/>
      <c r="BP88" s="223"/>
      <c r="BQ88" s="220">
        <v>82</v>
      </c>
      <c r="BR88" s="225"/>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376</v>
      </c>
      <c r="BR102" s="776" t="s">
        <v>397</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50</v>
      </c>
      <c r="CS102" s="839"/>
      <c r="CT102" s="839"/>
      <c r="CU102" s="839"/>
      <c r="CV102" s="878"/>
      <c r="CW102" s="877">
        <v>143</v>
      </c>
      <c r="CX102" s="839"/>
      <c r="CY102" s="839"/>
      <c r="CZ102" s="839"/>
      <c r="DA102" s="878"/>
      <c r="DB102" s="877" t="s">
        <v>482</v>
      </c>
      <c r="DC102" s="839"/>
      <c r="DD102" s="839"/>
      <c r="DE102" s="839"/>
      <c r="DF102" s="878"/>
      <c r="DG102" s="877" t="s">
        <v>482</v>
      </c>
      <c r="DH102" s="839"/>
      <c r="DI102" s="839"/>
      <c r="DJ102" s="839"/>
      <c r="DK102" s="878"/>
      <c r="DL102" s="877" t="s">
        <v>482</v>
      </c>
      <c r="DM102" s="839"/>
      <c r="DN102" s="839"/>
      <c r="DO102" s="839"/>
      <c r="DP102" s="878"/>
      <c r="DQ102" s="877" t="s">
        <v>482</v>
      </c>
      <c r="DR102" s="839"/>
      <c r="DS102" s="839"/>
      <c r="DT102" s="839"/>
      <c r="DU102" s="878"/>
      <c r="DV102" s="776"/>
      <c r="DW102" s="777"/>
      <c r="DX102" s="777"/>
      <c r="DY102" s="777"/>
      <c r="DZ102" s="901"/>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02" t="s">
        <v>398</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03" t="s">
        <v>399</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400</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401</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04" t="s">
        <v>402</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403</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2">
      <c r="A109" s="899" t="s">
        <v>404</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405</v>
      </c>
      <c r="AB109" s="880"/>
      <c r="AC109" s="880"/>
      <c r="AD109" s="880"/>
      <c r="AE109" s="881"/>
      <c r="AF109" s="879" t="s">
        <v>406</v>
      </c>
      <c r="AG109" s="880"/>
      <c r="AH109" s="880"/>
      <c r="AI109" s="880"/>
      <c r="AJ109" s="881"/>
      <c r="AK109" s="879" t="s">
        <v>294</v>
      </c>
      <c r="AL109" s="880"/>
      <c r="AM109" s="880"/>
      <c r="AN109" s="880"/>
      <c r="AO109" s="881"/>
      <c r="AP109" s="879" t="s">
        <v>407</v>
      </c>
      <c r="AQ109" s="880"/>
      <c r="AR109" s="880"/>
      <c r="AS109" s="880"/>
      <c r="AT109" s="882"/>
      <c r="AU109" s="899" t="s">
        <v>404</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405</v>
      </c>
      <c r="BR109" s="880"/>
      <c r="BS109" s="880"/>
      <c r="BT109" s="880"/>
      <c r="BU109" s="881"/>
      <c r="BV109" s="879" t="s">
        <v>406</v>
      </c>
      <c r="BW109" s="880"/>
      <c r="BX109" s="880"/>
      <c r="BY109" s="880"/>
      <c r="BZ109" s="881"/>
      <c r="CA109" s="879" t="s">
        <v>294</v>
      </c>
      <c r="CB109" s="880"/>
      <c r="CC109" s="880"/>
      <c r="CD109" s="880"/>
      <c r="CE109" s="881"/>
      <c r="CF109" s="900" t="s">
        <v>407</v>
      </c>
      <c r="CG109" s="900"/>
      <c r="CH109" s="900"/>
      <c r="CI109" s="900"/>
      <c r="CJ109" s="900"/>
      <c r="CK109" s="879" t="s">
        <v>408</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405</v>
      </c>
      <c r="DH109" s="880"/>
      <c r="DI109" s="880"/>
      <c r="DJ109" s="880"/>
      <c r="DK109" s="881"/>
      <c r="DL109" s="879" t="s">
        <v>406</v>
      </c>
      <c r="DM109" s="880"/>
      <c r="DN109" s="880"/>
      <c r="DO109" s="880"/>
      <c r="DP109" s="881"/>
      <c r="DQ109" s="879" t="s">
        <v>294</v>
      </c>
      <c r="DR109" s="880"/>
      <c r="DS109" s="880"/>
      <c r="DT109" s="880"/>
      <c r="DU109" s="881"/>
      <c r="DV109" s="879" t="s">
        <v>407</v>
      </c>
      <c r="DW109" s="880"/>
      <c r="DX109" s="880"/>
      <c r="DY109" s="880"/>
      <c r="DZ109" s="882"/>
    </row>
    <row r="110" spans="1:131" s="212" customFormat="1" ht="26.25" customHeight="1" x14ac:dyDescent="0.2">
      <c r="A110" s="883" t="s">
        <v>409</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7789</v>
      </c>
      <c r="AB110" s="887"/>
      <c r="AC110" s="887"/>
      <c r="AD110" s="887"/>
      <c r="AE110" s="888"/>
      <c r="AF110" s="889">
        <v>12161</v>
      </c>
      <c r="AG110" s="887"/>
      <c r="AH110" s="887"/>
      <c r="AI110" s="887"/>
      <c r="AJ110" s="888"/>
      <c r="AK110" s="889">
        <v>12244</v>
      </c>
      <c r="AL110" s="887"/>
      <c r="AM110" s="887"/>
      <c r="AN110" s="887"/>
      <c r="AO110" s="888"/>
      <c r="AP110" s="890">
        <v>0</v>
      </c>
      <c r="AQ110" s="891"/>
      <c r="AR110" s="891"/>
      <c r="AS110" s="891"/>
      <c r="AT110" s="892"/>
      <c r="AU110" s="893" t="s">
        <v>69</v>
      </c>
      <c r="AV110" s="894"/>
      <c r="AW110" s="894"/>
      <c r="AX110" s="894"/>
      <c r="AY110" s="894"/>
      <c r="AZ110" s="916" t="s">
        <v>410</v>
      </c>
      <c r="BA110" s="884"/>
      <c r="BB110" s="884"/>
      <c r="BC110" s="884"/>
      <c r="BD110" s="884"/>
      <c r="BE110" s="884"/>
      <c r="BF110" s="884"/>
      <c r="BG110" s="884"/>
      <c r="BH110" s="884"/>
      <c r="BI110" s="884"/>
      <c r="BJ110" s="884"/>
      <c r="BK110" s="884"/>
      <c r="BL110" s="884"/>
      <c r="BM110" s="884"/>
      <c r="BN110" s="884"/>
      <c r="BO110" s="884"/>
      <c r="BP110" s="885"/>
      <c r="BQ110" s="917">
        <v>253182</v>
      </c>
      <c r="BR110" s="918"/>
      <c r="BS110" s="918"/>
      <c r="BT110" s="918"/>
      <c r="BU110" s="918"/>
      <c r="BV110" s="918">
        <v>242192</v>
      </c>
      <c r="BW110" s="918"/>
      <c r="BX110" s="918"/>
      <c r="BY110" s="918"/>
      <c r="BZ110" s="918"/>
      <c r="CA110" s="918">
        <v>231201</v>
      </c>
      <c r="CB110" s="918"/>
      <c r="CC110" s="918"/>
      <c r="CD110" s="918"/>
      <c r="CE110" s="918"/>
      <c r="CF110" s="931">
        <v>0.1</v>
      </c>
      <c r="CG110" s="932"/>
      <c r="CH110" s="932"/>
      <c r="CI110" s="932"/>
      <c r="CJ110" s="932"/>
      <c r="CK110" s="933" t="s">
        <v>411</v>
      </c>
      <c r="CL110" s="934"/>
      <c r="CM110" s="916" t="s">
        <v>412</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12" customFormat="1" ht="26.25" customHeight="1" x14ac:dyDescent="0.2">
      <c r="A111" s="921" t="s">
        <v>413</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414</v>
      </c>
      <c r="BA111" s="910"/>
      <c r="BB111" s="910"/>
      <c r="BC111" s="910"/>
      <c r="BD111" s="910"/>
      <c r="BE111" s="910"/>
      <c r="BF111" s="910"/>
      <c r="BG111" s="910"/>
      <c r="BH111" s="910"/>
      <c r="BI111" s="910"/>
      <c r="BJ111" s="910"/>
      <c r="BK111" s="910"/>
      <c r="BL111" s="910"/>
      <c r="BM111" s="910"/>
      <c r="BN111" s="910"/>
      <c r="BO111" s="910"/>
      <c r="BP111" s="911"/>
      <c r="BQ111" s="912" t="s">
        <v>122</v>
      </c>
      <c r="BR111" s="913"/>
      <c r="BS111" s="913"/>
      <c r="BT111" s="913"/>
      <c r="BU111" s="913"/>
      <c r="BV111" s="913" t="s">
        <v>122</v>
      </c>
      <c r="BW111" s="913"/>
      <c r="BX111" s="913"/>
      <c r="BY111" s="913"/>
      <c r="BZ111" s="913"/>
      <c r="CA111" s="913" t="s">
        <v>122</v>
      </c>
      <c r="CB111" s="913"/>
      <c r="CC111" s="913"/>
      <c r="CD111" s="913"/>
      <c r="CE111" s="913"/>
      <c r="CF111" s="907" t="s">
        <v>122</v>
      </c>
      <c r="CG111" s="908"/>
      <c r="CH111" s="908"/>
      <c r="CI111" s="908"/>
      <c r="CJ111" s="908"/>
      <c r="CK111" s="935"/>
      <c r="CL111" s="936"/>
      <c r="CM111" s="909" t="s">
        <v>415</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2">
      <c r="A112" s="939" t="s">
        <v>416</v>
      </c>
      <c r="B112" s="940"/>
      <c r="C112" s="910" t="s">
        <v>417</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122</v>
      </c>
      <c r="AB112" s="946"/>
      <c r="AC112" s="946"/>
      <c r="AD112" s="946"/>
      <c r="AE112" s="947"/>
      <c r="AF112" s="948" t="s">
        <v>122</v>
      </c>
      <c r="AG112" s="946"/>
      <c r="AH112" s="946"/>
      <c r="AI112" s="946"/>
      <c r="AJ112" s="947"/>
      <c r="AK112" s="948" t="s">
        <v>122</v>
      </c>
      <c r="AL112" s="946"/>
      <c r="AM112" s="946"/>
      <c r="AN112" s="946"/>
      <c r="AO112" s="947"/>
      <c r="AP112" s="949" t="s">
        <v>122</v>
      </c>
      <c r="AQ112" s="950"/>
      <c r="AR112" s="950"/>
      <c r="AS112" s="950"/>
      <c r="AT112" s="951"/>
      <c r="AU112" s="895"/>
      <c r="AV112" s="896"/>
      <c r="AW112" s="896"/>
      <c r="AX112" s="896"/>
      <c r="AY112" s="896"/>
      <c r="AZ112" s="909" t="s">
        <v>418</v>
      </c>
      <c r="BA112" s="910"/>
      <c r="BB112" s="910"/>
      <c r="BC112" s="910"/>
      <c r="BD112" s="910"/>
      <c r="BE112" s="910"/>
      <c r="BF112" s="910"/>
      <c r="BG112" s="910"/>
      <c r="BH112" s="910"/>
      <c r="BI112" s="910"/>
      <c r="BJ112" s="910"/>
      <c r="BK112" s="910"/>
      <c r="BL112" s="910"/>
      <c r="BM112" s="910"/>
      <c r="BN112" s="910"/>
      <c r="BO112" s="910"/>
      <c r="BP112" s="911"/>
      <c r="BQ112" s="912" t="s">
        <v>122</v>
      </c>
      <c r="BR112" s="913"/>
      <c r="BS112" s="913"/>
      <c r="BT112" s="913"/>
      <c r="BU112" s="913"/>
      <c r="BV112" s="913" t="s">
        <v>122</v>
      </c>
      <c r="BW112" s="913"/>
      <c r="BX112" s="913"/>
      <c r="BY112" s="913"/>
      <c r="BZ112" s="913"/>
      <c r="CA112" s="913" t="s">
        <v>122</v>
      </c>
      <c r="CB112" s="913"/>
      <c r="CC112" s="913"/>
      <c r="CD112" s="913"/>
      <c r="CE112" s="913"/>
      <c r="CF112" s="907" t="s">
        <v>122</v>
      </c>
      <c r="CG112" s="908"/>
      <c r="CH112" s="908"/>
      <c r="CI112" s="908"/>
      <c r="CJ112" s="908"/>
      <c r="CK112" s="935"/>
      <c r="CL112" s="936"/>
      <c r="CM112" s="909" t="s">
        <v>419</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2">
      <c r="A113" s="941"/>
      <c r="B113" s="942"/>
      <c r="C113" s="910" t="s">
        <v>420</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t="s">
        <v>122</v>
      </c>
      <c r="AB113" s="925"/>
      <c r="AC113" s="925"/>
      <c r="AD113" s="925"/>
      <c r="AE113" s="926"/>
      <c r="AF113" s="927" t="s">
        <v>122</v>
      </c>
      <c r="AG113" s="925"/>
      <c r="AH113" s="925"/>
      <c r="AI113" s="925"/>
      <c r="AJ113" s="926"/>
      <c r="AK113" s="927" t="s">
        <v>122</v>
      </c>
      <c r="AL113" s="925"/>
      <c r="AM113" s="925"/>
      <c r="AN113" s="925"/>
      <c r="AO113" s="926"/>
      <c r="AP113" s="928" t="s">
        <v>122</v>
      </c>
      <c r="AQ113" s="929"/>
      <c r="AR113" s="929"/>
      <c r="AS113" s="929"/>
      <c r="AT113" s="930"/>
      <c r="AU113" s="895"/>
      <c r="AV113" s="896"/>
      <c r="AW113" s="896"/>
      <c r="AX113" s="896"/>
      <c r="AY113" s="896"/>
      <c r="AZ113" s="909" t="s">
        <v>421</v>
      </c>
      <c r="BA113" s="910"/>
      <c r="BB113" s="910"/>
      <c r="BC113" s="910"/>
      <c r="BD113" s="910"/>
      <c r="BE113" s="910"/>
      <c r="BF113" s="910"/>
      <c r="BG113" s="910"/>
      <c r="BH113" s="910"/>
      <c r="BI113" s="910"/>
      <c r="BJ113" s="910"/>
      <c r="BK113" s="910"/>
      <c r="BL113" s="910"/>
      <c r="BM113" s="910"/>
      <c r="BN113" s="910"/>
      <c r="BO113" s="910"/>
      <c r="BP113" s="911"/>
      <c r="BQ113" s="912">
        <v>3722135</v>
      </c>
      <c r="BR113" s="913"/>
      <c r="BS113" s="913"/>
      <c r="BT113" s="913"/>
      <c r="BU113" s="913"/>
      <c r="BV113" s="913">
        <v>3754800</v>
      </c>
      <c r="BW113" s="913"/>
      <c r="BX113" s="913"/>
      <c r="BY113" s="913"/>
      <c r="BZ113" s="913"/>
      <c r="CA113" s="913">
        <v>4470517</v>
      </c>
      <c r="CB113" s="913"/>
      <c r="CC113" s="913"/>
      <c r="CD113" s="913"/>
      <c r="CE113" s="913"/>
      <c r="CF113" s="907">
        <v>2.4</v>
      </c>
      <c r="CG113" s="908"/>
      <c r="CH113" s="908"/>
      <c r="CI113" s="908"/>
      <c r="CJ113" s="908"/>
      <c r="CK113" s="935"/>
      <c r="CL113" s="936"/>
      <c r="CM113" s="909" t="s">
        <v>422</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2">
      <c r="A114" s="941"/>
      <c r="B114" s="942"/>
      <c r="C114" s="910" t="s">
        <v>423</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193744</v>
      </c>
      <c r="AB114" s="946"/>
      <c r="AC114" s="946"/>
      <c r="AD114" s="946"/>
      <c r="AE114" s="947"/>
      <c r="AF114" s="948">
        <v>235368</v>
      </c>
      <c r="AG114" s="946"/>
      <c r="AH114" s="946"/>
      <c r="AI114" s="946"/>
      <c r="AJ114" s="947"/>
      <c r="AK114" s="948">
        <v>330585</v>
      </c>
      <c r="AL114" s="946"/>
      <c r="AM114" s="946"/>
      <c r="AN114" s="946"/>
      <c r="AO114" s="947"/>
      <c r="AP114" s="949">
        <v>0.2</v>
      </c>
      <c r="AQ114" s="950"/>
      <c r="AR114" s="950"/>
      <c r="AS114" s="950"/>
      <c r="AT114" s="951"/>
      <c r="AU114" s="895"/>
      <c r="AV114" s="896"/>
      <c r="AW114" s="896"/>
      <c r="AX114" s="896"/>
      <c r="AY114" s="896"/>
      <c r="AZ114" s="909" t="s">
        <v>424</v>
      </c>
      <c r="BA114" s="910"/>
      <c r="BB114" s="910"/>
      <c r="BC114" s="910"/>
      <c r="BD114" s="910"/>
      <c r="BE114" s="910"/>
      <c r="BF114" s="910"/>
      <c r="BG114" s="910"/>
      <c r="BH114" s="910"/>
      <c r="BI114" s="910"/>
      <c r="BJ114" s="910"/>
      <c r="BK114" s="910"/>
      <c r="BL114" s="910"/>
      <c r="BM114" s="910"/>
      <c r="BN114" s="910"/>
      <c r="BO114" s="910"/>
      <c r="BP114" s="911"/>
      <c r="BQ114" s="912">
        <v>23080855</v>
      </c>
      <c r="BR114" s="913"/>
      <c r="BS114" s="913"/>
      <c r="BT114" s="913"/>
      <c r="BU114" s="913"/>
      <c r="BV114" s="913">
        <v>23929645</v>
      </c>
      <c r="BW114" s="913"/>
      <c r="BX114" s="913"/>
      <c r="BY114" s="913"/>
      <c r="BZ114" s="913"/>
      <c r="CA114" s="913">
        <v>22817253</v>
      </c>
      <c r="CB114" s="913"/>
      <c r="CC114" s="913"/>
      <c r="CD114" s="913"/>
      <c r="CE114" s="913"/>
      <c r="CF114" s="907">
        <v>12</v>
      </c>
      <c r="CG114" s="908"/>
      <c r="CH114" s="908"/>
      <c r="CI114" s="908"/>
      <c r="CJ114" s="908"/>
      <c r="CK114" s="935"/>
      <c r="CL114" s="936"/>
      <c r="CM114" s="909" t="s">
        <v>425</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2">
      <c r="A115" s="941"/>
      <c r="B115" s="942"/>
      <c r="C115" s="910" t="s">
        <v>426</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t="s">
        <v>122</v>
      </c>
      <c r="AB115" s="925"/>
      <c r="AC115" s="925"/>
      <c r="AD115" s="925"/>
      <c r="AE115" s="926"/>
      <c r="AF115" s="927" t="s">
        <v>122</v>
      </c>
      <c r="AG115" s="925"/>
      <c r="AH115" s="925"/>
      <c r="AI115" s="925"/>
      <c r="AJ115" s="926"/>
      <c r="AK115" s="927" t="s">
        <v>122</v>
      </c>
      <c r="AL115" s="925"/>
      <c r="AM115" s="925"/>
      <c r="AN115" s="925"/>
      <c r="AO115" s="926"/>
      <c r="AP115" s="928" t="s">
        <v>122</v>
      </c>
      <c r="AQ115" s="929"/>
      <c r="AR115" s="929"/>
      <c r="AS115" s="929"/>
      <c r="AT115" s="930"/>
      <c r="AU115" s="895"/>
      <c r="AV115" s="896"/>
      <c r="AW115" s="896"/>
      <c r="AX115" s="896"/>
      <c r="AY115" s="896"/>
      <c r="AZ115" s="909" t="s">
        <v>427</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428</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t="s">
        <v>122</v>
      </c>
      <c r="DH115" s="946"/>
      <c r="DI115" s="946"/>
      <c r="DJ115" s="946"/>
      <c r="DK115" s="947"/>
      <c r="DL115" s="948" t="s">
        <v>122</v>
      </c>
      <c r="DM115" s="946"/>
      <c r="DN115" s="946"/>
      <c r="DO115" s="946"/>
      <c r="DP115" s="947"/>
      <c r="DQ115" s="948" t="s">
        <v>122</v>
      </c>
      <c r="DR115" s="946"/>
      <c r="DS115" s="946"/>
      <c r="DT115" s="946"/>
      <c r="DU115" s="947"/>
      <c r="DV115" s="949" t="s">
        <v>122</v>
      </c>
      <c r="DW115" s="950"/>
      <c r="DX115" s="950"/>
      <c r="DY115" s="950"/>
      <c r="DZ115" s="951"/>
    </row>
    <row r="116" spans="1:130" s="212" customFormat="1" ht="26.25" customHeight="1" x14ac:dyDescent="0.2">
      <c r="A116" s="943"/>
      <c r="B116" s="944"/>
      <c r="C116" s="952" t="s">
        <v>429</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t="s">
        <v>122</v>
      </c>
      <c r="AL116" s="946"/>
      <c r="AM116" s="946"/>
      <c r="AN116" s="946"/>
      <c r="AO116" s="947"/>
      <c r="AP116" s="949" t="s">
        <v>122</v>
      </c>
      <c r="AQ116" s="950"/>
      <c r="AR116" s="950"/>
      <c r="AS116" s="950"/>
      <c r="AT116" s="951"/>
      <c r="AU116" s="895"/>
      <c r="AV116" s="896"/>
      <c r="AW116" s="896"/>
      <c r="AX116" s="896"/>
      <c r="AY116" s="896"/>
      <c r="AZ116" s="954" t="s">
        <v>430</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431</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122</v>
      </c>
      <c r="DH116" s="946"/>
      <c r="DI116" s="946"/>
      <c r="DJ116" s="946"/>
      <c r="DK116" s="947"/>
      <c r="DL116" s="948" t="s">
        <v>122</v>
      </c>
      <c r="DM116" s="946"/>
      <c r="DN116" s="946"/>
      <c r="DO116" s="946"/>
      <c r="DP116" s="947"/>
      <c r="DQ116" s="948" t="s">
        <v>122</v>
      </c>
      <c r="DR116" s="946"/>
      <c r="DS116" s="946"/>
      <c r="DT116" s="946"/>
      <c r="DU116" s="947"/>
      <c r="DV116" s="949" t="s">
        <v>122</v>
      </c>
      <c r="DW116" s="950"/>
      <c r="DX116" s="950"/>
      <c r="DY116" s="950"/>
      <c r="DZ116" s="951"/>
    </row>
    <row r="117" spans="1:130" s="212" customFormat="1" ht="26.25" customHeight="1" x14ac:dyDescent="0.2">
      <c r="A117" s="899" t="s">
        <v>177</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432</v>
      </c>
      <c r="Z117" s="881"/>
      <c r="AA117" s="965">
        <v>201533</v>
      </c>
      <c r="AB117" s="966"/>
      <c r="AC117" s="966"/>
      <c r="AD117" s="966"/>
      <c r="AE117" s="967"/>
      <c r="AF117" s="968">
        <v>247529</v>
      </c>
      <c r="AG117" s="966"/>
      <c r="AH117" s="966"/>
      <c r="AI117" s="966"/>
      <c r="AJ117" s="967"/>
      <c r="AK117" s="968">
        <v>342829</v>
      </c>
      <c r="AL117" s="966"/>
      <c r="AM117" s="966"/>
      <c r="AN117" s="966"/>
      <c r="AO117" s="967"/>
      <c r="AP117" s="969"/>
      <c r="AQ117" s="970"/>
      <c r="AR117" s="970"/>
      <c r="AS117" s="970"/>
      <c r="AT117" s="971"/>
      <c r="AU117" s="895"/>
      <c r="AV117" s="896"/>
      <c r="AW117" s="896"/>
      <c r="AX117" s="896"/>
      <c r="AY117" s="896"/>
      <c r="AZ117" s="961" t="s">
        <v>433</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434</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2">
      <c r="A118" s="899" t="s">
        <v>408</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405</v>
      </c>
      <c r="AB118" s="880"/>
      <c r="AC118" s="880"/>
      <c r="AD118" s="880"/>
      <c r="AE118" s="881"/>
      <c r="AF118" s="879" t="s">
        <v>406</v>
      </c>
      <c r="AG118" s="880"/>
      <c r="AH118" s="880"/>
      <c r="AI118" s="880"/>
      <c r="AJ118" s="881"/>
      <c r="AK118" s="879" t="s">
        <v>294</v>
      </c>
      <c r="AL118" s="880"/>
      <c r="AM118" s="880"/>
      <c r="AN118" s="880"/>
      <c r="AO118" s="881"/>
      <c r="AP118" s="957" t="s">
        <v>407</v>
      </c>
      <c r="AQ118" s="958"/>
      <c r="AR118" s="958"/>
      <c r="AS118" s="958"/>
      <c r="AT118" s="959"/>
      <c r="AU118" s="895"/>
      <c r="AV118" s="896"/>
      <c r="AW118" s="896"/>
      <c r="AX118" s="896"/>
      <c r="AY118" s="896"/>
      <c r="AZ118" s="960" t="s">
        <v>435</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436</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2">
      <c r="A119" s="1043" t="s">
        <v>411</v>
      </c>
      <c r="B119" s="934"/>
      <c r="C119" s="916" t="s">
        <v>412</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33" t="s">
        <v>177</v>
      </c>
      <c r="BA119" s="233"/>
      <c r="BB119" s="233"/>
      <c r="BC119" s="233"/>
      <c r="BD119" s="233"/>
      <c r="BE119" s="233"/>
      <c r="BF119" s="233"/>
      <c r="BG119" s="233"/>
      <c r="BH119" s="233"/>
      <c r="BI119" s="233"/>
      <c r="BJ119" s="233"/>
      <c r="BK119" s="233"/>
      <c r="BL119" s="233"/>
      <c r="BM119" s="233"/>
      <c r="BN119" s="233"/>
      <c r="BO119" s="964" t="s">
        <v>437</v>
      </c>
      <c r="BP119" s="992"/>
      <c r="BQ119" s="986">
        <v>27056172</v>
      </c>
      <c r="BR119" s="987"/>
      <c r="BS119" s="987"/>
      <c r="BT119" s="987"/>
      <c r="BU119" s="987"/>
      <c r="BV119" s="987">
        <v>27926637</v>
      </c>
      <c r="BW119" s="987"/>
      <c r="BX119" s="987"/>
      <c r="BY119" s="987"/>
      <c r="BZ119" s="987"/>
      <c r="CA119" s="987">
        <v>27518971</v>
      </c>
      <c r="CB119" s="987"/>
      <c r="CC119" s="987"/>
      <c r="CD119" s="987"/>
      <c r="CE119" s="987"/>
      <c r="CF119" s="988"/>
      <c r="CG119" s="989"/>
      <c r="CH119" s="989"/>
      <c r="CI119" s="989"/>
      <c r="CJ119" s="990"/>
      <c r="CK119" s="937"/>
      <c r="CL119" s="938"/>
      <c r="CM119" s="960" t="s">
        <v>438</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122</v>
      </c>
      <c r="DH119" s="973"/>
      <c r="DI119" s="973"/>
      <c r="DJ119" s="973"/>
      <c r="DK119" s="974"/>
      <c r="DL119" s="972" t="s">
        <v>122</v>
      </c>
      <c r="DM119" s="973"/>
      <c r="DN119" s="973"/>
      <c r="DO119" s="973"/>
      <c r="DP119" s="974"/>
      <c r="DQ119" s="972" t="s">
        <v>122</v>
      </c>
      <c r="DR119" s="973"/>
      <c r="DS119" s="973"/>
      <c r="DT119" s="973"/>
      <c r="DU119" s="974"/>
      <c r="DV119" s="975" t="s">
        <v>122</v>
      </c>
      <c r="DW119" s="976"/>
      <c r="DX119" s="976"/>
      <c r="DY119" s="976"/>
      <c r="DZ119" s="977"/>
    </row>
    <row r="120" spans="1:130" s="212" customFormat="1" ht="26.25" customHeight="1" x14ac:dyDescent="0.2">
      <c r="A120" s="1044"/>
      <c r="B120" s="936"/>
      <c r="C120" s="909" t="s">
        <v>415</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439</v>
      </c>
      <c r="AV120" s="979"/>
      <c r="AW120" s="979"/>
      <c r="AX120" s="979"/>
      <c r="AY120" s="980"/>
      <c r="AZ120" s="916" t="s">
        <v>440</v>
      </c>
      <c r="BA120" s="884"/>
      <c r="BB120" s="884"/>
      <c r="BC120" s="884"/>
      <c r="BD120" s="884"/>
      <c r="BE120" s="884"/>
      <c r="BF120" s="884"/>
      <c r="BG120" s="884"/>
      <c r="BH120" s="884"/>
      <c r="BI120" s="884"/>
      <c r="BJ120" s="884"/>
      <c r="BK120" s="884"/>
      <c r="BL120" s="884"/>
      <c r="BM120" s="884"/>
      <c r="BN120" s="884"/>
      <c r="BO120" s="884"/>
      <c r="BP120" s="885"/>
      <c r="BQ120" s="917">
        <v>256012036</v>
      </c>
      <c r="BR120" s="918"/>
      <c r="BS120" s="918"/>
      <c r="BT120" s="918"/>
      <c r="BU120" s="918"/>
      <c r="BV120" s="918">
        <v>278419726</v>
      </c>
      <c r="BW120" s="918"/>
      <c r="BX120" s="918"/>
      <c r="BY120" s="918"/>
      <c r="BZ120" s="918"/>
      <c r="CA120" s="918">
        <v>280635550</v>
      </c>
      <c r="CB120" s="918"/>
      <c r="CC120" s="918"/>
      <c r="CD120" s="918"/>
      <c r="CE120" s="918"/>
      <c r="CF120" s="931">
        <v>147.9</v>
      </c>
      <c r="CG120" s="932"/>
      <c r="CH120" s="932"/>
      <c r="CI120" s="932"/>
      <c r="CJ120" s="932"/>
      <c r="CK120" s="993" t="s">
        <v>441</v>
      </c>
      <c r="CL120" s="994"/>
      <c r="CM120" s="994"/>
      <c r="CN120" s="994"/>
      <c r="CO120" s="995"/>
      <c r="CP120" s="1001" t="s">
        <v>389</v>
      </c>
      <c r="CQ120" s="1002"/>
      <c r="CR120" s="1002"/>
      <c r="CS120" s="1002"/>
      <c r="CT120" s="1002"/>
      <c r="CU120" s="1002"/>
      <c r="CV120" s="1002"/>
      <c r="CW120" s="1002"/>
      <c r="CX120" s="1002"/>
      <c r="CY120" s="1002"/>
      <c r="CZ120" s="1002"/>
      <c r="DA120" s="1002"/>
      <c r="DB120" s="1002"/>
      <c r="DC120" s="1002"/>
      <c r="DD120" s="1002"/>
      <c r="DE120" s="1002"/>
      <c r="DF120" s="1003"/>
      <c r="DG120" s="917" t="s">
        <v>122</v>
      </c>
      <c r="DH120" s="918"/>
      <c r="DI120" s="918"/>
      <c r="DJ120" s="918"/>
      <c r="DK120" s="918"/>
      <c r="DL120" s="918" t="s">
        <v>122</v>
      </c>
      <c r="DM120" s="918"/>
      <c r="DN120" s="918"/>
      <c r="DO120" s="918"/>
      <c r="DP120" s="918"/>
      <c r="DQ120" s="918" t="s">
        <v>122</v>
      </c>
      <c r="DR120" s="918"/>
      <c r="DS120" s="918"/>
      <c r="DT120" s="918"/>
      <c r="DU120" s="918"/>
      <c r="DV120" s="919" t="s">
        <v>122</v>
      </c>
      <c r="DW120" s="919"/>
      <c r="DX120" s="919"/>
      <c r="DY120" s="919"/>
      <c r="DZ120" s="920"/>
    </row>
    <row r="121" spans="1:130" s="212" customFormat="1" ht="26.25" customHeight="1" x14ac:dyDescent="0.2">
      <c r="A121" s="1044"/>
      <c r="B121" s="936"/>
      <c r="C121" s="961" t="s">
        <v>442</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443</v>
      </c>
      <c r="BA121" s="910"/>
      <c r="BB121" s="910"/>
      <c r="BC121" s="910"/>
      <c r="BD121" s="910"/>
      <c r="BE121" s="910"/>
      <c r="BF121" s="910"/>
      <c r="BG121" s="910"/>
      <c r="BH121" s="910"/>
      <c r="BI121" s="910"/>
      <c r="BJ121" s="910"/>
      <c r="BK121" s="910"/>
      <c r="BL121" s="910"/>
      <c r="BM121" s="910"/>
      <c r="BN121" s="910"/>
      <c r="BO121" s="910"/>
      <c r="BP121" s="911"/>
      <c r="BQ121" s="912" t="s">
        <v>122</v>
      </c>
      <c r="BR121" s="913"/>
      <c r="BS121" s="913"/>
      <c r="BT121" s="913"/>
      <c r="BU121" s="913"/>
      <c r="BV121" s="913" t="s">
        <v>122</v>
      </c>
      <c r="BW121" s="913"/>
      <c r="BX121" s="913"/>
      <c r="BY121" s="913"/>
      <c r="BZ121" s="913"/>
      <c r="CA121" s="913" t="s">
        <v>122</v>
      </c>
      <c r="CB121" s="913"/>
      <c r="CC121" s="913"/>
      <c r="CD121" s="913"/>
      <c r="CE121" s="913"/>
      <c r="CF121" s="907" t="s">
        <v>122</v>
      </c>
      <c r="CG121" s="908"/>
      <c r="CH121" s="908"/>
      <c r="CI121" s="908"/>
      <c r="CJ121" s="908"/>
      <c r="CK121" s="996"/>
      <c r="CL121" s="997"/>
      <c r="CM121" s="997"/>
      <c r="CN121" s="997"/>
      <c r="CO121" s="998"/>
      <c r="CP121" s="1006" t="s">
        <v>390</v>
      </c>
      <c r="CQ121" s="1007"/>
      <c r="CR121" s="1007"/>
      <c r="CS121" s="1007"/>
      <c r="CT121" s="1007"/>
      <c r="CU121" s="1007"/>
      <c r="CV121" s="1007"/>
      <c r="CW121" s="1007"/>
      <c r="CX121" s="1007"/>
      <c r="CY121" s="1007"/>
      <c r="CZ121" s="1007"/>
      <c r="DA121" s="1007"/>
      <c r="DB121" s="1007"/>
      <c r="DC121" s="1007"/>
      <c r="DD121" s="1007"/>
      <c r="DE121" s="1007"/>
      <c r="DF121" s="1008"/>
      <c r="DG121" s="912" t="s">
        <v>122</v>
      </c>
      <c r="DH121" s="913"/>
      <c r="DI121" s="913"/>
      <c r="DJ121" s="913"/>
      <c r="DK121" s="913"/>
      <c r="DL121" s="913" t="s">
        <v>122</v>
      </c>
      <c r="DM121" s="913"/>
      <c r="DN121" s="913"/>
      <c r="DO121" s="913"/>
      <c r="DP121" s="913"/>
      <c r="DQ121" s="913" t="s">
        <v>122</v>
      </c>
      <c r="DR121" s="913"/>
      <c r="DS121" s="913"/>
      <c r="DT121" s="913"/>
      <c r="DU121" s="913"/>
      <c r="DV121" s="914" t="s">
        <v>122</v>
      </c>
      <c r="DW121" s="914"/>
      <c r="DX121" s="914"/>
      <c r="DY121" s="914"/>
      <c r="DZ121" s="915"/>
    </row>
    <row r="122" spans="1:130" s="212" customFormat="1" ht="26.25" customHeight="1" x14ac:dyDescent="0.2">
      <c r="A122" s="1044"/>
      <c r="B122" s="936"/>
      <c r="C122" s="909" t="s">
        <v>425</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444</v>
      </c>
      <c r="BA122" s="952"/>
      <c r="BB122" s="952"/>
      <c r="BC122" s="952"/>
      <c r="BD122" s="952"/>
      <c r="BE122" s="952"/>
      <c r="BF122" s="952"/>
      <c r="BG122" s="952"/>
      <c r="BH122" s="952"/>
      <c r="BI122" s="952"/>
      <c r="BJ122" s="952"/>
      <c r="BK122" s="952"/>
      <c r="BL122" s="952"/>
      <c r="BM122" s="952"/>
      <c r="BN122" s="952"/>
      <c r="BO122" s="952"/>
      <c r="BP122" s="953"/>
      <c r="BQ122" s="986">
        <v>59513727</v>
      </c>
      <c r="BR122" s="987"/>
      <c r="BS122" s="987"/>
      <c r="BT122" s="987"/>
      <c r="BU122" s="987"/>
      <c r="BV122" s="987">
        <v>51570506</v>
      </c>
      <c r="BW122" s="987"/>
      <c r="BX122" s="987"/>
      <c r="BY122" s="987"/>
      <c r="BZ122" s="987"/>
      <c r="CA122" s="987">
        <v>45116113</v>
      </c>
      <c r="CB122" s="987"/>
      <c r="CC122" s="987"/>
      <c r="CD122" s="987"/>
      <c r="CE122" s="987"/>
      <c r="CF122" s="1004">
        <v>23.8</v>
      </c>
      <c r="CG122" s="1005"/>
      <c r="CH122" s="1005"/>
      <c r="CI122" s="1005"/>
      <c r="CJ122" s="1005"/>
      <c r="CK122" s="996"/>
      <c r="CL122" s="997"/>
      <c r="CM122" s="997"/>
      <c r="CN122" s="997"/>
      <c r="CO122" s="998"/>
      <c r="CP122" s="1006" t="s">
        <v>388</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12" customFormat="1" ht="26.25" customHeight="1" x14ac:dyDescent="0.2">
      <c r="A123" s="1044"/>
      <c r="B123" s="936"/>
      <c r="C123" s="909" t="s">
        <v>431</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122</v>
      </c>
      <c r="AB123" s="946"/>
      <c r="AC123" s="946"/>
      <c r="AD123" s="946"/>
      <c r="AE123" s="947"/>
      <c r="AF123" s="948" t="s">
        <v>122</v>
      </c>
      <c r="AG123" s="946"/>
      <c r="AH123" s="946"/>
      <c r="AI123" s="946"/>
      <c r="AJ123" s="947"/>
      <c r="AK123" s="948" t="s">
        <v>122</v>
      </c>
      <c r="AL123" s="946"/>
      <c r="AM123" s="946"/>
      <c r="AN123" s="946"/>
      <c r="AO123" s="947"/>
      <c r="AP123" s="949" t="s">
        <v>122</v>
      </c>
      <c r="AQ123" s="950"/>
      <c r="AR123" s="950"/>
      <c r="AS123" s="950"/>
      <c r="AT123" s="951"/>
      <c r="AU123" s="984"/>
      <c r="AV123" s="985"/>
      <c r="AW123" s="985"/>
      <c r="AX123" s="985"/>
      <c r="AY123" s="985"/>
      <c r="AZ123" s="233" t="s">
        <v>177</v>
      </c>
      <c r="BA123" s="233"/>
      <c r="BB123" s="233"/>
      <c r="BC123" s="233"/>
      <c r="BD123" s="233"/>
      <c r="BE123" s="233"/>
      <c r="BF123" s="233"/>
      <c r="BG123" s="233"/>
      <c r="BH123" s="233"/>
      <c r="BI123" s="233"/>
      <c r="BJ123" s="233"/>
      <c r="BK123" s="233"/>
      <c r="BL123" s="233"/>
      <c r="BM123" s="233"/>
      <c r="BN123" s="233"/>
      <c r="BO123" s="964" t="s">
        <v>445</v>
      </c>
      <c r="BP123" s="992"/>
      <c r="BQ123" s="1050">
        <v>315525763</v>
      </c>
      <c r="BR123" s="1051"/>
      <c r="BS123" s="1051"/>
      <c r="BT123" s="1051"/>
      <c r="BU123" s="1051"/>
      <c r="BV123" s="1051">
        <v>329990232</v>
      </c>
      <c r="BW123" s="1051"/>
      <c r="BX123" s="1051"/>
      <c r="BY123" s="1051"/>
      <c r="BZ123" s="1051"/>
      <c r="CA123" s="1051">
        <v>325751663</v>
      </c>
      <c r="CB123" s="1051"/>
      <c r="CC123" s="1051"/>
      <c r="CD123" s="1051"/>
      <c r="CE123" s="1051"/>
      <c r="CF123" s="988"/>
      <c r="CG123" s="989"/>
      <c r="CH123" s="989"/>
      <c r="CI123" s="989"/>
      <c r="CJ123" s="990"/>
      <c r="CK123" s="996"/>
      <c r="CL123" s="997"/>
      <c r="CM123" s="997"/>
      <c r="CN123" s="997"/>
      <c r="CO123" s="998"/>
      <c r="CP123" s="1006"/>
      <c r="CQ123" s="1007"/>
      <c r="CR123" s="1007"/>
      <c r="CS123" s="1007"/>
      <c r="CT123" s="1007"/>
      <c r="CU123" s="1007"/>
      <c r="CV123" s="1007"/>
      <c r="CW123" s="1007"/>
      <c r="CX123" s="1007"/>
      <c r="CY123" s="1007"/>
      <c r="CZ123" s="1007"/>
      <c r="DA123" s="1007"/>
      <c r="DB123" s="1007"/>
      <c r="DC123" s="1007"/>
      <c r="DD123" s="1007"/>
      <c r="DE123" s="1007"/>
      <c r="DF123" s="1008"/>
      <c r="DG123" s="945"/>
      <c r="DH123" s="946"/>
      <c r="DI123" s="946"/>
      <c r="DJ123" s="946"/>
      <c r="DK123" s="947"/>
      <c r="DL123" s="948"/>
      <c r="DM123" s="946"/>
      <c r="DN123" s="946"/>
      <c r="DO123" s="946"/>
      <c r="DP123" s="947"/>
      <c r="DQ123" s="948"/>
      <c r="DR123" s="946"/>
      <c r="DS123" s="946"/>
      <c r="DT123" s="946"/>
      <c r="DU123" s="947"/>
      <c r="DV123" s="949"/>
      <c r="DW123" s="950"/>
      <c r="DX123" s="950"/>
      <c r="DY123" s="950"/>
      <c r="DZ123" s="951"/>
    </row>
    <row r="124" spans="1:130" s="212" customFormat="1" ht="26.25" customHeight="1" thickBot="1" x14ac:dyDescent="0.25">
      <c r="A124" s="1044"/>
      <c r="B124" s="936"/>
      <c r="C124" s="909" t="s">
        <v>434</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446</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122</v>
      </c>
      <c r="BR124" s="1014"/>
      <c r="BS124" s="1014"/>
      <c r="BT124" s="1014"/>
      <c r="BU124" s="1014"/>
      <c r="BV124" s="1014" t="s">
        <v>122</v>
      </c>
      <c r="BW124" s="1014"/>
      <c r="BX124" s="1014"/>
      <c r="BY124" s="1014"/>
      <c r="BZ124" s="1014"/>
      <c r="CA124" s="1014" t="s">
        <v>122</v>
      </c>
      <c r="CB124" s="1014"/>
      <c r="CC124" s="1014"/>
      <c r="CD124" s="1014"/>
      <c r="CE124" s="1014"/>
      <c r="CF124" s="1015"/>
      <c r="CG124" s="1016"/>
      <c r="CH124" s="1016"/>
      <c r="CI124" s="1016"/>
      <c r="CJ124" s="1017"/>
      <c r="CK124" s="999"/>
      <c r="CL124" s="999"/>
      <c r="CM124" s="999"/>
      <c r="CN124" s="999"/>
      <c r="CO124" s="1000"/>
      <c r="CP124" s="1006" t="s">
        <v>447</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2">
      <c r="A125" s="1044"/>
      <c r="B125" s="936"/>
      <c r="C125" s="909" t="s">
        <v>436</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448</v>
      </c>
      <c r="CL125" s="994"/>
      <c r="CM125" s="994"/>
      <c r="CN125" s="994"/>
      <c r="CO125" s="995"/>
      <c r="CP125" s="916" t="s">
        <v>449</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5">
      <c r="A126" s="1044"/>
      <c r="B126" s="936"/>
      <c r="C126" s="909" t="s">
        <v>438</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t="s">
        <v>122</v>
      </c>
      <c r="AB126" s="946"/>
      <c r="AC126" s="946"/>
      <c r="AD126" s="946"/>
      <c r="AE126" s="947"/>
      <c r="AF126" s="948" t="s">
        <v>122</v>
      </c>
      <c r="AG126" s="946"/>
      <c r="AH126" s="946"/>
      <c r="AI126" s="946"/>
      <c r="AJ126" s="947"/>
      <c r="AK126" s="948" t="s">
        <v>122</v>
      </c>
      <c r="AL126" s="946"/>
      <c r="AM126" s="946"/>
      <c r="AN126" s="946"/>
      <c r="AO126" s="947"/>
      <c r="AP126" s="949" t="s">
        <v>122</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450</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12" customFormat="1" ht="26.25" customHeight="1" x14ac:dyDescent="0.2">
      <c r="A127" s="1045"/>
      <c r="B127" s="938"/>
      <c r="C127" s="960" t="s">
        <v>451</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t="s">
        <v>122</v>
      </c>
      <c r="AG127" s="946"/>
      <c r="AH127" s="946"/>
      <c r="AI127" s="946"/>
      <c r="AJ127" s="947"/>
      <c r="AK127" s="948" t="s">
        <v>122</v>
      </c>
      <c r="AL127" s="946"/>
      <c r="AM127" s="946"/>
      <c r="AN127" s="946"/>
      <c r="AO127" s="947"/>
      <c r="AP127" s="949" t="s">
        <v>122</v>
      </c>
      <c r="AQ127" s="950"/>
      <c r="AR127" s="950"/>
      <c r="AS127" s="950"/>
      <c r="AT127" s="951"/>
      <c r="AU127" s="214"/>
      <c r="AV127" s="214"/>
      <c r="AW127" s="214"/>
      <c r="AX127" s="1018" t="s">
        <v>452</v>
      </c>
      <c r="AY127" s="1019"/>
      <c r="AZ127" s="1019"/>
      <c r="BA127" s="1019"/>
      <c r="BB127" s="1019"/>
      <c r="BC127" s="1019"/>
      <c r="BD127" s="1019"/>
      <c r="BE127" s="1020"/>
      <c r="BF127" s="1021" t="s">
        <v>453</v>
      </c>
      <c r="BG127" s="1019"/>
      <c r="BH127" s="1019"/>
      <c r="BI127" s="1019"/>
      <c r="BJ127" s="1019"/>
      <c r="BK127" s="1019"/>
      <c r="BL127" s="1020"/>
      <c r="BM127" s="1021" t="s">
        <v>454</v>
      </c>
      <c r="BN127" s="1019"/>
      <c r="BO127" s="1019"/>
      <c r="BP127" s="1019"/>
      <c r="BQ127" s="1019"/>
      <c r="BR127" s="1019"/>
      <c r="BS127" s="1020"/>
      <c r="BT127" s="1021" t="s">
        <v>455</v>
      </c>
      <c r="BU127" s="1019"/>
      <c r="BV127" s="1019"/>
      <c r="BW127" s="1019"/>
      <c r="BX127" s="1019"/>
      <c r="BY127" s="1019"/>
      <c r="BZ127" s="1042"/>
      <c r="CA127" s="214"/>
      <c r="CB127" s="214"/>
      <c r="CC127" s="214"/>
      <c r="CD127" s="237"/>
      <c r="CE127" s="237"/>
      <c r="CF127" s="237"/>
      <c r="CG127" s="214"/>
      <c r="CH127" s="214"/>
      <c r="CI127" s="214"/>
      <c r="CJ127" s="236"/>
      <c r="CK127" s="1010"/>
      <c r="CL127" s="997"/>
      <c r="CM127" s="997"/>
      <c r="CN127" s="997"/>
      <c r="CO127" s="998"/>
      <c r="CP127" s="909" t="s">
        <v>456</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5">
      <c r="A128" s="1028" t="s">
        <v>457</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458</v>
      </c>
      <c r="X128" s="1030"/>
      <c r="Y128" s="1030"/>
      <c r="Z128" s="1031"/>
      <c r="AA128" s="1032" t="s">
        <v>122</v>
      </c>
      <c r="AB128" s="1033"/>
      <c r="AC128" s="1033"/>
      <c r="AD128" s="1033"/>
      <c r="AE128" s="1034"/>
      <c r="AF128" s="1035" t="s">
        <v>122</v>
      </c>
      <c r="AG128" s="1033"/>
      <c r="AH128" s="1033"/>
      <c r="AI128" s="1033"/>
      <c r="AJ128" s="1034"/>
      <c r="AK128" s="1035" t="s">
        <v>122</v>
      </c>
      <c r="AL128" s="1033"/>
      <c r="AM128" s="1033"/>
      <c r="AN128" s="1033"/>
      <c r="AO128" s="1034"/>
      <c r="AP128" s="1036"/>
      <c r="AQ128" s="1037"/>
      <c r="AR128" s="1037"/>
      <c r="AS128" s="1037"/>
      <c r="AT128" s="1038"/>
      <c r="AU128" s="214"/>
      <c r="AV128" s="214"/>
      <c r="AW128" s="214"/>
      <c r="AX128" s="883" t="s">
        <v>459</v>
      </c>
      <c r="AY128" s="884"/>
      <c r="AZ128" s="884"/>
      <c r="BA128" s="884"/>
      <c r="BB128" s="884"/>
      <c r="BC128" s="884"/>
      <c r="BD128" s="884"/>
      <c r="BE128" s="885"/>
      <c r="BF128" s="1039" t="s">
        <v>122</v>
      </c>
      <c r="BG128" s="1040"/>
      <c r="BH128" s="1040"/>
      <c r="BI128" s="1040"/>
      <c r="BJ128" s="1040"/>
      <c r="BK128" s="1040"/>
      <c r="BL128" s="1041"/>
      <c r="BM128" s="1039">
        <v>11.25</v>
      </c>
      <c r="BN128" s="1040"/>
      <c r="BO128" s="1040"/>
      <c r="BP128" s="1040"/>
      <c r="BQ128" s="1040"/>
      <c r="BR128" s="1040"/>
      <c r="BS128" s="1041"/>
      <c r="BT128" s="1039">
        <v>20</v>
      </c>
      <c r="BU128" s="1040"/>
      <c r="BV128" s="1040"/>
      <c r="BW128" s="1040"/>
      <c r="BX128" s="1040"/>
      <c r="BY128" s="1040"/>
      <c r="BZ128" s="1063"/>
      <c r="CA128" s="237"/>
      <c r="CB128" s="237"/>
      <c r="CC128" s="237"/>
      <c r="CD128" s="237"/>
      <c r="CE128" s="237"/>
      <c r="CF128" s="237"/>
      <c r="CG128" s="214"/>
      <c r="CH128" s="214"/>
      <c r="CI128" s="214"/>
      <c r="CJ128" s="236"/>
      <c r="CK128" s="1011"/>
      <c r="CL128" s="1012"/>
      <c r="CM128" s="1012"/>
      <c r="CN128" s="1012"/>
      <c r="CO128" s="1013"/>
      <c r="CP128" s="1022" t="s">
        <v>460</v>
      </c>
      <c r="CQ128" s="713"/>
      <c r="CR128" s="713"/>
      <c r="CS128" s="713"/>
      <c r="CT128" s="713"/>
      <c r="CU128" s="713"/>
      <c r="CV128" s="713"/>
      <c r="CW128" s="713"/>
      <c r="CX128" s="713"/>
      <c r="CY128" s="713"/>
      <c r="CZ128" s="713"/>
      <c r="DA128" s="713"/>
      <c r="DB128" s="713"/>
      <c r="DC128" s="713"/>
      <c r="DD128" s="713"/>
      <c r="DE128" s="713"/>
      <c r="DF128" s="1023"/>
      <c r="DG128" s="1024" t="s">
        <v>122</v>
      </c>
      <c r="DH128" s="1025"/>
      <c r="DI128" s="1025"/>
      <c r="DJ128" s="1025"/>
      <c r="DK128" s="1025"/>
      <c r="DL128" s="1025" t="s">
        <v>122</v>
      </c>
      <c r="DM128" s="1025"/>
      <c r="DN128" s="1025"/>
      <c r="DO128" s="1025"/>
      <c r="DP128" s="1025"/>
      <c r="DQ128" s="1025" t="s">
        <v>122</v>
      </c>
      <c r="DR128" s="1025"/>
      <c r="DS128" s="1025"/>
      <c r="DT128" s="1025"/>
      <c r="DU128" s="1025"/>
      <c r="DV128" s="1026" t="s">
        <v>122</v>
      </c>
      <c r="DW128" s="1026"/>
      <c r="DX128" s="1026"/>
      <c r="DY128" s="1026"/>
      <c r="DZ128" s="1027"/>
    </row>
    <row r="129" spans="1:131" s="212" customFormat="1" ht="26.25" customHeight="1" x14ac:dyDescent="0.2">
      <c r="A129" s="921" t="s">
        <v>103</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461</v>
      </c>
      <c r="X129" s="1058"/>
      <c r="Y129" s="1058"/>
      <c r="Z129" s="1059"/>
      <c r="AA129" s="945">
        <v>181250931</v>
      </c>
      <c r="AB129" s="946"/>
      <c r="AC129" s="946"/>
      <c r="AD129" s="946"/>
      <c r="AE129" s="947"/>
      <c r="AF129" s="948">
        <v>192078900</v>
      </c>
      <c r="AG129" s="946"/>
      <c r="AH129" s="946"/>
      <c r="AI129" s="946"/>
      <c r="AJ129" s="947"/>
      <c r="AK129" s="948">
        <v>196294698</v>
      </c>
      <c r="AL129" s="946"/>
      <c r="AM129" s="946"/>
      <c r="AN129" s="946"/>
      <c r="AO129" s="947"/>
      <c r="AP129" s="1060"/>
      <c r="AQ129" s="1061"/>
      <c r="AR129" s="1061"/>
      <c r="AS129" s="1061"/>
      <c r="AT129" s="1062"/>
      <c r="AU129" s="215"/>
      <c r="AV129" s="215"/>
      <c r="AW129" s="215"/>
      <c r="AX129" s="1052" t="s">
        <v>462</v>
      </c>
      <c r="AY129" s="910"/>
      <c r="AZ129" s="910"/>
      <c r="BA129" s="910"/>
      <c r="BB129" s="910"/>
      <c r="BC129" s="910"/>
      <c r="BD129" s="910"/>
      <c r="BE129" s="911"/>
      <c r="BF129" s="1053" t="s">
        <v>122</v>
      </c>
      <c r="BG129" s="1054"/>
      <c r="BH129" s="1054"/>
      <c r="BI129" s="1054"/>
      <c r="BJ129" s="1054"/>
      <c r="BK129" s="1054"/>
      <c r="BL129" s="1055"/>
      <c r="BM129" s="1053">
        <v>16.25</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21" t="s">
        <v>463</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464</v>
      </c>
      <c r="X130" s="1058"/>
      <c r="Y130" s="1058"/>
      <c r="Z130" s="1059"/>
      <c r="AA130" s="945">
        <v>9004951</v>
      </c>
      <c r="AB130" s="946"/>
      <c r="AC130" s="946"/>
      <c r="AD130" s="946"/>
      <c r="AE130" s="947"/>
      <c r="AF130" s="948">
        <v>8106883</v>
      </c>
      <c r="AG130" s="946"/>
      <c r="AH130" s="946"/>
      <c r="AI130" s="946"/>
      <c r="AJ130" s="947"/>
      <c r="AK130" s="948">
        <v>6557946</v>
      </c>
      <c r="AL130" s="946"/>
      <c r="AM130" s="946"/>
      <c r="AN130" s="946"/>
      <c r="AO130" s="947"/>
      <c r="AP130" s="1060"/>
      <c r="AQ130" s="1061"/>
      <c r="AR130" s="1061"/>
      <c r="AS130" s="1061"/>
      <c r="AT130" s="1062"/>
      <c r="AU130" s="215"/>
      <c r="AV130" s="215"/>
      <c r="AW130" s="215"/>
      <c r="AX130" s="1052" t="s">
        <v>465</v>
      </c>
      <c r="AY130" s="910"/>
      <c r="AZ130" s="910"/>
      <c r="BA130" s="910"/>
      <c r="BB130" s="910"/>
      <c r="BC130" s="910"/>
      <c r="BD130" s="910"/>
      <c r="BE130" s="911"/>
      <c r="BF130" s="1088">
        <v>-4.2</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466</v>
      </c>
      <c r="X131" s="1095"/>
      <c r="Y131" s="1095"/>
      <c r="Z131" s="1096"/>
      <c r="AA131" s="991">
        <v>172245980</v>
      </c>
      <c r="AB131" s="973"/>
      <c r="AC131" s="973"/>
      <c r="AD131" s="973"/>
      <c r="AE131" s="974"/>
      <c r="AF131" s="972">
        <v>183972017</v>
      </c>
      <c r="AG131" s="973"/>
      <c r="AH131" s="973"/>
      <c r="AI131" s="973"/>
      <c r="AJ131" s="974"/>
      <c r="AK131" s="972">
        <v>189736752</v>
      </c>
      <c r="AL131" s="973"/>
      <c r="AM131" s="973"/>
      <c r="AN131" s="973"/>
      <c r="AO131" s="974"/>
      <c r="AP131" s="1097"/>
      <c r="AQ131" s="1098"/>
      <c r="AR131" s="1098"/>
      <c r="AS131" s="1098"/>
      <c r="AT131" s="1099"/>
      <c r="AU131" s="215"/>
      <c r="AV131" s="215"/>
      <c r="AW131" s="215"/>
      <c r="AX131" s="1070" t="s">
        <v>467</v>
      </c>
      <c r="AY131" s="713"/>
      <c r="AZ131" s="713"/>
      <c r="BA131" s="713"/>
      <c r="BB131" s="713"/>
      <c r="BC131" s="713"/>
      <c r="BD131" s="713"/>
      <c r="BE131" s="1023"/>
      <c r="BF131" s="1071" t="s">
        <v>122</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77" t="s">
        <v>468</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469</v>
      </c>
      <c r="W132" s="1081"/>
      <c r="X132" s="1081"/>
      <c r="Y132" s="1081"/>
      <c r="Z132" s="1082"/>
      <c r="AA132" s="1083">
        <v>-5.1109570160000004</v>
      </c>
      <c r="AB132" s="1084"/>
      <c r="AC132" s="1084"/>
      <c r="AD132" s="1084"/>
      <c r="AE132" s="1085"/>
      <c r="AF132" s="1086">
        <v>-4.2720377410000001</v>
      </c>
      <c r="AG132" s="1084"/>
      <c r="AH132" s="1084"/>
      <c r="AI132" s="1084"/>
      <c r="AJ132" s="1085"/>
      <c r="AK132" s="1086">
        <v>-3.2756526789999998</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470</v>
      </c>
      <c r="W133" s="1064"/>
      <c r="X133" s="1064"/>
      <c r="Y133" s="1064"/>
      <c r="Z133" s="1065"/>
      <c r="AA133" s="1066">
        <v>-5.6</v>
      </c>
      <c r="AB133" s="1067"/>
      <c r="AC133" s="1067"/>
      <c r="AD133" s="1067"/>
      <c r="AE133" s="1068"/>
      <c r="AF133" s="1066">
        <v>-5</v>
      </c>
      <c r="AG133" s="1067"/>
      <c r="AH133" s="1067"/>
      <c r="AI133" s="1067"/>
      <c r="AJ133" s="1068"/>
      <c r="AK133" s="1066">
        <v>-4.2</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SjS/R/0K1Gy+rJCUSxUOOx9H9z/pNTlLiipnW2V6URWOLLrKeLj00uSI+/oykuJw+cQiEpIXDc8XQR1HxtUc9w==" saltValue="hindryA3uzn3jDQF87XEd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9" scale="2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471</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8uGEYYj50rT9I6ypSdNvDTF8fnT3CobibmkwJ+XX4GdgfOZ0MmQXUikpG+ydUTlrVyEqxFcDnFLaeIP1I9Ig5Q==" saltValue="Rjx70LJT802m75MfD/AYH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rBo5cKr58lToU6zdVXKE3h+wouZWOYQGubsCRfFE2iPQnU2XdoErNJptyVhT8P6gGvOQDoY2uI9TUMLIIsdvag==" saltValue="2ulCfcKxgTI8hly2/4wD8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85" zoomScaleSheetLayoutView="85"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472</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473</v>
      </c>
      <c r="AL6" s="248"/>
      <c r="AM6" s="248"/>
      <c r="AN6" s="248"/>
    </row>
    <row r="7" spans="1:46" ht="13.5" customHeight="1" x14ac:dyDescent="0.2">
      <c r="A7" s="247"/>
      <c r="AK7" s="250"/>
      <c r="AL7" s="251"/>
      <c r="AM7" s="251"/>
      <c r="AN7" s="252"/>
      <c r="AO7" s="1101" t="s">
        <v>474</v>
      </c>
      <c r="AP7" s="253"/>
      <c r="AQ7" s="254" t="s">
        <v>475</v>
      </c>
      <c r="AR7" s="255"/>
    </row>
    <row r="8" spans="1:46" ht="13.2" x14ac:dyDescent="0.2">
      <c r="A8" s="247"/>
      <c r="AK8" s="256"/>
      <c r="AL8" s="257"/>
      <c r="AM8" s="257"/>
      <c r="AN8" s="258"/>
      <c r="AO8" s="1102"/>
      <c r="AP8" s="259" t="s">
        <v>476</v>
      </c>
      <c r="AQ8" s="260" t="s">
        <v>477</v>
      </c>
      <c r="AR8" s="261" t="s">
        <v>478</v>
      </c>
    </row>
    <row r="9" spans="1:46" ht="13.2" x14ac:dyDescent="0.2">
      <c r="A9" s="247"/>
      <c r="AK9" s="1103" t="s">
        <v>479</v>
      </c>
      <c r="AL9" s="1104"/>
      <c r="AM9" s="1104"/>
      <c r="AN9" s="1105"/>
      <c r="AO9" s="262">
        <v>40692036</v>
      </c>
      <c r="AP9" s="262">
        <v>58670</v>
      </c>
      <c r="AQ9" s="263">
        <v>69750</v>
      </c>
      <c r="AR9" s="264">
        <v>-15.9</v>
      </c>
    </row>
    <row r="10" spans="1:46" ht="13.5" customHeight="1" x14ac:dyDescent="0.2">
      <c r="A10" s="247"/>
      <c r="AK10" s="1103" t="s">
        <v>480</v>
      </c>
      <c r="AL10" s="1104"/>
      <c r="AM10" s="1104"/>
      <c r="AN10" s="1105"/>
      <c r="AO10" s="265">
        <v>687156</v>
      </c>
      <c r="AP10" s="265">
        <v>991</v>
      </c>
      <c r="AQ10" s="266">
        <v>1158</v>
      </c>
      <c r="AR10" s="267">
        <v>-14.4</v>
      </c>
    </row>
    <row r="11" spans="1:46" ht="13.5" customHeight="1" x14ac:dyDescent="0.2">
      <c r="A11" s="247"/>
      <c r="AK11" s="1103" t="s">
        <v>481</v>
      </c>
      <c r="AL11" s="1104"/>
      <c r="AM11" s="1104"/>
      <c r="AN11" s="1105"/>
      <c r="AO11" s="265" t="s">
        <v>482</v>
      </c>
      <c r="AP11" s="265" t="s">
        <v>482</v>
      </c>
      <c r="AQ11" s="266" t="s">
        <v>482</v>
      </c>
      <c r="AR11" s="267" t="s">
        <v>482</v>
      </c>
    </row>
    <row r="12" spans="1:46" ht="13.5" customHeight="1" x14ac:dyDescent="0.2">
      <c r="A12" s="247"/>
      <c r="AK12" s="1103" t="s">
        <v>483</v>
      </c>
      <c r="AL12" s="1104"/>
      <c r="AM12" s="1104"/>
      <c r="AN12" s="1105"/>
      <c r="AO12" s="265" t="s">
        <v>482</v>
      </c>
      <c r="AP12" s="265" t="s">
        <v>482</v>
      </c>
      <c r="AQ12" s="266" t="s">
        <v>482</v>
      </c>
      <c r="AR12" s="267" t="s">
        <v>482</v>
      </c>
    </row>
    <row r="13" spans="1:46" ht="13.5" customHeight="1" x14ac:dyDescent="0.2">
      <c r="A13" s="247"/>
      <c r="AK13" s="1103" t="s">
        <v>484</v>
      </c>
      <c r="AL13" s="1104"/>
      <c r="AM13" s="1104"/>
      <c r="AN13" s="1105"/>
      <c r="AO13" s="265">
        <v>1391926</v>
      </c>
      <c r="AP13" s="265">
        <v>2007</v>
      </c>
      <c r="AQ13" s="266">
        <v>2380</v>
      </c>
      <c r="AR13" s="267">
        <v>-15.7</v>
      </c>
    </row>
    <row r="14" spans="1:46" ht="13.5" customHeight="1" x14ac:dyDescent="0.2">
      <c r="A14" s="247"/>
      <c r="AK14" s="1103" t="s">
        <v>485</v>
      </c>
      <c r="AL14" s="1104"/>
      <c r="AM14" s="1104"/>
      <c r="AN14" s="1105"/>
      <c r="AO14" s="265">
        <v>1114415</v>
      </c>
      <c r="AP14" s="265">
        <v>1607</v>
      </c>
      <c r="AQ14" s="266">
        <v>1678</v>
      </c>
      <c r="AR14" s="267">
        <v>-4.2</v>
      </c>
    </row>
    <row r="15" spans="1:46" ht="13.5" customHeight="1" x14ac:dyDescent="0.2">
      <c r="A15" s="247"/>
      <c r="AK15" s="1106" t="s">
        <v>486</v>
      </c>
      <c r="AL15" s="1107"/>
      <c r="AM15" s="1107"/>
      <c r="AN15" s="1108"/>
      <c r="AO15" s="265">
        <v>-3118535</v>
      </c>
      <c r="AP15" s="265">
        <v>-4496</v>
      </c>
      <c r="AQ15" s="266">
        <v>-4869</v>
      </c>
      <c r="AR15" s="267">
        <v>-7.7</v>
      </c>
    </row>
    <row r="16" spans="1:46" ht="13.2" x14ac:dyDescent="0.2">
      <c r="A16" s="247"/>
      <c r="AK16" s="1106" t="s">
        <v>177</v>
      </c>
      <c r="AL16" s="1107"/>
      <c r="AM16" s="1107"/>
      <c r="AN16" s="1108"/>
      <c r="AO16" s="265">
        <v>40766998</v>
      </c>
      <c r="AP16" s="265">
        <v>58778</v>
      </c>
      <c r="AQ16" s="266">
        <v>70096</v>
      </c>
      <c r="AR16" s="267">
        <v>-16.100000000000001</v>
      </c>
    </row>
    <row r="17" spans="1:46" ht="13.2" x14ac:dyDescent="0.2">
      <c r="A17" s="247"/>
    </row>
    <row r="18" spans="1:46" ht="13.2" x14ac:dyDescent="0.2">
      <c r="A18" s="247"/>
      <c r="AQ18" s="268"/>
      <c r="AR18" s="268"/>
    </row>
    <row r="19" spans="1:46" ht="13.2" x14ac:dyDescent="0.2">
      <c r="A19" s="247"/>
      <c r="AK19" s="243" t="s">
        <v>487</v>
      </c>
    </row>
    <row r="20" spans="1:46" ht="13.2" x14ac:dyDescent="0.2">
      <c r="A20" s="247"/>
      <c r="AK20" s="269"/>
      <c r="AL20" s="270"/>
      <c r="AM20" s="270"/>
      <c r="AN20" s="271"/>
      <c r="AO20" s="272" t="s">
        <v>488</v>
      </c>
      <c r="AP20" s="273" t="s">
        <v>489</v>
      </c>
      <c r="AQ20" s="274" t="s">
        <v>490</v>
      </c>
      <c r="AR20" s="275"/>
    </row>
    <row r="21" spans="1:46" s="248" customFormat="1" ht="13.2" x14ac:dyDescent="0.2">
      <c r="A21" s="276"/>
      <c r="AK21" s="1109" t="s">
        <v>491</v>
      </c>
      <c r="AL21" s="1110"/>
      <c r="AM21" s="1110"/>
      <c r="AN21" s="1111"/>
      <c r="AO21" s="277">
        <v>4.97</v>
      </c>
      <c r="AP21" s="278">
        <v>6.37</v>
      </c>
      <c r="AQ21" s="279">
        <v>-1.4</v>
      </c>
      <c r="AS21" s="280"/>
      <c r="AT21" s="276"/>
    </row>
    <row r="22" spans="1:46" s="248" customFormat="1" ht="13.2" x14ac:dyDescent="0.2">
      <c r="A22" s="276"/>
      <c r="AK22" s="1109" t="s">
        <v>492</v>
      </c>
      <c r="AL22" s="1110"/>
      <c r="AM22" s="1110"/>
      <c r="AN22" s="1111"/>
      <c r="AO22" s="281">
        <v>97.1</v>
      </c>
      <c r="AP22" s="282">
        <v>98.4</v>
      </c>
      <c r="AQ22" s="283">
        <v>-1.3</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0" t="s">
        <v>493</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8"/>
      <c r="AS27" s="243"/>
      <c r="AT27" s="243"/>
    </row>
    <row r="28" spans="1:46" ht="16.2" x14ac:dyDescent="0.2">
      <c r="A28" s="244" t="s">
        <v>494</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495</v>
      </c>
      <c r="AL29" s="248"/>
      <c r="AM29" s="248"/>
      <c r="AN29" s="248"/>
      <c r="AS29" s="290"/>
    </row>
    <row r="30" spans="1:46" ht="13.5" customHeight="1" x14ac:dyDescent="0.2">
      <c r="A30" s="247"/>
      <c r="AK30" s="250"/>
      <c r="AL30" s="251"/>
      <c r="AM30" s="251"/>
      <c r="AN30" s="252"/>
      <c r="AO30" s="1101" t="s">
        <v>474</v>
      </c>
      <c r="AP30" s="253"/>
      <c r="AQ30" s="254" t="s">
        <v>475</v>
      </c>
      <c r="AR30" s="255"/>
    </row>
    <row r="31" spans="1:46" ht="13.2" x14ac:dyDescent="0.2">
      <c r="A31" s="247"/>
      <c r="AK31" s="256"/>
      <c r="AL31" s="257"/>
      <c r="AM31" s="257"/>
      <c r="AN31" s="258"/>
      <c r="AO31" s="1102"/>
      <c r="AP31" s="259" t="s">
        <v>476</v>
      </c>
      <c r="AQ31" s="260" t="s">
        <v>477</v>
      </c>
      <c r="AR31" s="261" t="s">
        <v>478</v>
      </c>
    </row>
    <row r="32" spans="1:46" ht="27" customHeight="1" x14ac:dyDescent="0.2">
      <c r="A32" s="247"/>
      <c r="AK32" s="1117" t="s">
        <v>496</v>
      </c>
      <c r="AL32" s="1118"/>
      <c r="AM32" s="1118"/>
      <c r="AN32" s="1119"/>
      <c r="AO32" s="291">
        <v>12244</v>
      </c>
      <c r="AP32" s="291">
        <v>18</v>
      </c>
      <c r="AQ32" s="292">
        <v>4451</v>
      </c>
      <c r="AR32" s="293">
        <v>-99.6</v>
      </c>
    </row>
    <row r="33" spans="1:46" ht="13.5" customHeight="1" x14ac:dyDescent="0.2">
      <c r="A33" s="247"/>
      <c r="AK33" s="1117" t="s">
        <v>497</v>
      </c>
      <c r="AL33" s="1118"/>
      <c r="AM33" s="1118"/>
      <c r="AN33" s="1119"/>
      <c r="AO33" s="291" t="s">
        <v>482</v>
      </c>
      <c r="AP33" s="291" t="s">
        <v>482</v>
      </c>
      <c r="AQ33" s="292" t="s">
        <v>482</v>
      </c>
      <c r="AR33" s="293" t="s">
        <v>482</v>
      </c>
    </row>
    <row r="34" spans="1:46" ht="27" customHeight="1" x14ac:dyDescent="0.2">
      <c r="A34" s="247"/>
      <c r="AK34" s="1117" t="s">
        <v>498</v>
      </c>
      <c r="AL34" s="1118"/>
      <c r="AM34" s="1118"/>
      <c r="AN34" s="1119"/>
      <c r="AO34" s="291" t="s">
        <v>482</v>
      </c>
      <c r="AP34" s="291" t="s">
        <v>482</v>
      </c>
      <c r="AQ34" s="292">
        <v>416</v>
      </c>
      <c r="AR34" s="293" t="s">
        <v>482</v>
      </c>
    </row>
    <row r="35" spans="1:46" ht="27" customHeight="1" x14ac:dyDescent="0.2">
      <c r="A35" s="247"/>
      <c r="AK35" s="1117" t="s">
        <v>499</v>
      </c>
      <c r="AL35" s="1118"/>
      <c r="AM35" s="1118"/>
      <c r="AN35" s="1119"/>
      <c r="AO35" s="291" t="s">
        <v>482</v>
      </c>
      <c r="AP35" s="291" t="s">
        <v>482</v>
      </c>
      <c r="AQ35" s="292">
        <v>18</v>
      </c>
      <c r="AR35" s="293" t="s">
        <v>482</v>
      </c>
    </row>
    <row r="36" spans="1:46" ht="27" customHeight="1" x14ac:dyDescent="0.2">
      <c r="A36" s="247"/>
      <c r="AK36" s="1117" t="s">
        <v>500</v>
      </c>
      <c r="AL36" s="1118"/>
      <c r="AM36" s="1118"/>
      <c r="AN36" s="1119"/>
      <c r="AO36" s="291">
        <v>330585</v>
      </c>
      <c r="AP36" s="291">
        <v>477</v>
      </c>
      <c r="AQ36" s="292">
        <v>532</v>
      </c>
      <c r="AR36" s="293">
        <v>-10.3</v>
      </c>
    </row>
    <row r="37" spans="1:46" ht="13.5" customHeight="1" x14ac:dyDescent="0.2">
      <c r="A37" s="247"/>
      <c r="AK37" s="1117" t="s">
        <v>501</v>
      </c>
      <c r="AL37" s="1118"/>
      <c r="AM37" s="1118"/>
      <c r="AN37" s="1119"/>
      <c r="AO37" s="291" t="s">
        <v>482</v>
      </c>
      <c r="AP37" s="291" t="s">
        <v>482</v>
      </c>
      <c r="AQ37" s="292">
        <v>1760</v>
      </c>
      <c r="AR37" s="293" t="s">
        <v>482</v>
      </c>
    </row>
    <row r="38" spans="1:46" ht="27" customHeight="1" x14ac:dyDescent="0.2">
      <c r="A38" s="247"/>
      <c r="AK38" s="1120" t="s">
        <v>502</v>
      </c>
      <c r="AL38" s="1121"/>
      <c r="AM38" s="1121"/>
      <c r="AN38" s="1122"/>
      <c r="AO38" s="294" t="s">
        <v>482</v>
      </c>
      <c r="AP38" s="294" t="s">
        <v>482</v>
      </c>
      <c r="AQ38" s="295" t="s">
        <v>482</v>
      </c>
      <c r="AR38" s="283" t="s">
        <v>482</v>
      </c>
      <c r="AS38" s="290"/>
    </row>
    <row r="39" spans="1:46" ht="13.2" x14ac:dyDescent="0.2">
      <c r="A39" s="247"/>
      <c r="AK39" s="1120" t="s">
        <v>503</v>
      </c>
      <c r="AL39" s="1121"/>
      <c r="AM39" s="1121"/>
      <c r="AN39" s="1122"/>
      <c r="AO39" s="291" t="s">
        <v>482</v>
      </c>
      <c r="AP39" s="291" t="s">
        <v>482</v>
      </c>
      <c r="AQ39" s="292">
        <v>-15</v>
      </c>
      <c r="AR39" s="293" t="s">
        <v>482</v>
      </c>
      <c r="AS39" s="290"/>
    </row>
    <row r="40" spans="1:46" ht="27" customHeight="1" x14ac:dyDescent="0.2">
      <c r="A40" s="247"/>
      <c r="AK40" s="1117" t="s">
        <v>504</v>
      </c>
      <c r="AL40" s="1118"/>
      <c r="AM40" s="1118"/>
      <c r="AN40" s="1119"/>
      <c r="AO40" s="291">
        <v>-6557946</v>
      </c>
      <c r="AP40" s="291">
        <v>-9455</v>
      </c>
      <c r="AQ40" s="292">
        <v>-9977</v>
      </c>
      <c r="AR40" s="293">
        <v>-5.2</v>
      </c>
      <c r="AS40" s="290"/>
    </row>
    <row r="41" spans="1:46" ht="13.2" x14ac:dyDescent="0.2">
      <c r="A41" s="247"/>
      <c r="AK41" s="1123" t="s">
        <v>287</v>
      </c>
      <c r="AL41" s="1124"/>
      <c r="AM41" s="1124"/>
      <c r="AN41" s="1125"/>
      <c r="AO41" s="291">
        <v>-6215117</v>
      </c>
      <c r="AP41" s="291">
        <v>-8961</v>
      </c>
      <c r="AQ41" s="292">
        <v>-2814</v>
      </c>
      <c r="AR41" s="293">
        <v>218.4</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505</v>
      </c>
    </row>
    <row r="48" spans="1:46" ht="13.2" x14ac:dyDescent="0.2">
      <c r="A48" s="247"/>
      <c r="AK48" s="301" t="s">
        <v>506</v>
      </c>
      <c r="AL48" s="301"/>
      <c r="AM48" s="301"/>
      <c r="AN48" s="301"/>
      <c r="AO48" s="301"/>
      <c r="AP48" s="301"/>
      <c r="AQ48" s="302"/>
      <c r="AR48" s="301"/>
    </row>
    <row r="49" spans="1:44" ht="13.5" customHeight="1" x14ac:dyDescent="0.2">
      <c r="A49" s="247"/>
      <c r="AK49" s="303"/>
      <c r="AL49" s="304"/>
      <c r="AM49" s="1112" t="s">
        <v>474</v>
      </c>
      <c r="AN49" s="1114" t="s">
        <v>507</v>
      </c>
      <c r="AO49" s="1115"/>
      <c r="AP49" s="1115"/>
      <c r="AQ49" s="1115"/>
      <c r="AR49" s="1116"/>
    </row>
    <row r="50" spans="1:44" ht="13.2" x14ac:dyDescent="0.2">
      <c r="A50" s="247"/>
      <c r="AK50" s="305"/>
      <c r="AL50" s="306"/>
      <c r="AM50" s="1113"/>
      <c r="AN50" s="307" t="s">
        <v>508</v>
      </c>
      <c r="AO50" s="308" t="s">
        <v>509</v>
      </c>
      <c r="AP50" s="309" t="s">
        <v>510</v>
      </c>
      <c r="AQ50" s="310" t="s">
        <v>511</v>
      </c>
      <c r="AR50" s="311" t="s">
        <v>512</v>
      </c>
    </row>
    <row r="51" spans="1:44" ht="13.2" x14ac:dyDescent="0.2">
      <c r="A51" s="247"/>
      <c r="AK51" s="303" t="s">
        <v>513</v>
      </c>
      <c r="AL51" s="304"/>
      <c r="AM51" s="312">
        <v>33697458</v>
      </c>
      <c r="AN51" s="313">
        <v>48407</v>
      </c>
      <c r="AO51" s="314">
        <v>41.6</v>
      </c>
      <c r="AP51" s="315">
        <v>50465</v>
      </c>
      <c r="AQ51" s="316">
        <v>-2.4</v>
      </c>
      <c r="AR51" s="317">
        <v>44</v>
      </c>
    </row>
    <row r="52" spans="1:44" ht="13.2" x14ac:dyDescent="0.2">
      <c r="A52" s="247"/>
      <c r="AK52" s="318"/>
      <c r="AL52" s="319" t="s">
        <v>514</v>
      </c>
      <c r="AM52" s="320">
        <v>24195297</v>
      </c>
      <c r="AN52" s="321">
        <v>34757</v>
      </c>
      <c r="AO52" s="322">
        <v>34.799999999999997</v>
      </c>
      <c r="AP52" s="323">
        <v>34193</v>
      </c>
      <c r="AQ52" s="324">
        <v>-8.1</v>
      </c>
      <c r="AR52" s="325">
        <v>42.9</v>
      </c>
    </row>
    <row r="53" spans="1:44" ht="13.2" x14ac:dyDescent="0.2">
      <c r="A53" s="247"/>
      <c r="AK53" s="303" t="s">
        <v>515</v>
      </c>
      <c r="AL53" s="304"/>
      <c r="AM53" s="312">
        <v>41562740</v>
      </c>
      <c r="AN53" s="313">
        <v>60259</v>
      </c>
      <c r="AO53" s="314">
        <v>24.5</v>
      </c>
      <c r="AP53" s="315">
        <v>51679</v>
      </c>
      <c r="AQ53" s="316">
        <v>2.4</v>
      </c>
      <c r="AR53" s="317">
        <v>22.1</v>
      </c>
    </row>
    <row r="54" spans="1:44" ht="13.2" x14ac:dyDescent="0.2">
      <c r="A54" s="247"/>
      <c r="AK54" s="318"/>
      <c r="AL54" s="319" t="s">
        <v>514</v>
      </c>
      <c r="AM54" s="320">
        <v>20390642</v>
      </c>
      <c r="AN54" s="321">
        <v>29563</v>
      </c>
      <c r="AO54" s="322">
        <v>-14.9</v>
      </c>
      <c r="AP54" s="323">
        <v>35132</v>
      </c>
      <c r="AQ54" s="324">
        <v>2.7</v>
      </c>
      <c r="AR54" s="325">
        <v>-17.600000000000001</v>
      </c>
    </row>
    <row r="55" spans="1:44" ht="13.2" x14ac:dyDescent="0.2">
      <c r="A55" s="247"/>
      <c r="AK55" s="303" t="s">
        <v>516</v>
      </c>
      <c r="AL55" s="304"/>
      <c r="AM55" s="312">
        <v>34783002</v>
      </c>
      <c r="AN55" s="313">
        <v>50545</v>
      </c>
      <c r="AO55" s="314">
        <v>-16.100000000000001</v>
      </c>
      <c r="AP55" s="315">
        <v>49665</v>
      </c>
      <c r="AQ55" s="316">
        <v>-3.9</v>
      </c>
      <c r="AR55" s="317">
        <v>-12.2</v>
      </c>
    </row>
    <row r="56" spans="1:44" ht="13.2" x14ac:dyDescent="0.2">
      <c r="A56" s="247"/>
      <c r="AK56" s="318"/>
      <c r="AL56" s="319" t="s">
        <v>514</v>
      </c>
      <c r="AM56" s="320">
        <v>24504589</v>
      </c>
      <c r="AN56" s="321">
        <v>35609</v>
      </c>
      <c r="AO56" s="322">
        <v>20.5</v>
      </c>
      <c r="AP56" s="323">
        <v>34678</v>
      </c>
      <c r="AQ56" s="324">
        <v>-1.3</v>
      </c>
      <c r="AR56" s="325">
        <v>21.8</v>
      </c>
    </row>
    <row r="57" spans="1:44" ht="13.2" x14ac:dyDescent="0.2">
      <c r="A57" s="247"/>
      <c r="AK57" s="303" t="s">
        <v>517</v>
      </c>
      <c r="AL57" s="304"/>
      <c r="AM57" s="312">
        <v>40032025</v>
      </c>
      <c r="AN57" s="313">
        <v>58021</v>
      </c>
      <c r="AO57" s="314">
        <v>14.8</v>
      </c>
      <c r="AP57" s="315">
        <v>63439</v>
      </c>
      <c r="AQ57" s="316">
        <v>27.7</v>
      </c>
      <c r="AR57" s="317">
        <v>-12.9</v>
      </c>
    </row>
    <row r="58" spans="1:44" ht="13.2" x14ac:dyDescent="0.2">
      <c r="A58" s="247"/>
      <c r="AK58" s="318"/>
      <c r="AL58" s="319" t="s">
        <v>514</v>
      </c>
      <c r="AM58" s="320">
        <v>25618702</v>
      </c>
      <c r="AN58" s="321">
        <v>37131</v>
      </c>
      <c r="AO58" s="322">
        <v>4.3</v>
      </c>
      <c r="AP58" s="323">
        <v>46463</v>
      </c>
      <c r="AQ58" s="324">
        <v>34</v>
      </c>
      <c r="AR58" s="325">
        <v>-29.7</v>
      </c>
    </row>
    <row r="59" spans="1:44" ht="13.2" x14ac:dyDescent="0.2">
      <c r="A59" s="247"/>
      <c r="AK59" s="303" t="s">
        <v>518</v>
      </c>
      <c r="AL59" s="304"/>
      <c r="AM59" s="312">
        <v>41374479</v>
      </c>
      <c r="AN59" s="313">
        <v>59654</v>
      </c>
      <c r="AO59" s="314">
        <v>2.8</v>
      </c>
      <c r="AP59" s="315">
        <v>60097</v>
      </c>
      <c r="AQ59" s="316">
        <v>-5.3</v>
      </c>
      <c r="AR59" s="317">
        <v>8.1</v>
      </c>
    </row>
    <row r="60" spans="1:44" ht="13.2" x14ac:dyDescent="0.2">
      <c r="A60" s="247"/>
      <c r="AK60" s="318"/>
      <c r="AL60" s="319" t="s">
        <v>514</v>
      </c>
      <c r="AM60" s="320">
        <v>24530222</v>
      </c>
      <c r="AN60" s="321">
        <v>35368</v>
      </c>
      <c r="AO60" s="322">
        <v>-4.7</v>
      </c>
      <c r="AP60" s="323">
        <v>43011</v>
      </c>
      <c r="AQ60" s="324">
        <v>-7.4</v>
      </c>
      <c r="AR60" s="325">
        <v>2.7</v>
      </c>
    </row>
    <row r="61" spans="1:44" ht="13.2" x14ac:dyDescent="0.2">
      <c r="A61" s="247"/>
      <c r="AK61" s="303" t="s">
        <v>519</v>
      </c>
      <c r="AL61" s="326"/>
      <c r="AM61" s="312">
        <v>38289941</v>
      </c>
      <c r="AN61" s="313">
        <v>55377</v>
      </c>
      <c r="AO61" s="314">
        <v>13.5</v>
      </c>
      <c r="AP61" s="315">
        <v>55069</v>
      </c>
      <c r="AQ61" s="327">
        <v>3.7</v>
      </c>
      <c r="AR61" s="317">
        <v>9.8000000000000007</v>
      </c>
    </row>
    <row r="62" spans="1:44" ht="13.2" x14ac:dyDescent="0.2">
      <c r="A62" s="247"/>
      <c r="AK62" s="318"/>
      <c r="AL62" s="319" t="s">
        <v>514</v>
      </c>
      <c r="AM62" s="320">
        <v>23847890</v>
      </c>
      <c r="AN62" s="321">
        <v>34486</v>
      </c>
      <c r="AO62" s="322">
        <v>8</v>
      </c>
      <c r="AP62" s="323">
        <v>38695</v>
      </c>
      <c r="AQ62" s="324">
        <v>4</v>
      </c>
      <c r="AR62" s="325">
        <v>4</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uFpFGl2w6qEAJu/qHqgOy7yxVuYeGFeRFwe0d2nDnicZLrjcYzzqVajj8aZtj5H7sKwfgBbMDVwyF4xUGXLr4Q==" saltValue="1lOwysvIK/Qo7XWGojUC0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471</v>
      </c>
    </row>
    <row r="121" spans="125:125" ht="13.5" hidden="1" customHeight="1" x14ac:dyDescent="0.2">
      <c r="DU121" s="241"/>
    </row>
  </sheetData>
  <sheetProtection algorithmName="SHA-512" hashValue="o1thRtO4N93fsQILmZxJtOZ7jL/7PF6TfRSKN7GQBewR5wziL2ZJ7dIfWA01IFPWVSHGYuyp6l0PRvk+Msf7SA==" saltValue="uvn6VK5Qdz9A3lFirdJcY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471</v>
      </c>
    </row>
  </sheetData>
  <sheetProtection algorithmName="SHA-512" hashValue="jn41tMmk8DHnJsILr263xI1sOolH7UfZI7dlwZAzDs1wxO/RjFA1SPWSujQvqHff+0Ep8CNL1kvCSJ1My5KHNA==" saltValue="wJLIGhVXALAEfY46+T6qO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2">
      <c r="B47" s="10"/>
      <c r="C47" s="1126" t="s">
        <v>3</v>
      </c>
      <c r="D47" s="1126"/>
      <c r="E47" s="1127"/>
      <c r="F47" s="11">
        <v>24.98</v>
      </c>
      <c r="G47" s="12">
        <v>23.7</v>
      </c>
      <c r="H47" s="12">
        <v>22.08</v>
      </c>
      <c r="I47" s="12">
        <v>20.85</v>
      </c>
      <c r="J47" s="13">
        <v>20.43</v>
      </c>
    </row>
    <row r="48" spans="2:10" ht="57.75" customHeight="1" x14ac:dyDescent="0.2">
      <c r="B48" s="14"/>
      <c r="C48" s="1128" t="s">
        <v>4</v>
      </c>
      <c r="D48" s="1128"/>
      <c r="E48" s="1129"/>
      <c r="F48" s="15">
        <v>6.9</v>
      </c>
      <c r="G48" s="16">
        <v>7.13</v>
      </c>
      <c r="H48" s="16">
        <v>6.61</v>
      </c>
      <c r="I48" s="16">
        <v>7.5</v>
      </c>
      <c r="J48" s="17">
        <v>8.8699999999999992</v>
      </c>
    </row>
    <row r="49" spans="2:10" ht="57.75" customHeight="1" thickBot="1" x14ac:dyDescent="0.25">
      <c r="B49" s="18"/>
      <c r="C49" s="1130" t="s">
        <v>5</v>
      </c>
      <c r="D49" s="1130"/>
      <c r="E49" s="1131"/>
      <c r="F49" s="19">
        <v>0.65</v>
      </c>
      <c r="G49" s="20" t="s">
        <v>526</v>
      </c>
      <c r="H49" s="20" t="s">
        <v>527</v>
      </c>
      <c r="I49" s="20">
        <v>1.28</v>
      </c>
      <c r="J49" s="21">
        <v>1.56</v>
      </c>
    </row>
    <row r="50" spans="2:10" ht="13.2" x14ac:dyDescent="0.2"/>
  </sheetData>
  <sheetProtection algorithmName="SHA-512" hashValue="bLhgcNsPoIATM1XTn6Br2jT5ACJkmHu7+01QcLa8PSps/9bBG+ww9xGTq4lPEK7XRfygmOtwjXgW7DX+PFujTA==" saltValue="WxoktIYkpihduZ8/BUFg1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板井　紫織</cp:lastModifiedBy>
  <cp:lastPrinted>2026-03-12T01:42:15Z</cp:lastPrinted>
  <dcterms:created xsi:type="dcterms:W3CDTF">2026-02-23T05:52:18Z</dcterms:created>
  <dcterms:modified xsi:type="dcterms:W3CDTF">2026-03-16T07:44:42Z</dcterms:modified>
  <cp:category/>
</cp:coreProperties>
</file>