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76ABFC92-6710-4490-97EF-68B37F19DA55}"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W36" i="10"/>
  <c r="BW37" i="10" s="1"/>
  <c r="BW38" i="10" s="1"/>
  <c r="BW39" i="10" s="1"/>
  <c r="BE36" i="10"/>
  <c r="AM36" i="10"/>
  <c r="C36" i="10"/>
  <c r="BW35" i="10"/>
  <c r="BE35" i="10"/>
  <c r="AM35" i="10"/>
  <c r="CO34" i="10"/>
  <c r="CO35" i="10" s="1"/>
  <c r="BW34" i="10"/>
  <c r="BE34" i="10"/>
  <c r="AM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<sst xmlns="http://schemas.openxmlformats.org/spreadsheetml/2006/main" count="1102" uniqueCount="558">
  <si>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</si>
  <si>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</si>
  <si>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</si>
  <si>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</si>
  <si>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</si>
  <si>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</si>
  <si>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</si>
  <si>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</si>
  <si>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</si>
  <si>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</si>
  <si>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</si>
  <si>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</si>
  <si>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</si>
  <si>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</si>
  <si>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</si>
  <si>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</si>
  <si>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</si>
  <si>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</si>
  <si>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</si>
  <si>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</si>
  <si>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</si>
  <si>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</si>
  <si>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</si>
  <si>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</si>
  <si>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</si>
  <si>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</si>
  <si>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</si>
  <si>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</si>
  <si>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</si>
  <si>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</si>
  <si>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</si>
  <si>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</si>
  <si>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</si>
  <si>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</si>
  <si>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</si>
  <si>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</si>
  <si>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</si>
  <si>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</si>
  <si>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</si>
  <si>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</si>
  <si>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</si>
  <si>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</si>
  <si>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</si>
  <si>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</si>
  <si>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</si>
  <si>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</si>
  <si>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</si>
  <si>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</si>
  <si>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</si>
  <si>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</si>
  <si>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</si>
  <si>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</si>
  <si>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</si>
  <si>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</si>
  <si>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</si>
  <si>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</si>
  <si>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</si>
  <si>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</si>
  <si>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</si>
  <si>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</si>
  <si>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</si>
  <si>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</si>
  <si>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</si>
  <si>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</si>
  <si>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</si>
  <si>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</si>
  <si>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</si>
  <si>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</si>
  <si>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</si>
  <si>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</si>
  <si>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</si>
  <si>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</si>
  <si>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</si>
  <si>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</si>
  <si>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</si>
  <si>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</si>
  <si>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</si>
  <si>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</si>
  <si>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</si>
  <si>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</si>
  <si>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</si>
  <si>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</si>
  <si>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</si>
  <si>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</si>
  <si>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</si>
  <si>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</si>
  <si>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</si>
  <si>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</si>
  <si>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</si>
  <si>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</si>
  <si>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</si>
  <si>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</si>
  <si>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</si>
  <si>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</si>
  <si>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葛飾区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</si>
  <si>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</si>
  <si>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</si>
  <si>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</si>
  <si>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</si>
  <si>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</si>
  <si>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</si>
  <si>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</si>
  <si>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</si>
  <si>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</si>
  <si>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</si>
  <si>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</si>
  <si>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</si>
  <si>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</si>
  <si>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</si>
  <si>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</si>
  <si>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</si>
  <si>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</si>
  <si>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</si>
  <si>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</si>
  <si>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</si>
  <si>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</si>
  <si>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</si>
  <si>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</si>
  <si>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</si>
  <si>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</si>
  <si>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</si>
  <si>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</si>
  <si>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</si>
  <si>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</si>
  <si>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</si>
  <si>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</si>
  <si>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</si>
  <si>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</si>
  <si>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</si>
  <si>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</si>
  <si>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</si>
  <si>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</si>
  <si>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</si>
  <si>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</si>
  <si>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</si>
  <si>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</si>
  <si>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</si>
  <si>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</si>
  <si>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</si>
  <si>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</si>
  <si>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</si>
  <si>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</si>
  <si>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</si>
  <si>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</si>
  <si>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</si>
  <si>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</si>
  <si>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</si>
  <si>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</si>
  <si>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</si>
  <si>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</si>
  <si>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</si>
  <si>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</si>
  <si>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</si>
  <si>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</si>
  <si>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</si>
  <si>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</si>
  <si>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</si>
  <si>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</si>
  <si>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</si>
  <si>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</si>
  <si>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</si>
  <si>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</si>
  <si>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</si>
  <si>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</si>
  <si>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</si>
  <si>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</si>
  <si>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</si>
  <si>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</si>
  <si>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</si>
  <si>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</si>
  <si>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</si>
  <si>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</si>
  <si>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</si>
  <si>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</si>
  <si>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</si>
  <si>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</si>
  <si>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</si>
  <si>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</si>
  <si>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</si>
  <si>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</si>
  <si>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</si>
  <si>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</si>
  <si>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</si>
  <si>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</si>
  <si>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</si>
  <si>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</si>
  <si>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</si>
  <si>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</si>
  <si>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</si>
  <si>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</si>
  <si>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</si>
  <si>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</si>
  <si>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</si>
  <si>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</si>
  <si>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</si>
  <si>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</si>
  <si>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</si>
  <si>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</si>
  <si>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</si>
  <si>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</si>
  <si>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</si>
  <si>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</si>
  <si>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</si>
  <si>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東京都葛飾区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</si>
  <si>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</si>
  <si>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</si>
  <si>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</si>
  <si>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</si>
  <si>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</si>
  <si>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</si>
  <si>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</si>
  <si>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</si>
  <si>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</si>
  <si>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</si>
  <si>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</si>
  <si>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</si>
  <si>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</si>
  <si>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</si>
  <si>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</si>
  <si>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</si>
  <si>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</si>
  <si>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</si>
  <si>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</si>
  <si>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</si>
  <si>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</si>
  <si>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</si>
  <si>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</si>
  <si>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</si>
  <si>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</si>
  <si>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</si>
  <si>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</si>
  <si>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</si>
  <si>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</si>
  <si>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</si>
  <si>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</si>
  <si>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</si>
  <si>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</si>
  <si>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</si>
  <si>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</si>
  <si>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</si>
  <si>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</si>
  <si>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</si>
  <si>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</si>
  <si>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</si>
  <si>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</si>
  <si>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</si>
  <si>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</si>
  <si>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</si>
  <si>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</si>
  <si>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</si>
  <si>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</si>
  <si>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</si>
  <si>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</si>
  <si>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</si>
  <si>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</si>
  <si>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</si>
  <si>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</si>
  <si>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</si>
  <si>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</si>
  <si>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</si>
  <si>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</si>
  <si>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</si>
  <si>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</si>
  <si>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</si>
  <si>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</si>
  <si>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</si>
  <si>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</si>
  <si>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</si>
  <si>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</si>
  <si>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</si>
  <si>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</si>
  <si>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</si>
  <si>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</si>
  <si>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</si>
  <si>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</si>
  <si>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</si>
  <si>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</si>
  <si>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</si>
  <si>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</si>
  <si>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</si>
  <si>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</si>
  <si>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</si>
  <si>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</si>
  <si>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</si>
  <si>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</si>
  <si>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</si>
  <si>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</si>
  <si>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</si>
  <si>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</si>
  <si>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</si>
  <si>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</si>
  <si>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</si>
  <si>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</si>
  <si>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</si>
  <si>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</si>
  <si>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</si>
  <si>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</si>
  <si>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</si>
  <si>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</si>
  <si>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</si>
  <si>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</si>
  <si>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</si>
  <si>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</si>
  <si>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</si>
  <si>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</si>
  <si>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</si>
  <si>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</si>
  <si>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</si>
  <si>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</si>
  <si>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</si>
  <si>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</si>
  <si>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</si>
  <si>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</si>
  <si>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</si>
  <si>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</si>
  <si>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</si>
  <si>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</si>
  <si>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</si>
  <si>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</si>
  <si>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駐車場整備</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</si>
  <si>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</si>
  <si>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</si>
  <si>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</si>
  <si>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</si>
  <si>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</si>
  <si>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</si>
  <si>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</si>
  <si>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</si>
  <si>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</si>
  <si>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</si>
  <si>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</si>
  <si>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</si>
  <si>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</si>
  <si>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</si>
  <si>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</si>
  <si>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</si>
  <si>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</si>
  <si>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</si>
  <si>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</si>
  <si>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</si>
  <si>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</si>
  <si>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</si>
  <si>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</si>
  <si>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</si>
  <si>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</si>
  <si>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</si>
  <si>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</si>
  <si>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</si>
  <si>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</si>
  <si>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</si>
  <si>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</si>
  <si>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</si>
  <si>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</si>
  <si>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</si>
  <si>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東京都葛飾区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</si>
  <si>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</si>
  <si>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</si>
  <si>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</si>
  <si>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</si>
  <si>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</si>
  <si>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</si>
  <si>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</si>
  <si>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</si>
  <si>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</si>
  <si>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</si>
  <si>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</si>
  <si>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</si>
  <si>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</si>
  <si>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</si>
  <si>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</si>
  <si>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</si>
  <si>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</si>
  <si>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</si>
  <si>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</si>
  <si>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</si>
  <si>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</si>
  <si>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</si>
  <si>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</si>
  <si>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</si>
  <si>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</si>
  <si>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</si>
  <si>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</si>
  <si>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</si>
  <si>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</si>
  <si>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</si>
  <si>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</si>
  <si>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</si>
  <si>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</si>
  <si>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</si>
  <si>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</si>
  <si>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</si>
  <si>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</si>
  <si>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駐車場事業特別会計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</si>
  <si>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</si>
  <si>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</si>
  <si>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</si>
  <si>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</si>
  <si>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</si>
  <si>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</si>
  <si>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</si>
  <si>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</si>
  <si>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</si>
  <si>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</si>
  <si>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</si>
  <si>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</si>
  <si>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</si>
  <si>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</si>
  <si>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</si>
  <si>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</si>
  <si>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</si>
  <si>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</si>
  <si>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</si>
  <si>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</si>
  <si>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</si>
  <si>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</si>
  <si>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</si>
  <si>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</si>
  <si>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</si>
  <si>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</si>
  <si>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</si>
  <si>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</si>
  <si>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</si>
  <si>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</si>
  <si>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</si>
  <si>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</si>
  <si>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</si>
  <si>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</si>
  <si>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</si>
  <si>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</si>
  <si>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</si>
  <si>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</si>
  <si>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</si>
  <si>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</si>
  <si>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</si>
  <si>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</si>
  <si>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</si>
  <si>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</si>
  <si>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</si>
  <si>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</si>
  <si>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</si>
  <si>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</si>
  <si>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</si>
  <si>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</si>
  <si>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</si>
  <si>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</si>
  <si>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</si>
  <si>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</si>
  <si>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</si>
  <si>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</si>
  <si>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</si>
  <si>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</si>
  <si>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</si>
  <si>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</si>
  <si>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</si>
  <si>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</si>
  <si>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</si>
  <si>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</si>
  <si>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</si>
  <si>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</si>
  <si>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</si>
  <si>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</si>
  <si>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</si>
  <si>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</si>
  <si>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</si>
  <si>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</si>
  <si>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</si>
  <si>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</si>
  <si>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</si>
  <si>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</si>
  <si>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</si>
  <si>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</si>
  <si>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</si>
  <si>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</si>
  <si>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</si>
  <si>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</si>
  <si>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</si>
  <si>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</si>
  <si>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</si>
  <si>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</si>
  <si>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</si>
  <si>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</si>
  <si>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</si>
  <si>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</si>
  <si>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</si>
  <si>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</si>
  <si>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</si>
  <si>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</si>
  <si>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</si>
  <si>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</si>
  <si>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</si>
  <si>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</si>
  <si>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</si>
  <si>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</si>
  <si>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</si>
  <si>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</si>
  <si>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</si>
  <si>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</si>
  <si>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</si>
  <si>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</si>
  <si>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</si>
  <si>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</si>
  <si>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</si>
  <si>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</si>
  <si>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</si>
  <si>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</si>
  <si>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</si>
  <si>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</si>
  <si>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</si>
  <si>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</si>
  <si>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</si>
  <si>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</si>
  <si>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</si>
  <si>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</si>
  <si>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</si>
  <si>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</si>
  <si>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</si>
  <si>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</si>
  <si>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</si>
  <si>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</si>
  <si>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</si>
  <si>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</si>
  <si>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</si>
  <si>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</si>
  <si>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</si>
  <si>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</si>
  <si>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</si>
  <si>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</si>
  <si>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</si>
  <si>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3.78</t>
  </si>
  <si>
    <t>▲ 1.61</t>
  </si>
  <si>
    <t>▲ 1.11</t>
  </si>
  <si>
    <t>一般会計</t>
  </si>
  <si>
    <t>介護保険事業特別会計</t>
  </si>
  <si>
    <t>国民健康保険事業特別会計</t>
  </si>
  <si>
    <t>駐車場事業特別会計</t>
  </si>
  <si>
    <t>用地特別会計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</si>
  <si>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</si>
  <si>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</si>
  <si>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</si>
  <si>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</si>
  <si>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</si>
  <si>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</si>
  <si>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</si>
  <si>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</si>
  <si>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特別区人事・厚生事務組合</t>
    <rPh sb="0" eb="3">
      <t>トクベツク</t>
    </rPh>
    <rPh sb="3" eb="5">
      <t>ジンジ</t>
    </rPh>
    <rPh sb="6" eb="8">
      <t>コウセイ</t>
    </rPh>
    <rPh sb="8" eb="12">
      <t>ジムクミアイ</t>
    </rPh>
    <phoneticPr fontId="2"/>
  </si>
  <si>
    <t>特別区競馬組合</t>
    <rPh sb="0" eb="3">
      <t>トクベツク</t>
    </rPh>
    <rPh sb="3" eb="5">
      <t>ケイバ</t>
    </rPh>
    <rPh sb="5" eb="7">
      <t>クミアイ</t>
    </rPh>
    <phoneticPr fontId="2"/>
  </si>
  <si>
    <t>東京二十三区清掃一部事務組合</t>
    <rPh sb="0" eb="2">
      <t>トウキョウ</t>
    </rPh>
    <rPh sb="2" eb="5">
      <t>23</t>
    </rPh>
    <rPh sb="5" eb="6">
      <t>ク</t>
    </rPh>
    <rPh sb="6" eb="8">
      <t>セイソウ</t>
    </rPh>
    <rPh sb="8" eb="14">
      <t>イチブジムクミアイ</t>
    </rPh>
    <phoneticPr fontId="2"/>
  </si>
  <si>
    <t>東京都後期高齢者医療広域連合(一般会計)</t>
    <rPh sb="0" eb="3">
      <t>トウキョウト</t>
    </rPh>
    <rPh sb="3" eb="8">
      <t>コウキコウレイシャ</t>
    </rPh>
    <rPh sb="8" eb="10">
      <t>イリョウ</t>
    </rPh>
    <rPh sb="10" eb="14">
      <t>コウイキレンゴウ</t>
    </rPh>
    <rPh sb="15" eb="19">
      <t>イッパンカイケイ</t>
    </rPh>
    <phoneticPr fontId="2"/>
  </si>
  <si>
    <t>東京都後期高齢者医療広域連合（後期高齢者医療特別会計）</t>
    <rPh sb="0" eb="3">
      <t>トウキョウト</t>
    </rPh>
    <rPh sb="3" eb="8">
      <t>コウキコウレイシャ</t>
    </rPh>
    <rPh sb="8" eb="12">
      <t>イリョウコウイキ</t>
    </rPh>
    <rPh sb="12" eb="14">
      <t>レンゴウ</t>
    </rPh>
    <rPh sb="15" eb="20">
      <t>コウキコウレイシャ</t>
    </rPh>
    <rPh sb="20" eb="22">
      <t>イリョウ</t>
    </rPh>
    <rPh sb="22" eb="26">
      <t>トクベツカイケイ</t>
    </rPh>
    <phoneticPr fontId="2"/>
  </si>
  <si>
    <t>法適用</t>
    <rPh sb="0" eb="1">
      <t>ホウ</t>
    </rPh>
    <rPh sb="1" eb="3">
      <t>テキヨウ</t>
    </rPh>
    <phoneticPr fontId="6"/>
  </si>
  <si>
    <t>葛飾区土地開発公社</t>
    <rPh sb="0" eb="3">
      <t>カツシカク</t>
    </rPh>
    <rPh sb="3" eb="7">
      <t>トチカイハツ</t>
    </rPh>
    <rPh sb="7" eb="9">
      <t>コウシャ</t>
    </rPh>
    <phoneticPr fontId="2"/>
  </si>
  <si>
    <t>葛飾エフエム放送</t>
    <rPh sb="0" eb="2">
      <t>カツシカ</t>
    </rPh>
    <rPh sb="6" eb="8">
      <t>ホウソウ</t>
    </rPh>
    <phoneticPr fontId="2"/>
  </si>
  <si>
    <t>○</t>
    <phoneticPr fontId="2"/>
  </si>
  <si>
    <t>公共施設等整備基金</t>
    <rPh sb="0" eb="9">
      <t>コウキョウシセツナドセイビキキン</t>
    </rPh>
    <phoneticPr fontId="5"/>
  </si>
  <si>
    <t>総合庁舎整備基金</t>
    <rPh sb="0" eb="8">
      <t>ソウゴウチョウシャセイビキキン</t>
    </rPh>
    <phoneticPr fontId="5"/>
  </si>
  <si>
    <t>新金貨物線旅客化整備基金</t>
    <rPh sb="0" eb="2">
      <t>シンキン</t>
    </rPh>
    <rPh sb="2" eb="4">
      <t>カモツ</t>
    </rPh>
    <rPh sb="4" eb="5">
      <t>セン</t>
    </rPh>
    <rPh sb="5" eb="7">
      <t>リョキャク</t>
    </rPh>
    <rPh sb="7" eb="8">
      <t>カ</t>
    </rPh>
    <rPh sb="8" eb="10">
      <t>セイビ</t>
    </rPh>
    <rPh sb="10" eb="12">
      <t>キキン</t>
    </rPh>
    <phoneticPr fontId="5"/>
  </si>
  <si>
    <t>夢と誇りあるふるさと葛飾基金</t>
    <rPh sb="0" eb="1">
      <t>ユメ</t>
    </rPh>
    <rPh sb="2" eb="3">
      <t>ホコ</t>
    </rPh>
    <rPh sb="10" eb="12">
      <t>カツシカ</t>
    </rPh>
    <rPh sb="12" eb="14">
      <t>キキン</t>
    </rPh>
    <phoneticPr fontId="5"/>
  </si>
  <si>
    <t>奨学資金積立基金</t>
    <rPh sb="0" eb="2">
      <t>ショウガク</t>
    </rPh>
    <rPh sb="2" eb="4">
      <t>シキン</t>
    </rPh>
    <rPh sb="4" eb="6">
      <t>ツミタ</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</si>
</sst>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7A20-4720-8A29-84BBF6BC552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69629</c:v>
                </c:pt>
                <c:pt idx="1">
                  <c:v>56955</c:v>
                </c:pt>
                <c:pt idx="2">
                  <c:v>60103</c:v>
                </c:pt>
                <c:pt idx="3">
                  <c:v>137543</c:v>
                </c:pt>
                <c:pt idx="4">
                  <c:v>70698</c:v>
                </c:pt>
              </c:numCache>
            </c:numRef>
          </c:val>
          <c:smooth val="0"/>
          <c:extLst>
            <c:ext xmlns:c16="http://schemas.microsoft.com/office/drawing/2014/chart" uri="{C3380CC4-5D6E-409C-BE32-E72D297353CC}">
              <c16:uniqueId val="{00000001-7A20-4720-8A29-84BBF6BC552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12.37</c:v>
                </c:pt>
                <c:pt idx="1">
                  <c:v>13.62</c:v>
                </c:pt>
                <c:pt idx="2">
                  <c:v>8.69</c:v>
                </c:pt>
                <c:pt idx="3">
                  <c:v>8.48</c:v>
                </c:pt>
                <c:pt idx="4">
                  <c:v>7.1</c:v>
                </c:pt>
              </c:numCache>
            </c:numRef>
          </c:val>
          <c:extLst>
            <c:ext xmlns:c16="http://schemas.microsoft.com/office/drawing/2014/chart" uri="{C3380CC4-5D6E-409C-BE32-E72D297353CC}">
              <c16:uniqueId val="{00000000-CCAC-43E6-B097-52C9AEDAE2A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19.87</c:v>
                </c:pt>
                <c:pt idx="1">
                  <c:v>18.66</c:v>
                </c:pt>
                <c:pt idx="2">
                  <c:v>18.22</c:v>
                </c:pt>
                <c:pt idx="3">
                  <c:v>15.73</c:v>
                </c:pt>
                <c:pt idx="4">
                  <c:v>14.92</c:v>
                </c:pt>
              </c:numCache>
            </c:numRef>
          </c:val>
          <c:extLst>
            <c:ext xmlns:c16="http://schemas.microsoft.com/office/drawing/2014/chart" uri="{C3380CC4-5D6E-409C-BE32-E72D297353CC}">
              <c16:uniqueId val="{00000001-CCAC-43E6-B097-52C9AEDAE2A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9.4700000000000006</c:v>
                </c:pt>
                <c:pt idx="1">
                  <c:v>0.87</c:v>
                </c:pt>
                <c:pt idx="2">
                  <c:v>-3.78</c:v>
                </c:pt>
                <c:pt idx="3">
                  <c:v>-1.61</c:v>
                </c:pt>
                <c:pt idx="4">
                  <c:v>-1.1100000000000001</c:v>
                </c:pt>
              </c:numCache>
            </c:numRef>
          </c:val>
          <c:smooth val="0"/>
          <c:extLst>
            <c:ext xmlns:c16="http://schemas.microsoft.com/office/drawing/2014/chart" uri="{C3380CC4-5D6E-409C-BE32-E72D297353CC}">
              <c16:uniqueId val="{00000002-CCAC-43E6-B097-52C9AEDAE2A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872-477D-839D-5BA7D3C618B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872-477D-839D-5BA7D3C618B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872-477D-839D-5BA7D3C618B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872-477D-839D-5BA7D3C618B6}"/>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2872-477D-839D-5BA7D3C618B6}"/>
            </c:ext>
          </c:extLst>
        </c:ser>
        <c:ser>
          <c:idx val="5"/>
          <c:order val="5"/>
          <c:tx>
            <c:strRef>
              <c:f>データシート!$A$32</c:f>
              <c:strCache>
                <c:ptCount val="1"/>
                <c:pt idx="0">
                  <c:v>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5-2872-477D-839D-5BA7D3C618B6}"/>
            </c:ext>
          </c:extLst>
        </c:ser>
        <c:ser>
          <c:idx val="6"/>
          <c:order val="6"/>
          <c:tx>
            <c:strRef>
              <c:f>データシート!$A$33</c:f>
              <c:strCache>
                <c:ptCount val="1"/>
                <c:pt idx="0">
                  <c:v>駐車場事業特別会計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6-2872-477D-839D-5BA7D3C618B6}"/>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0.38</c:v>
                </c:pt>
                <c:pt idx="2">
                  <c:v>#N/A</c:v>
                </c:pt>
                <c:pt idx="3">
                  <c:v>0.25</c:v>
                </c:pt>
                <c:pt idx="4">
                  <c:v>#N/A</c:v>
                </c:pt>
                <c:pt idx="5">
                  <c:v>0.39</c:v>
                </c:pt>
                <c:pt idx="6">
                  <c:v>#N/A</c:v>
                </c:pt>
                <c:pt idx="7">
                  <c:v>0.28999999999999998</c:v>
                </c:pt>
                <c:pt idx="8">
                  <c:v>#N/A</c:v>
                </c:pt>
                <c:pt idx="9">
                  <c:v>0.35</c:v>
                </c:pt>
              </c:numCache>
            </c:numRef>
          </c:val>
          <c:extLst>
            <c:ext xmlns:c16="http://schemas.microsoft.com/office/drawing/2014/chart" uri="{C3380CC4-5D6E-409C-BE32-E72D297353CC}">
              <c16:uniqueId val="{00000007-2872-477D-839D-5BA7D3C618B6}"/>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0.77</c:v>
                </c:pt>
                <c:pt idx="2">
                  <c:v>#N/A</c:v>
                </c:pt>
                <c:pt idx="3">
                  <c:v>0.32</c:v>
                </c:pt>
                <c:pt idx="4">
                  <c:v>#N/A</c:v>
                </c:pt>
                <c:pt idx="5">
                  <c:v>0.59</c:v>
                </c:pt>
                <c:pt idx="6">
                  <c:v>#N/A</c:v>
                </c:pt>
                <c:pt idx="7">
                  <c:v>0.3</c:v>
                </c:pt>
                <c:pt idx="8">
                  <c:v>#N/A</c:v>
                </c:pt>
                <c:pt idx="9">
                  <c:v>0.7</c:v>
                </c:pt>
              </c:numCache>
            </c:numRef>
          </c:val>
          <c:extLst>
            <c:ext xmlns:c16="http://schemas.microsoft.com/office/drawing/2014/chart" uri="{C3380CC4-5D6E-409C-BE32-E72D297353CC}">
              <c16:uniqueId val="{00000008-2872-477D-839D-5BA7D3C618B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12.37</c:v>
                </c:pt>
                <c:pt idx="2">
                  <c:v>#N/A</c:v>
                </c:pt>
                <c:pt idx="3">
                  <c:v>13.61</c:v>
                </c:pt>
                <c:pt idx="4">
                  <c:v>#N/A</c:v>
                </c:pt>
                <c:pt idx="5">
                  <c:v>8.69</c:v>
                </c:pt>
                <c:pt idx="6">
                  <c:v>#N/A</c:v>
                </c:pt>
                <c:pt idx="7">
                  <c:v>8.48</c:v>
                </c:pt>
                <c:pt idx="8">
                  <c:v>#N/A</c:v>
                </c:pt>
                <c:pt idx="9">
                  <c:v>7.09</c:v>
                </c:pt>
              </c:numCache>
            </c:numRef>
          </c:val>
          <c:extLst>
            <c:ext xmlns:c16="http://schemas.microsoft.com/office/drawing/2014/chart" uri="{C3380CC4-5D6E-409C-BE32-E72D297353CC}">
              <c16:uniqueId val="{00000009-2872-477D-839D-5BA7D3C618B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6836</c:v>
                </c:pt>
                <c:pt idx="5">
                  <c:v>6625</c:v>
                </c:pt>
                <c:pt idx="8">
                  <c:v>6185</c:v>
                </c:pt>
                <c:pt idx="11">
                  <c:v>5660</c:v>
                </c:pt>
                <c:pt idx="14">
                  <c:v>4596</c:v>
                </c:pt>
              </c:numCache>
            </c:numRef>
          </c:val>
          <c:extLst>
            <c:ext xmlns:c16="http://schemas.microsoft.com/office/drawing/2014/chart" uri="{C3380CC4-5D6E-409C-BE32-E72D297353CC}">
              <c16:uniqueId val="{00000000-3EB1-497A-B555-BDC4A7FAC22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EB1-497A-B555-BDC4A7FAC22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6301</c:v>
                </c:pt>
                <c:pt idx="3">
                  <c:v>2059</c:v>
                </c:pt>
                <c:pt idx="6">
                  <c:v>3224</c:v>
                </c:pt>
                <c:pt idx="9">
                  <c:v>3108</c:v>
                </c:pt>
                <c:pt idx="12">
                  <c:v>1028</c:v>
                </c:pt>
              </c:numCache>
            </c:numRef>
          </c:val>
          <c:extLst>
            <c:ext xmlns:c16="http://schemas.microsoft.com/office/drawing/2014/chart" uri="{C3380CC4-5D6E-409C-BE32-E72D297353CC}">
              <c16:uniqueId val="{00000002-3EB1-497A-B555-BDC4A7FAC22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138</c:v>
                </c:pt>
                <c:pt idx="3">
                  <c:v>131</c:v>
                </c:pt>
                <c:pt idx="6">
                  <c:v>133</c:v>
                </c:pt>
                <c:pt idx="9">
                  <c:v>162</c:v>
                </c:pt>
                <c:pt idx="12">
                  <c:v>224</c:v>
                </c:pt>
              </c:numCache>
            </c:numRef>
          </c:val>
          <c:extLst>
            <c:ext xmlns:c16="http://schemas.microsoft.com/office/drawing/2014/chart" uri="{C3380CC4-5D6E-409C-BE32-E72D297353CC}">
              <c16:uniqueId val="{00000003-3EB1-497A-B555-BDC4A7FAC22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c:v>
                </c:pt>
                <c:pt idx="3">
                  <c:v>12</c:v>
                </c:pt>
                <c:pt idx="6">
                  <c:v>11</c:v>
                </c:pt>
                <c:pt idx="9">
                  <c:v>9</c:v>
                </c:pt>
                <c:pt idx="12">
                  <c:v>8</c:v>
                </c:pt>
              </c:numCache>
            </c:numRef>
          </c:val>
          <c:extLst>
            <c:ext xmlns:c16="http://schemas.microsoft.com/office/drawing/2014/chart" uri="{C3380CC4-5D6E-409C-BE32-E72D297353CC}">
              <c16:uniqueId val="{00000004-3EB1-497A-B555-BDC4A7FAC22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86</c:v>
                </c:pt>
                <c:pt idx="3">
                  <c:v>105</c:v>
                </c:pt>
                <c:pt idx="6">
                  <c:v>105</c:v>
                </c:pt>
                <c:pt idx="9">
                  <c:v>105</c:v>
                </c:pt>
                <c:pt idx="12">
                  <c:v>1175</c:v>
                </c:pt>
              </c:numCache>
            </c:numRef>
          </c:val>
          <c:extLst>
            <c:ext xmlns:c16="http://schemas.microsoft.com/office/drawing/2014/chart" uri="{C3380CC4-5D6E-409C-BE32-E72D297353CC}">
              <c16:uniqueId val="{00000005-3EB1-497A-B555-BDC4A7FAC22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EB1-497A-B555-BDC4A7FAC22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1070</c:v>
                </c:pt>
                <c:pt idx="3">
                  <c:v>1094</c:v>
                </c:pt>
                <c:pt idx="6">
                  <c:v>1155</c:v>
                </c:pt>
                <c:pt idx="9">
                  <c:v>1595</c:v>
                </c:pt>
                <c:pt idx="12">
                  <c:v>1632</c:v>
                </c:pt>
              </c:numCache>
            </c:numRef>
          </c:val>
          <c:extLst>
            <c:ext xmlns:c16="http://schemas.microsoft.com/office/drawing/2014/chart" uri="{C3380CC4-5D6E-409C-BE32-E72D297353CC}">
              <c16:uniqueId val="{00000007-3EB1-497A-B555-BDC4A7FAC22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772</c:v>
                </c:pt>
                <c:pt idx="2">
                  <c:v>#N/A</c:v>
                </c:pt>
                <c:pt idx="3">
                  <c:v>#N/A</c:v>
                </c:pt>
                <c:pt idx="4">
                  <c:v>-3224</c:v>
                </c:pt>
                <c:pt idx="5">
                  <c:v>#N/A</c:v>
                </c:pt>
                <c:pt idx="6">
                  <c:v>#N/A</c:v>
                </c:pt>
                <c:pt idx="7">
                  <c:v>-1557</c:v>
                </c:pt>
                <c:pt idx="8">
                  <c:v>#N/A</c:v>
                </c:pt>
                <c:pt idx="9">
                  <c:v>#N/A</c:v>
                </c:pt>
                <c:pt idx="10">
                  <c:v>-681</c:v>
                </c:pt>
                <c:pt idx="11">
                  <c:v>#N/A</c:v>
                </c:pt>
                <c:pt idx="12">
                  <c:v>#N/A</c:v>
                </c:pt>
                <c:pt idx="13">
                  <c:v>-529</c:v>
                </c:pt>
                <c:pt idx="14">
                  <c:v>#N/A</c:v>
                </c:pt>
              </c:numCache>
            </c:numRef>
          </c:val>
          <c:smooth val="0"/>
          <c:extLst>
            <c:ext xmlns:c16="http://schemas.microsoft.com/office/drawing/2014/chart" uri="{C3380CC4-5D6E-409C-BE32-E72D297353CC}">
              <c16:uniqueId val="{00000008-3EB1-497A-B555-BDC4A7FAC22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54514</c:v>
                </c:pt>
                <c:pt idx="5">
                  <c:v>52349</c:v>
                </c:pt>
                <c:pt idx="8">
                  <c:v>47387</c:v>
                </c:pt>
                <c:pt idx="11">
                  <c:v>62793</c:v>
                </c:pt>
                <c:pt idx="14">
                  <c:v>57634</c:v>
                </c:pt>
              </c:numCache>
            </c:numRef>
          </c:val>
          <c:extLst>
            <c:ext xmlns:c16="http://schemas.microsoft.com/office/drawing/2014/chart" uri="{C3380CC4-5D6E-409C-BE32-E72D297353CC}">
              <c16:uniqueId val="{00000000-C937-45A5-9124-32A1A05A3AD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6991</c:v>
                </c:pt>
                <c:pt idx="5">
                  <c:v>3282</c:v>
                </c:pt>
                <c:pt idx="8">
                  <c:v>2131</c:v>
                </c:pt>
                <c:pt idx="11">
                  <c:v>1610</c:v>
                </c:pt>
                <c:pt idx="14">
                  <c:v>1925</c:v>
                </c:pt>
              </c:numCache>
            </c:numRef>
          </c:val>
          <c:extLst>
            <c:ext xmlns:c16="http://schemas.microsoft.com/office/drawing/2014/chart" uri="{C3380CC4-5D6E-409C-BE32-E72D297353CC}">
              <c16:uniqueId val="{00000001-C937-45A5-9124-32A1A05A3AD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134016</c:v>
                </c:pt>
                <c:pt idx="5">
                  <c:v>137624</c:v>
                </c:pt>
                <c:pt idx="8">
                  <c:v>150334</c:v>
                </c:pt>
                <c:pt idx="11">
                  <c:v>150154</c:v>
                </c:pt>
                <c:pt idx="14">
                  <c:v>145447</c:v>
                </c:pt>
              </c:numCache>
            </c:numRef>
          </c:val>
          <c:extLst>
            <c:ext xmlns:c16="http://schemas.microsoft.com/office/drawing/2014/chart" uri="{C3380CC4-5D6E-409C-BE32-E72D297353CC}">
              <c16:uniqueId val="{00000002-C937-45A5-9124-32A1A05A3AD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937-45A5-9124-32A1A05A3AD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937-45A5-9124-32A1A05A3AD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937-45A5-9124-32A1A05A3AD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17301</c:v>
                </c:pt>
                <c:pt idx="3">
                  <c:v>17024</c:v>
                </c:pt>
                <c:pt idx="6">
                  <c:v>15425</c:v>
                </c:pt>
                <c:pt idx="9">
                  <c:v>16246</c:v>
                </c:pt>
                <c:pt idx="12">
                  <c:v>16086</c:v>
                </c:pt>
              </c:numCache>
            </c:numRef>
          </c:val>
          <c:extLst>
            <c:ext xmlns:c16="http://schemas.microsoft.com/office/drawing/2014/chart" uri="{C3380CC4-5D6E-409C-BE32-E72D297353CC}">
              <c16:uniqueId val="{00000006-C937-45A5-9124-32A1A05A3AD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1846</c:v>
                </c:pt>
                <c:pt idx="3">
                  <c:v>2017</c:v>
                </c:pt>
                <c:pt idx="6">
                  <c:v>2400</c:v>
                </c:pt>
                <c:pt idx="9">
                  <c:v>2496</c:v>
                </c:pt>
                <c:pt idx="12">
                  <c:v>3022</c:v>
                </c:pt>
              </c:numCache>
            </c:numRef>
          </c:val>
          <c:extLst>
            <c:ext xmlns:c16="http://schemas.microsoft.com/office/drawing/2014/chart" uri="{C3380CC4-5D6E-409C-BE32-E72D297353CC}">
              <c16:uniqueId val="{00000007-C937-45A5-9124-32A1A05A3AD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121</c:v>
                </c:pt>
                <c:pt idx="3">
                  <c:v>100</c:v>
                </c:pt>
                <c:pt idx="6">
                  <c:v>79</c:v>
                </c:pt>
                <c:pt idx="9">
                  <c:v>61</c:v>
                </c:pt>
                <c:pt idx="12">
                  <c:v>45</c:v>
                </c:pt>
              </c:numCache>
            </c:numRef>
          </c:val>
          <c:extLst>
            <c:ext xmlns:c16="http://schemas.microsoft.com/office/drawing/2014/chart" uri="{C3380CC4-5D6E-409C-BE32-E72D297353CC}">
              <c16:uniqueId val="{00000008-C937-45A5-9124-32A1A05A3AD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8286</c:v>
                </c:pt>
                <c:pt idx="3">
                  <c:v>8447</c:v>
                </c:pt>
                <c:pt idx="6">
                  <c:v>7158</c:v>
                </c:pt>
                <c:pt idx="9">
                  <c:v>5667</c:v>
                </c:pt>
                <c:pt idx="12">
                  <c:v>5586</c:v>
                </c:pt>
              </c:numCache>
            </c:numRef>
          </c:val>
          <c:extLst>
            <c:ext xmlns:c16="http://schemas.microsoft.com/office/drawing/2014/chart" uri="{C3380CC4-5D6E-409C-BE32-E72D297353CC}">
              <c16:uniqueId val="{00000009-C937-45A5-9124-32A1A05A3AD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15147</c:v>
                </c:pt>
                <c:pt idx="3">
                  <c:v>14093</c:v>
                </c:pt>
                <c:pt idx="6">
                  <c:v>13249</c:v>
                </c:pt>
                <c:pt idx="9">
                  <c:v>45154</c:v>
                </c:pt>
                <c:pt idx="12">
                  <c:v>43499</c:v>
                </c:pt>
              </c:numCache>
            </c:numRef>
          </c:val>
          <c:extLst>
            <c:ext xmlns:c16="http://schemas.microsoft.com/office/drawing/2014/chart" uri="{C3380CC4-5D6E-409C-BE32-E72D297353CC}">
              <c16:uniqueId val="{0000000A-C937-45A5-9124-32A1A05A3AD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937-45A5-9124-32A1A05A3AD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23404</c:v>
                </c:pt>
                <c:pt idx="1">
                  <c:v>21165</c:v>
                </c:pt>
                <c:pt idx="2">
                  <c:v>21013</c:v>
                </c:pt>
              </c:numCache>
            </c:numRef>
          </c:val>
          <c:extLst>
            <c:ext xmlns:c16="http://schemas.microsoft.com/office/drawing/2014/chart" uri="{C3380CC4-5D6E-409C-BE32-E72D297353CC}">
              <c16:uniqueId val="{00000000-4AE5-4787-AA22-540C6024B47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268</c:v>
                </c:pt>
                <c:pt idx="1">
                  <c:v>258</c:v>
                </c:pt>
                <c:pt idx="2">
                  <c:v>250</c:v>
                </c:pt>
              </c:numCache>
            </c:numRef>
          </c:val>
          <c:extLst>
            <c:ext xmlns:c16="http://schemas.microsoft.com/office/drawing/2014/chart" uri="{C3380CC4-5D6E-409C-BE32-E72D297353CC}">
              <c16:uniqueId val="{00000001-4AE5-4787-AA22-540C6024B47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117344</c:v>
                </c:pt>
                <c:pt idx="1">
                  <c:v>117907</c:v>
                </c:pt>
                <c:pt idx="2">
                  <c:v>112875</c:v>
                </c:pt>
              </c:numCache>
            </c:numRef>
          </c:val>
          <c:extLst>
            <c:ext xmlns:c16="http://schemas.microsoft.com/office/drawing/2014/chart" uri="{C3380CC4-5D6E-409C-BE32-E72D297353CC}">
              <c16:uniqueId val="{00000002-4AE5-4787-AA22-540C6024B47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特別区債の発行抑制により元利償還金が、引き続き低い水準となっている。土地開発公社からの用地取得費の減などにより債務負担行為に基づく支出額が減少した一方で、私学事業団用地取得にかかる満期一括償還地方債分の減債基金積立金の増により、満期一括償還地方債に係る年度割相当額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今後も学校改築やまちづくり事業などの地方債対象事業経費の増加が見込まれることから、引き続き特定財源の確保などを徹底し、元利償還金等の増加抑制に努める。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減債基金積立相当額の積立ルールが</a:t>
          </a:r>
          <a:r>
            <a:rPr kumimoji="1" lang="en-US" altLang="ja-JP"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30</a:t>
          </a: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年償還で毎年度の積立額を設定しているのに対して、本区では借入期間に応じて元金均等で積立額を設定しているため、減債基金残高と減債基金積立相当額に乖離が生じている。</a:t>
          </a:r>
          <a:endParaRPr kumimoji="1" lang="ja-JP" altLang="en-US" sz="1000">
            <a:solidFill>
              <a:schemeClr val="tx1"/>
            </a:solidFill>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特別区債の発行抑制や償還が進んだことより、地方債現在高が低い水準で推移していることや、退職手当負担見込額が減少したことなどにより、将来負担額は前年度と比べて減少している。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一方で、令和５年度から充当可能基金が減少傾向にあり、充当可能財源等は前年度と比べて減少しているが、現時点で、将来的に財政を圧迫する要因はなく、良好な財政運営である。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一方で、今後、学校改築やまちづくり事業などの地方債対象事業の増加が見込まれることから、引き続き特定財源の確保などを徹底し、健全かつ持続可能な財政運営に努める。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東京都葛飾区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令和４年度に基金のスケールメリットを活用するため、「教育施設整備基金」「まちづくり基金」「公共施設整備基金」「住宅整備基金」を統合し、「公共施設等整備基金」を設立した。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総合庁舎整備を始めとした将来的な公共施設の整備・更新に備えるため、その他特定目的基金全体で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11,114</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百万円積み立てた一方で、老朽化した小・中学校の改築・改修や再開発事業などへの活用により公共施設等整備基金を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16,133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百万円取り崩したことや、物価高騰対策事業などの財源として財政調整基金を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2,176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百万円取り崩したことから、基金全体としては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5,192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・財政調整基金は、一般会計の財政規模の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％程度の残高を確保していく。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その他特定目的基金は、小・中学校の改築事業や「葛飾区区有建築物保全工事計画」に基づく改修工事、再開発や都市計画道路整備などの都市計画事業、橋梁・公園の整備事業などに活用するため、今後も積み増しを進めていく。</a:t>
          </a:r>
          <a:endParaRPr kumimoji="1" lang="en-US" altLang="ja-JP"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公共施設等整備基金：小・中学校及び建築系公共施設の改築事業、「葛飾区区有建築物保全工事計画」に基づく改修工事、再開発や都市計画道路整備などの都市計画事業や橋梁・公園の整備事業など</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総合庁舎整備基金：総合庁舎の整備事業</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新金貨物線旅客化整備基金：新金貨物線の旅客化事業</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過年度の都市計画交付金事業の一般財源分で財政調整交付金の財産費算定分、今後本格化していく小・中学校の改築事業や「葛飾区区有建築物保全工事計画」に基づく改修工事などを着実に進めていく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8,457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百万円積み立てた一方で、小・中学校の改築事業や「葛飾区区有建築物保全工事計画」に基づく改修工事、再開発事業や都市計画道路整備事業などの都市計画事業の財源として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16,133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百万円を活用したことによる減。</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総合庁舎整備基金：総合庁舎の整備に向けて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1,570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新金貨物線旅客化整備基金：</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新金貨物線の旅客化</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に向けて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小・中学校の改築事業や「葛飾区区有建築物保全工事計画」に基づく改修工事、再開発事業や都市計画道路整備などの都市計画事業などを着実に進めていくため、今後も積み増しを進め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総合庁舎整備基金：新庁舎の整備を見据え、</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積み増しを進めていく。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新金貨物線旅客化整備基金：旅客化整備を見据え、</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積み増しを進めていく。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前年度の繰越金を活用した積み立てを行った一方で、物価高騰対策事業などに活用したことによる減。</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一般会計の財政規模の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％程度の残高を確保することにより財政基盤の強化を図り、安定的な財政運営に努めていく。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過去に起債した区債償還に充当するために減債基金を取り崩したことによる減。</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減債基金充当対象の起債償還は減少見込。健全な財政運営を図るため、今後も起債抑制に努めていく。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469,916
440,252
34.80
265,261,084
253,052,860
9,998,809
140,876,894
40,854,125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より低い数値であるが、これは、本区が東京都区部の周辺部に位置し、大都市行政における住宅地域としての役割を担っていることを反映したものである。今後も特別区税の収納率向上など、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分母である経常一般財源が、特別区交付金などの増による対前年度４</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９％の増となった一方で、分子である経常的経費充当一般財源が、人件費や扶助費等の増により対前年度９．０％の増となったため、前年度から３．０ポイント増となったものである。今後も収納率向上や事務事業の見直しを図り、機動的な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23283</xdr:rowOff>
    </xdr:from>
    <xdr:to>
      <xdr:col>23</xdr:col>
      <xdr:colOff>133350</xdr:colOff>
      <xdr:row>65</xdr:row>
      <xdr:rowOff>93133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996083"/>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154517</xdr:rowOff>
    </xdr:from>
    <xdr:to>
      <xdr:col>19</xdr:col>
      <xdr:colOff>133350</xdr:colOff>
      <xdr:row>64</xdr:row>
      <xdr:rowOff>23283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9558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154517</xdr:rowOff>
    </xdr:from>
    <xdr:to>
      <xdr:col>15</xdr:col>
      <xdr:colOff>82550</xdr:colOff>
      <xdr:row>64</xdr:row>
      <xdr:rowOff>95673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955867"/>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95673</xdr:rowOff>
    </xdr:from>
    <xdr:to>
      <xdr:col>11</xdr:col>
      <xdr:colOff>31750</xdr:colOff>
      <xdr:row>65</xdr:row>
      <xdr:rowOff>141394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068473"/>
          <a:ext cx="889000" cy="2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42333</xdr:rowOff>
    </xdr:from>
    <xdr:to>
      <xdr:col>23</xdr:col>
      <xdr:colOff>184150</xdr:colOff>
      <xdr:row>65</xdr:row>
      <xdr:rowOff>143933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14410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5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143933</xdr:rowOff>
    </xdr:from>
    <xdr:to>
      <xdr:col>19</xdr:col>
      <xdr:colOff>184150</xdr:colOff>
      <xdr:row>64</xdr:row>
      <xdr:rowOff>74083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58860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3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103717</xdr:rowOff>
    </xdr:from>
    <xdr:to>
      <xdr:col>15</xdr:col>
      <xdr:colOff>133350</xdr:colOff>
      <xdr:row>64</xdr:row>
      <xdr:rowOff>33867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18644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9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44873</xdr:rowOff>
    </xdr:from>
    <xdr:to>
      <xdr:col>11</xdr:col>
      <xdr:colOff>82550</xdr:colOff>
      <xdr:row>64</xdr:row>
      <xdr:rowOff>146473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156650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86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90594</xdr:rowOff>
    </xdr:from>
    <xdr:to>
      <xdr:col>7</xdr:col>
      <xdr:colOff>31750</xdr:colOff>
      <xdr:row>66</xdr:row>
      <xdr:rowOff>20744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30921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0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[160,810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事務事業の見直し、計画的・予防的修繕の実施により、類似団体平均を下回る水準となっている。引き続き事務事業の見直しを行い、行政運営コストの減少に努める。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106007</xdr:rowOff>
    </xdr:from>
    <xdr:to>
      <xdr:col>23</xdr:col>
      <xdr:colOff>133350</xdr:colOff>
      <xdr:row>81</xdr:row>
      <xdr:rowOff>157775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93457"/>
          <a:ext cx="838200" cy="5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142551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30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106007</xdr:rowOff>
    </xdr:from>
    <xdr:to>
      <xdr:col>19</xdr:col>
      <xdr:colOff>133350</xdr:colOff>
      <xdr:row>81</xdr:row>
      <xdr:rowOff>106719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93457"/>
          <a:ext cx="889000" cy="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83370</xdr:rowOff>
    </xdr:from>
    <xdr:to>
      <xdr:col>15</xdr:col>
      <xdr:colOff>82550</xdr:colOff>
      <xdr:row>81</xdr:row>
      <xdr:rowOff>106719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70820"/>
          <a:ext cx="889000" cy="2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47151</xdr:rowOff>
    </xdr:from>
    <xdr:to>
      <xdr:col>11</xdr:col>
      <xdr:colOff>31750</xdr:colOff>
      <xdr:row>81</xdr:row>
      <xdr:rowOff>83370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34601"/>
          <a:ext cx="889000" cy="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106975</xdr:rowOff>
    </xdr:from>
    <xdr:to>
      <xdr:col>23</xdr:col>
      <xdr:colOff>184150</xdr:colOff>
      <xdr:row>82</xdr:row>
      <xdr:rowOff>37125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9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28252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1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55207</xdr:rowOff>
    </xdr:from>
    <xdr:to>
      <xdr:col>19</xdr:col>
      <xdr:colOff>184150</xdr:colOff>
      <xdr:row>81</xdr:row>
      <xdr:rowOff>156807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4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166984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71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55919</xdr:rowOff>
    </xdr:from>
    <xdr:to>
      <xdr:col>15</xdr:col>
      <xdr:colOff>133350</xdr:colOff>
      <xdr:row>81</xdr:row>
      <xdr:rowOff>157519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4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167696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12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32570</xdr:rowOff>
    </xdr:from>
    <xdr:to>
      <xdr:col>11</xdr:col>
      <xdr:colOff>82550</xdr:colOff>
      <xdr:row>81</xdr:row>
      <xdr:rowOff>134170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144347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8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167801</xdr:rowOff>
    </xdr:from>
    <xdr:to>
      <xdr:col>7</xdr:col>
      <xdr:colOff>31750</xdr:colOff>
      <xdr:row>81</xdr:row>
      <xdr:rowOff>97951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8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108128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52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引き続き、特別区人事委員会の勧告を尊重し、公民格差の差額調整を行うなど、給与水準の適正化に努める</a:t>
          </a:r>
          <a:r>
            <a:rPr kumimoji="1" lang="ja-JP" altLang="ja-JP" sz="1400">
              <a:solidFill>
                <a:srgbClr val="FF0000"/>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132443</xdr:rowOff>
    </xdr:from>
    <xdr:to>
      <xdr:col>81</xdr:col>
      <xdr:colOff>44450</xdr:colOff>
      <xdr:row>84</xdr:row>
      <xdr:rowOff>30843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191343"/>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30843</xdr:rowOff>
    </xdr:from>
    <xdr:to>
      <xdr:col>77</xdr:col>
      <xdr:colOff>44450</xdr:colOff>
      <xdr:row>84</xdr:row>
      <xdr:rowOff>134257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432643"/>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84</xdr:row>
      <xdr:rowOff>134257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53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134257</xdr:rowOff>
    </xdr:from>
    <xdr:to>
      <xdr:col>68</xdr:col>
      <xdr:colOff>152400</xdr:colOff>
      <xdr:row>84</xdr:row>
      <xdr:rowOff>168729</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5360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81643</xdr:rowOff>
    </xdr:from>
    <xdr:to>
      <xdr:col>81</xdr:col>
      <xdr:colOff>95250</xdr:colOff>
      <xdr:row>83</xdr:row>
      <xdr:rowOff>11793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98170</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398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91820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15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事務の委託化や内部事務の効率化を推し進めるなか、令和６年度は行政需要の増加により一般職員数の増となり、前年度から０．１４人増となった。今後も民間活用など、あらゆる方法を通じて、効率的で質の高い区民サービスを提供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35741</xdr:rowOff>
    </xdr:from>
    <xdr:to>
      <xdr:col>81</xdr:col>
      <xdr:colOff>44450</xdr:colOff>
      <xdr:row>60</xdr:row>
      <xdr:rowOff>51828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322741"/>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21953</xdr:rowOff>
    </xdr:from>
    <xdr:to>
      <xdr:col>77</xdr:col>
      <xdr:colOff>44450</xdr:colOff>
      <xdr:row>60</xdr:row>
      <xdr:rowOff>35741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308953"/>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19655</xdr:rowOff>
    </xdr:from>
    <xdr:to>
      <xdr:col>72</xdr:col>
      <xdr:colOff>203200</xdr:colOff>
      <xdr:row>60</xdr:row>
      <xdr:rowOff>21953</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306655"/>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16208</xdr:rowOff>
    </xdr:from>
    <xdr:to>
      <xdr:col>68</xdr:col>
      <xdr:colOff>152400</xdr:colOff>
      <xdr:row>60</xdr:row>
      <xdr:rowOff>19655</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30320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1028</xdr:rowOff>
    </xdr:from>
    <xdr:to>
      <xdr:col>81</xdr:col>
      <xdr:colOff>95250</xdr:colOff>
      <xdr:row>60</xdr:row>
      <xdr:rowOff>102628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8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144555</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26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156391</xdr:rowOff>
    </xdr:from>
    <xdr:to>
      <xdr:col>77</xdr:col>
      <xdr:colOff>95250</xdr:colOff>
      <xdr:row>60</xdr:row>
      <xdr:rowOff>86541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7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71318</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358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142603</xdr:rowOff>
    </xdr:from>
    <xdr:to>
      <xdr:col>73</xdr:col>
      <xdr:colOff>44450</xdr:colOff>
      <xdr:row>60</xdr:row>
      <xdr:rowOff>72753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140305</xdr:rowOff>
    </xdr:from>
    <xdr:to>
      <xdr:col>68</xdr:col>
      <xdr:colOff>203200</xdr:colOff>
      <xdr:row>60</xdr:row>
      <xdr:rowOff>70455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80632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02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特別区債の発行抑制などにより実質公債費比率の上昇の抑制に努めていたが、私学事業団用地取得にかかる満期一括償還地方債分の減債基金積立金の増などにより、前年度から０．８ポイント増となった。今後も学校施設の改築やまちづくり事業などの投資的経費の増加が見込まれていることから、引き続き財源対策等を徹底し、実質公債費比率の上昇の抑制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168275</xdr:rowOff>
    </xdr:from>
    <xdr:to>
      <xdr:col>81</xdr:col>
      <xdr:colOff>44450</xdr:colOff>
      <xdr:row>39</xdr:row>
      <xdr:rowOff>157692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683375"/>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168275</xdr:rowOff>
    </xdr:from>
    <xdr:to>
      <xdr:col>77</xdr:col>
      <xdr:colOff>44450</xdr:colOff>
      <xdr:row>39</xdr:row>
      <xdr:rowOff>77258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68337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39</xdr:row>
      <xdr:rowOff>77258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623050"/>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107950</xdr:rowOff>
    </xdr:from>
    <xdr:to>
      <xdr:col>68</xdr:col>
      <xdr:colOff>152400</xdr:colOff>
      <xdr:row>38</xdr:row>
      <xdr:rowOff>148167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6230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106892</xdr:rowOff>
    </xdr:from>
    <xdr:to>
      <xdr:col>81</xdr:col>
      <xdr:colOff>95250</xdr:colOff>
      <xdr:row>40</xdr:row>
      <xdr:rowOff>37042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78969</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76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117475</xdr:rowOff>
    </xdr:from>
    <xdr:to>
      <xdr:col>77</xdr:col>
      <xdr:colOff>95250</xdr:colOff>
      <xdr:row>39</xdr:row>
      <xdr:rowOff>47625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32402</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718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26458</xdr:rowOff>
    </xdr:from>
    <xdr:to>
      <xdr:col>73</xdr:col>
      <xdr:colOff>44450</xdr:colOff>
      <xdr:row>39</xdr:row>
      <xdr:rowOff>128058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112835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79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57150</xdr:rowOff>
    </xdr:from>
    <xdr:to>
      <xdr:col>68</xdr:col>
      <xdr:colOff>203200</xdr:colOff>
      <xdr:row>38</xdr:row>
      <xdr:rowOff>158750</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143527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12294</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これまでの特別区債の発行抑制、職員数の適正管理に伴う人件費削減などの取り組みの結果、将来負担比率は０となっている。今後も、公平な世代間負担を考慮した、持続可能な財政運営に努める。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469,916
440,252
34.80
265,261,084
253,052,860
9,998,809
140,876,894
40,854,125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類似団体内平均より低い水準にあるものの、退職者数の増に伴う退職手当の増などにより、前年度比１．１ポイントの増となっている。今後も職員定数の適正管理を推進し、増加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69850</xdr:rowOff>
    </xdr:from>
    <xdr:to>
      <xdr:col>24</xdr:col>
      <xdr:colOff>25400</xdr:colOff>
      <xdr:row>37</xdr:row>
      <xdr:rowOff>3175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242050"/>
          <a:ext cx="8382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69850</xdr:rowOff>
    </xdr:from>
    <xdr:to>
      <xdr:col>19</xdr:col>
      <xdr:colOff>187325</xdr:colOff>
      <xdr:row>37</xdr:row>
      <xdr:rowOff>12700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2420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12700</xdr:rowOff>
    </xdr:from>
    <xdr:to>
      <xdr:col>15</xdr:col>
      <xdr:colOff>98425</xdr:colOff>
      <xdr:row>37</xdr:row>
      <xdr:rowOff>98425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3563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98425</xdr:rowOff>
    </xdr:from>
    <xdr:to>
      <xdr:col>11</xdr:col>
      <xdr:colOff>9525</xdr:colOff>
      <xdr:row>38</xdr:row>
      <xdr:rowOff>50800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442075"/>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123825</xdr:rowOff>
    </xdr:from>
    <xdr:to>
      <xdr:col>24</xdr:col>
      <xdr:colOff>76200</xdr:colOff>
      <xdr:row>37</xdr:row>
      <xdr:rowOff>53975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29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140352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14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19050</xdr:rowOff>
    </xdr:from>
    <xdr:to>
      <xdr:col>20</xdr:col>
      <xdr:colOff>38100</xdr:colOff>
      <xdr:row>36</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130827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960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133350</xdr:rowOff>
    </xdr:from>
    <xdr:to>
      <xdr:col>15</xdr:col>
      <xdr:colOff>149225</xdr:colOff>
      <xdr:row>37</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73677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07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47625</xdr:rowOff>
    </xdr:from>
    <xdr:to>
      <xdr:col>11</xdr:col>
      <xdr:colOff>60325</xdr:colOff>
      <xdr:row>37</xdr:row>
      <xdr:rowOff>149225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159402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111777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防疫事業経費や予防接種事業経費の増などにより、前年度比１．２イントの増となったが、引き続き類似団体内平均より低い水準にある。今後も光熱水費の節減の取り組みや事務事業の見直しを図り、行政運営の効率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20864</xdr:rowOff>
    </xdr:from>
    <xdr:to>
      <xdr:col>82</xdr:col>
      <xdr:colOff>107950</xdr:colOff>
      <xdr:row>14</xdr:row>
      <xdr:rowOff>45357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249714"/>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146248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46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110671</xdr:rowOff>
    </xdr:from>
    <xdr:to>
      <xdr:col>78</xdr:col>
      <xdr:colOff>69850</xdr:colOff>
      <xdr:row>13</xdr:row>
      <xdr:rowOff>20864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16807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94343</xdr:rowOff>
    </xdr:from>
    <xdr:to>
      <xdr:col>73</xdr:col>
      <xdr:colOff>180975</xdr:colOff>
      <xdr:row>12</xdr:row>
      <xdr:rowOff>110671</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15174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94343</xdr:rowOff>
    </xdr:from>
    <xdr:to>
      <xdr:col>69</xdr:col>
      <xdr:colOff>92075</xdr:colOff>
      <xdr:row>13</xdr:row>
      <xdr:rowOff>20864</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1517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31948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43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113591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51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166007</xdr:rowOff>
    </xdr:from>
    <xdr:to>
      <xdr:col>82</xdr:col>
      <xdr:colOff>158750</xdr:colOff>
      <xdr:row>14</xdr:row>
      <xdr:rowOff>96157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39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11084</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23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141514</xdr:rowOff>
    </xdr:from>
    <xdr:to>
      <xdr:col>78</xdr:col>
      <xdr:colOff>120650</xdr:colOff>
      <xdr:row>13</xdr:row>
      <xdr:rowOff>71664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1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81841</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196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59871</xdr:rowOff>
    </xdr:from>
    <xdr:to>
      <xdr:col>74</xdr:col>
      <xdr:colOff>31750</xdr:colOff>
      <xdr:row>12</xdr:row>
      <xdr:rowOff>161471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11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198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188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43543</xdr:rowOff>
    </xdr:from>
    <xdr:to>
      <xdr:col>69</xdr:col>
      <xdr:colOff>142875</xdr:colOff>
      <xdr:row>12</xdr:row>
      <xdr:rowOff>145143</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10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10</xdr:row>
      <xdr:rowOff>155320</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186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141514</xdr:rowOff>
    </xdr:from>
    <xdr:to>
      <xdr:col>65</xdr:col>
      <xdr:colOff>53975</xdr:colOff>
      <xdr:row>13</xdr:row>
      <xdr:rowOff>71664</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1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81841</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1967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６年度は、前年度比０．１ポイントの減となったが、障害者自立支援経費や児童養護施設等措置経費などは増となっており、引き続き類似団体内平均より高い水準にある。今後も高水準で推移することが予測されるため、介護予防施策等を推進し、増加抑制に努める。</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129722</xdr:rowOff>
    </xdr:from>
    <xdr:to>
      <xdr:col>24</xdr:col>
      <xdr:colOff>25400</xdr:colOff>
      <xdr:row>59</xdr:row>
      <xdr:rowOff>140607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102452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140607</xdr:rowOff>
    </xdr:from>
    <xdr:to>
      <xdr:col>19</xdr:col>
      <xdr:colOff>187325</xdr:colOff>
      <xdr:row>60</xdr:row>
      <xdr:rowOff>12700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3098800" y="102561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56243</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2997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45357</xdr:rowOff>
    </xdr:from>
    <xdr:to>
      <xdr:col>11</xdr:col>
      <xdr:colOff>9525</xdr:colOff>
      <xdr:row>60</xdr:row>
      <xdr:rowOff>56243</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a:off x="1320800" y="10332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78922</xdr:rowOff>
    </xdr:from>
    <xdr:to>
      <xdr:col>24</xdr:col>
      <xdr:colOff>76200</xdr:colOff>
      <xdr:row>60</xdr:row>
      <xdr:rowOff>9072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50999</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16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89807</xdr:rowOff>
    </xdr:from>
    <xdr:to>
      <xdr:col>20</xdr:col>
      <xdr:colOff>38100</xdr:colOff>
      <xdr:row>60</xdr:row>
      <xdr:rowOff>19957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4734</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29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133350</xdr:rowOff>
    </xdr:from>
    <xdr:to>
      <xdr:col>15</xdr:col>
      <xdr:colOff>149225</xdr:colOff>
      <xdr:row>60</xdr:row>
      <xdr:rowOff>63500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48277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5443</xdr:rowOff>
    </xdr:from>
    <xdr:to>
      <xdr:col>11</xdr:col>
      <xdr:colOff>60325</xdr:colOff>
      <xdr:row>60</xdr:row>
      <xdr:rowOff>107043</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91820</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37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166007</xdr:rowOff>
    </xdr:from>
    <xdr:to>
      <xdr:col>6</xdr:col>
      <xdr:colOff>171450</xdr:colOff>
      <xdr:row>60</xdr:row>
      <xdr:rowOff>96157</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80934</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６年度は、国民健康保険事業特別会計繰出金などの減や分母の増により、前年度比０．２ポイントの減となった。引き続き類似団体内平均より高い水準にあるため、今後も介護予防施策等を推進するとともに、公共施設の計画的・予防的な維持補修を実施し、増加抑制に努める。</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50800</xdr:rowOff>
    </xdr:from>
    <xdr:to>
      <xdr:col>82</xdr:col>
      <xdr:colOff>107950</xdr:colOff>
      <xdr:row>60</xdr:row>
      <xdr:rowOff>88900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10337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146050</xdr:rowOff>
    </xdr:from>
    <xdr:to>
      <xdr:col>78</xdr:col>
      <xdr:colOff>69850</xdr:colOff>
      <xdr:row>60</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10261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146050</xdr:rowOff>
    </xdr:from>
    <xdr:to>
      <xdr:col>73</xdr:col>
      <xdr:colOff>180975</xdr:colOff>
      <xdr:row>60</xdr:row>
      <xdr:rowOff>107950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10261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107950</xdr:rowOff>
    </xdr:from>
    <xdr:to>
      <xdr:col>69</xdr:col>
      <xdr:colOff>92075</xdr:colOff>
      <xdr:row>60</xdr:row>
      <xdr:rowOff>165100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394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0</xdr:rowOff>
    </xdr:from>
    <xdr:to>
      <xdr:col>82</xdr:col>
      <xdr:colOff>158750</xdr:colOff>
      <xdr:row>60</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143527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38100</xdr:rowOff>
    </xdr:from>
    <xdr:to>
      <xdr:col>78</xdr:col>
      <xdr:colOff>120650</xdr:colOff>
      <xdr:row>60</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124477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41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95250</xdr:rowOff>
    </xdr:from>
    <xdr:to>
      <xdr:col>74</xdr:col>
      <xdr:colOff>31750</xdr:colOff>
      <xdr:row>60</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57150</xdr:rowOff>
    </xdr:from>
    <xdr:to>
      <xdr:col>69</xdr:col>
      <xdr:colOff>142875</xdr:colOff>
      <xdr:row>60</xdr:row>
      <xdr:rowOff>158750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143527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114300</xdr:rowOff>
    </xdr:from>
    <xdr:to>
      <xdr:col>65</xdr:col>
      <xdr:colOff>53975</xdr:colOff>
      <xdr:row>61</xdr:row>
      <xdr:rowOff>44450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29227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気候変動対策推進事業経費や放課後支援事業経費の増などにより、前年度比０．１ポイントの増となり、類似団体内平均より高い水準にある。今後も補助・負担の適正化を図り、増加抑制に努める。</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69850</xdr:rowOff>
    </xdr:from>
    <xdr:to>
      <xdr:col>82</xdr:col>
      <xdr:colOff>107950</xdr:colOff>
      <xdr:row>35</xdr:row>
      <xdr:rowOff>92710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60706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xdr:rowOff>
    </xdr:from>
    <xdr:to>
      <xdr:col>78</xdr:col>
      <xdr:colOff>69850</xdr:colOff>
      <xdr:row>35</xdr:row>
      <xdr:rowOff>69850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8420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92710</xdr:rowOff>
    </xdr:from>
    <xdr:to>
      <xdr:col>73</xdr:col>
      <xdr:colOff>180975</xdr:colOff>
      <xdr:row>34</xdr:row>
      <xdr:rowOff>12700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7505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92710</xdr:rowOff>
    </xdr:from>
    <xdr:to>
      <xdr:col>69</xdr:col>
      <xdr:colOff>92075</xdr:colOff>
      <xdr:row>34</xdr:row>
      <xdr:rowOff>81280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7505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41910</xdr:rowOff>
    </xdr:from>
    <xdr:to>
      <xdr:col>82</xdr:col>
      <xdr:colOff>158750</xdr:colOff>
      <xdr:row>35</xdr:row>
      <xdr:rowOff>143510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13987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105427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10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133350</xdr:rowOff>
    </xdr:from>
    <xdr:to>
      <xdr:col>74</xdr:col>
      <xdr:colOff>31750</xdr:colOff>
      <xdr:row>34</xdr:row>
      <xdr:rowOff>63500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41910</xdr:rowOff>
    </xdr:from>
    <xdr:to>
      <xdr:col>69</xdr:col>
      <xdr:colOff>142875</xdr:colOff>
      <xdr:row>33</xdr:row>
      <xdr:rowOff>143510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153687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116857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94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私学事業団総合運動場用地取得のために発行した特別区債の元金償還額を減債基金に積立したことなどにより前年度比０．９ポイントの増となった。今後も学校施設の改築やまちづくり事業などの対象事業経費の増加が見込まれることから、引き続き財源対策を徹底するとともに、公平な世代間負担を考慮し、増加抑制に努める。</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50800</xdr:rowOff>
    </xdr:from>
    <xdr:to>
      <xdr:col>24</xdr:col>
      <xdr:colOff>25400</xdr:colOff>
      <xdr:row>75</xdr:row>
      <xdr:rowOff>50800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7381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50800</xdr:rowOff>
    </xdr:from>
    <xdr:to>
      <xdr:col>19</xdr:col>
      <xdr:colOff>187325</xdr:colOff>
      <xdr:row>74</xdr:row>
      <xdr:rowOff>50800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738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31750</xdr:rowOff>
    </xdr:from>
    <xdr:to>
      <xdr:col>15</xdr:col>
      <xdr:colOff>98425</xdr:colOff>
      <xdr:row>74</xdr:row>
      <xdr:rowOff>50800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2209800" y="12719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12700</xdr:rowOff>
    </xdr:from>
    <xdr:to>
      <xdr:col>11</xdr:col>
      <xdr:colOff>9525</xdr:colOff>
      <xdr:row>74</xdr:row>
      <xdr:rowOff>31750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2700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0</xdr:rowOff>
    </xdr:from>
    <xdr:to>
      <xdr:col>24</xdr:col>
      <xdr:colOff>76200</xdr:colOff>
      <xdr:row>75</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143527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830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0</xdr:rowOff>
    </xdr:from>
    <xdr:to>
      <xdr:col>20</xdr:col>
      <xdr:colOff>38100</xdr:colOff>
      <xdr:row>74</xdr:row>
      <xdr:rowOff>101600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111777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45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0</xdr:rowOff>
    </xdr:from>
    <xdr:to>
      <xdr:col>15</xdr:col>
      <xdr:colOff>149225</xdr:colOff>
      <xdr:row>74</xdr:row>
      <xdr:rowOff>101600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111777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152400</xdr:rowOff>
    </xdr:from>
    <xdr:to>
      <xdr:col>11</xdr:col>
      <xdr:colOff>60325</xdr:colOff>
      <xdr:row>74</xdr:row>
      <xdr:rowOff>82550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66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92727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43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133350</xdr:rowOff>
    </xdr:from>
    <xdr:to>
      <xdr:col>6</xdr:col>
      <xdr:colOff>171450</xdr:colOff>
      <xdr:row>74</xdr:row>
      <xdr:rowOff>63500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73677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令和６年度は、人件費や物件費等の増により、前年度比２．１ポイントの増となり、引き続き類似団体内平均より高い水準にある。今後も収納率向上や事務事業の見直しを図り、機動的な財政運営に努める。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168911</xdr:rowOff>
    </xdr:from>
    <xdr:to>
      <xdr:col>82</xdr:col>
      <xdr:colOff>107950</xdr:colOff>
      <xdr:row>78</xdr:row>
      <xdr:rowOff>157480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3370561"/>
          <a:ext cx="8382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130811</xdr:rowOff>
    </xdr:from>
    <xdr:to>
      <xdr:col>78</xdr:col>
      <xdr:colOff>69850</xdr:colOff>
      <xdr:row>77</xdr:row>
      <xdr:rowOff>168911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33324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130811</xdr:rowOff>
    </xdr:from>
    <xdr:to>
      <xdr:col>73</xdr:col>
      <xdr:colOff>180975</xdr:colOff>
      <xdr:row>78</xdr:row>
      <xdr:rowOff>73661</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33324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73661</xdr:rowOff>
    </xdr:from>
    <xdr:to>
      <xdr:col>69</xdr:col>
      <xdr:colOff>92075</xdr:colOff>
      <xdr:row>79</xdr:row>
      <xdr:rowOff>115570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446761"/>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106680</xdr:rowOff>
    </xdr:from>
    <xdr:to>
      <xdr:col>82</xdr:col>
      <xdr:colOff>158750</xdr:colOff>
      <xdr:row>79</xdr:row>
      <xdr:rowOff>36830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78757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118111</xdr:rowOff>
    </xdr:from>
    <xdr:to>
      <xdr:col>78</xdr:col>
      <xdr:colOff>120650</xdr:colOff>
      <xdr:row>78</xdr:row>
      <xdr:rowOff>48261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33038</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3406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80011</xdr:rowOff>
    </xdr:from>
    <xdr:to>
      <xdr:col>74</xdr:col>
      <xdr:colOff>31750</xdr:colOff>
      <xdr:row>78</xdr:row>
      <xdr:rowOff>10161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166388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22861</xdr:rowOff>
    </xdr:from>
    <xdr:to>
      <xdr:col>69</xdr:col>
      <xdr:colOff>142875</xdr:colOff>
      <xdr:row>78</xdr:row>
      <xdr:rowOff>124461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109238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64770</xdr:rowOff>
    </xdr:from>
    <xdr:to>
      <xdr:col>65</xdr:col>
      <xdr:colOff>53975</xdr:colOff>
      <xdr:row>79</xdr:row>
      <xdr:rowOff>166370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151147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45629</xdr:rowOff>
    </xdr:from>
    <xdr:to>
      <xdr:col>29</xdr:col>
      <xdr:colOff>127000</xdr:colOff>
      <xdr:row>18</xdr:row>
      <xdr:rowOff>96574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79354"/>
          <a:ext cx="647700" cy="50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96574</xdr:rowOff>
    </xdr:from>
    <xdr:to>
      <xdr:col>26</xdr:col>
      <xdr:colOff>50800</xdr:colOff>
      <xdr:row>18</xdr:row>
      <xdr:rowOff>117301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30299"/>
          <a:ext cx="698500" cy="20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117301</xdr:rowOff>
    </xdr:from>
    <xdr:to>
      <xdr:col>22</xdr:col>
      <xdr:colOff>114300</xdr:colOff>
      <xdr:row>18</xdr:row>
      <xdr:rowOff>121307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51026"/>
          <a:ext cx="698500" cy="4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115712</xdr:rowOff>
    </xdr:from>
    <xdr:to>
      <xdr:col>18</xdr:col>
      <xdr:colOff>177800</xdr:colOff>
      <xdr:row>18</xdr:row>
      <xdr:rowOff>121307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49437"/>
          <a:ext cx="698500" cy="5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166279</xdr:rowOff>
    </xdr:from>
    <xdr:to>
      <xdr:col>29</xdr:col>
      <xdr:colOff>177800</xdr:colOff>
      <xdr:row>18</xdr:row>
      <xdr:rowOff>96429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285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138356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0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45774</xdr:rowOff>
    </xdr:from>
    <xdr:to>
      <xdr:col>26</xdr:col>
      <xdr:colOff>101600</xdr:colOff>
      <xdr:row>18</xdr:row>
      <xdr:rowOff>147374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79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132151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65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66501</xdr:rowOff>
    </xdr:from>
    <xdr:to>
      <xdr:col>22</xdr:col>
      <xdr:colOff>165100</xdr:colOff>
      <xdr:row>18</xdr:row>
      <xdr:rowOff>168101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00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152878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8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70507</xdr:rowOff>
    </xdr:from>
    <xdr:to>
      <xdr:col>19</xdr:col>
      <xdr:colOff>38100</xdr:colOff>
      <xdr:row>19</xdr:row>
      <xdr:rowOff>657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04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156884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9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64912</xdr:rowOff>
    </xdr:from>
    <xdr:to>
      <xdr:col>15</xdr:col>
      <xdr:colOff>101600</xdr:colOff>
      <xdr:row>18</xdr:row>
      <xdr:rowOff>166512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98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151289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8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248444</xdr:rowOff>
    </xdr:from>
    <xdr:to>
      <xdr:col>29</xdr:col>
      <xdr:colOff>127000</xdr:colOff>
      <xdr:row>35</xdr:row>
      <xdr:rowOff>267474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58794"/>
          <a:ext cx="647700" cy="19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266247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267474</xdr:rowOff>
    </xdr:from>
    <xdr:to>
      <xdr:col>26</xdr:col>
      <xdr:colOff>50800</xdr:colOff>
      <xdr:row>36</xdr:row>
      <xdr:rowOff>33045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77824"/>
          <a:ext cx="698500" cy="1084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33045</xdr:rowOff>
    </xdr:from>
    <xdr:to>
      <xdr:col>22</xdr:col>
      <xdr:colOff>114300</xdr:colOff>
      <xdr:row>37</xdr:row>
      <xdr:rowOff>68707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986295"/>
          <a:ext cx="698500" cy="207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89053</xdr:rowOff>
    </xdr:from>
    <xdr:to>
      <xdr:col>18</xdr:col>
      <xdr:colOff>177800</xdr:colOff>
      <xdr:row>37</xdr:row>
      <xdr:rowOff>68707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699403"/>
          <a:ext cx="698500" cy="4940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197644</xdr:rowOff>
    </xdr:from>
    <xdr:to>
      <xdr:col>29</xdr:col>
      <xdr:colOff>177800</xdr:colOff>
      <xdr:row>35</xdr:row>
      <xdr:rowOff>299244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079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42721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5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216674</xdr:rowOff>
    </xdr:from>
    <xdr:to>
      <xdr:col>26</xdr:col>
      <xdr:colOff>101600</xdr:colOff>
      <xdr:row>35</xdr:row>
      <xdr:rowOff>318274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27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328451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595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325145</xdr:rowOff>
    </xdr:from>
    <xdr:to>
      <xdr:col>22</xdr:col>
      <xdr:colOff>165100</xdr:colOff>
      <xdr:row>36</xdr:row>
      <xdr:rowOff>83845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35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94022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704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17907</xdr:rowOff>
    </xdr:from>
    <xdr:to>
      <xdr:col>19</xdr:col>
      <xdr:colOff>38100</xdr:colOff>
      <xdr:row>37</xdr:row>
      <xdr:rowOff>119507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42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301134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1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38253</xdr:rowOff>
    </xdr:from>
    <xdr:to>
      <xdr:col>15</xdr:col>
      <xdr:colOff>101600</xdr:colOff>
      <xdr:row>35</xdr:row>
      <xdr:rowOff>139853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648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150029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417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469,916
440,252
34.80
265,261,084
253,052,860
9,998,809
140,876,894
40,854,125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13534</xdr:rowOff>
    </xdr:from>
    <xdr:to>
      <xdr:col>24</xdr:col>
      <xdr:colOff>63500</xdr:colOff>
      <xdr:row>37</xdr:row>
      <xdr:rowOff>90192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57184"/>
          <a:ext cx="838200" cy="76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84749</xdr:rowOff>
    </xdr:from>
    <xdr:to>
      <xdr:col>19</xdr:col>
      <xdr:colOff>177800</xdr:colOff>
      <xdr:row>37</xdr:row>
      <xdr:rowOff>90192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28399"/>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84749</xdr:rowOff>
    </xdr:from>
    <xdr:to>
      <xdr:col>15</xdr:col>
      <xdr:colOff>50800</xdr:colOff>
      <xdr:row>37</xdr:row>
      <xdr:rowOff>87579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28399"/>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75779</xdr:rowOff>
    </xdr:from>
    <xdr:to>
      <xdr:col>10</xdr:col>
      <xdr:colOff>114300</xdr:colOff>
      <xdr:row>37</xdr:row>
      <xdr:rowOff>87579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19429"/>
          <a:ext cx="889000" cy="1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134184</xdr:rowOff>
    </xdr:from>
    <xdr:to>
      <xdr:col>24</xdr:col>
      <xdr:colOff>114300</xdr:colOff>
      <xdr:row>37</xdr:row>
      <xdr:rowOff>64334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0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112611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8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39392</xdr:rowOff>
    </xdr:from>
    <xdr:to>
      <xdr:col>20</xdr:col>
      <xdr:colOff>38100</xdr:colOff>
      <xdr:row>37</xdr:row>
      <xdr:rowOff>140992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8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132118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7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33949</xdr:rowOff>
    </xdr:from>
    <xdr:to>
      <xdr:col>15</xdr:col>
      <xdr:colOff>101600</xdr:colOff>
      <xdr:row>37</xdr:row>
      <xdr:rowOff>135549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7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126676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7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36779</xdr:rowOff>
    </xdr:from>
    <xdr:to>
      <xdr:col>10</xdr:col>
      <xdr:colOff>165100</xdr:colOff>
      <xdr:row>37</xdr:row>
      <xdr:rowOff>138379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129506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7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24979</xdr:rowOff>
    </xdr:from>
    <xdr:to>
      <xdr:col>6</xdr:col>
      <xdr:colOff>38100</xdr:colOff>
      <xdr:row>37</xdr:row>
      <xdr:rowOff>126579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117706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61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79108</xdr:rowOff>
    </xdr:from>
    <xdr:to>
      <xdr:col>24</xdr:col>
      <xdr:colOff>63500</xdr:colOff>
      <xdr:row>56</xdr:row>
      <xdr:rowOff>111546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80308"/>
          <a:ext cx="838200" cy="3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101936</xdr:rowOff>
    </xdr:from>
    <xdr:to>
      <xdr:col>19</xdr:col>
      <xdr:colOff>177800</xdr:colOff>
      <xdr:row>56</xdr:row>
      <xdr:rowOff>111546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03136"/>
          <a:ext cx="889000" cy="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101936</xdr:rowOff>
    </xdr:from>
    <xdr:to>
      <xdr:col>15</xdr:col>
      <xdr:colOff>50800</xdr:colOff>
      <xdr:row>56</xdr:row>
      <xdr:rowOff>128626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03136"/>
          <a:ext cx="889000" cy="2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128626</xdr:rowOff>
    </xdr:from>
    <xdr:to>
      <xdr:col>10</xdr:col>
      <xdr:colOff>114300</xdr:colOff>
      <xdr:row>57</xdr:row>
      <xdr:rowOff>789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29826"/>
          <a:ext cx="889000" cy="4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28308</xdr:rowOff>
    </xdr:from>
    <xdr:to>
      <xdr:col>24</xdr:col>
      <xdr:colOff>114300</xdr:colOff>
      <xdr:row>56</xdr:row>
      <xdr:rowOff>129908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2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144668</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60746</xdr:rowOff>
    </xdr:from>
    <xdr:to>
      <xdr:col>20</xdr:col>
      <xdr:colOff>38100</xdr:colOff>
      <xdr:row>56</xdr:row>
      <xdr:rowOff>162346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6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153473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5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51136</xdr:rowOff>
    </xdr:from>
    <xdr:to>
      <xdr:col>15</xdr:col>
      <xdr:colOff>101600</xdr:colOff>
      <xdr:row>56</xdr:row>
      <xdr:rowOff>152736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5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143863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4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77826</xdr:rowOff>
    </xdr:from>
    <xdr:to>
      <xdr:col>10</xdr:col>
      <xdr:colOff>165100</xdr:colOff>
      <xdr:row>57</xdr:row>
      <xdr:rowOff>7976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7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170553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7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121439</xdr:rowOff>
    </xdr:from>
    <xdr:to>
      <xdr:col>6</xdr:col>
      <xdr:colOff>38100</xdr:colOff>
      <xdr:row>57</xdr:row>
      <xdr:rowOff>51589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2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42716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1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128651</xdr:rowOff>
    </xdr:from>
    <xdr:to>
      <xdr:col>24</xdr:col>
      <xdr:colOff>63500</xdr:colOff>
      <xdr:row>77</xdr:row>
      <xdr:rowOff>55727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158851"/>
          <a:ext cx="838200" cy="9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55727</xdr:rowOff>
    </xdr:from>
    <xdr:to>
      <xdr:col>19</xdr:col>
      <xdr:colOff>177800</xdr:colOff>
      <xdr:row>77</xdr:row>
      <xdr:rowOff>58319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57377"/>
          <a:ext cx="889000" cy="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39497</xdr:rowOff>
    </xdr:from>
    <xdr:to>
      <xdr:col>15</xdr:col>
      <xdr:colOff>50800</xdr:colOff>
      <xdr:row>77</xdr:row>
      <xdr:rowOff>58319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241147"/>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25476</xdr:rowOff>
    </xdr:from>
    <xdr:to>
      <xdr:col>10</xdr:col>
      <xdr:colOff>114300</xdr:colOff>
      <xdr:row>77</xdr:row>
      <xdr:rowOff>39497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27126"/>
          <a:ext cx="8890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77851</xdr:rowOff>
    </xdr:from>
    <xdr:to>
      <xdr:col>24</xdr:col>
      <xdr:colOff>114300</xdr:colOff>
      <xdr:row>77</xdr:row>
      <xdr:rowOff>8001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0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100728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959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4927</xdr:rowOff>
    </xdr:from>
    <xdr:to>
      <xdr:col>20</xdr:col>
      <xdr:colOff>38100</xdr:colOff>
      <xdr:row>77</xdr:row>
      <xdr:rowOff>106527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0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123054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8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7519</xdr:rowOff>
    </xdr:from>
    <xdr:to>
      <xdr:col>15</xdr:col>
      <xdr:colOff>101600</xdr:colOff>
      <xdr:row>77</xdr:row>
      <xdr:rowOff>109119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0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125646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8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160147</xdr:rowOff>
    </xdr:from>
    <xdr:to>
      <xdr:col>10</xdr:col>
      <xdr:colOff>165100</xdr:colOff>
      <xdr:row>77</xdr:row>
      <xdr:rowOff>90297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9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106824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65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146126</xdr:rowOff>
    </xdr:from>
    <xdr:to>
      <xdr:col>6</xdr:col>
      <xdr:colOff>38100</xdr:colOff>
      <xdr:row>77</xdr:row>
      <xdr:rowOff>76276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7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92803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5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93199</xdr:rowOff>
    </xdr:from>
    <xdr:to>
      <xdr:col>24</xdr:col>
      <xdr:colOff>63500</xdr:colOff>
      <xdr:row>92</xdr:row>
      <xdr:rowOff>30714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695149"/>
          <a:ext cx="838200" cy="108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30714</xdr:rowOff>
    </xdr:from>
    <xdr:to>
      <xdr:col>19</xdr:col>
      <xdr:colOff>177800</xdr:colOff>
      <xdr:row>93</xdr:row>
      <xdr:rowOff>96895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5804114"/>
          <a:ext cx="889000" cy="23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70225</xdr:rowOff>
    </xdr:from>
    <xdr:to>
      <xdr:col>15</xdr:col>
      <xdr:colOff>50800</xdr:colOff>
      <xdr:row>93</xdr:row>
      <xdr:rowOff>96895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843625"/>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70225</xdr:rowOff>
    </xdr:from>
    <xdr:to>
      <xdr:col>10</xdr:col>
      <xdr:colOff>114300</xdr:colOff>
      <xdr:row>95</xdr:row>
      <xdr:rowOff>85370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843625"/>
          <a:ext cx="889000" cy="52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42399</xdr:rowOff>
    </xdr:from>
    <xdr:to>
      <xdr:col>24</xdr:col>
      <xdr:colOff>114300</xdr:colOff>
      <xdr:row>91</xdr:row>
      <xdr:rowOff>143999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64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166876</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597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151364</xdr:rowOff>
    </xdr:from>
    <xdr:to>
      <xdr:col>20</xdr:col>
      <xdr:colOff>38100</xdr:colOff>
      <xdr:row>92</xdr:row>
      <xdr:rowOff>81514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75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98041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528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46095</xdr:rowOff>
    </xdr:from>
    <xdr:to>
      <xdr:col>15</xdr:col>
      <xdr:colOff>101600</xdr:colOff>
      <xdr:row>93</xdr:row>
      <xdr:rowOff>147695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99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164222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766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19425</xdr:rowOff>
    </xdr:from>
    <xdr:to>
      <xdr:col>10</xdr:col>
      <xdr:colOff>165100</xdr:colOff>
      <xdr:row>92</xdr:row>
      <xdr:rowOff>121025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79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137552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568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34570</xdr:rowOff>
    </xdr:from>
    <xdr:to>
      <xdr:col>6</xdr:col>
      <xdr:colOff>38100</xdr:colOff>
      <xdr:row>95</xdr:row>
      <xdr:rowOff>136170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152697</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097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29866</xdr:rowOff>
    </xdr:from>
    <xdr:to>
      <xdr:col>55</xdr:col>
      <xdr:colOff>0</xdr:colOff>
      <xdr:row>38</xdr:row>
      <xdr:rowOff>57434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544966"/>
          <a:ext cx="838200" cy="27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486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57434</xdr:rowOff>
    </xdr:from>
    <xdr:to>
      <xdr:col>50</xdr:col>
      <xdr:colOff>114300</xdr:colOff>
      <xdr:row>38</xdr:row>
      <xdr:rowOff>75570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572534"/>
          <a:ext cx="889000" cy="18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75570</xdr:rowOff>
    </xdr:from>
    <xdr:to>
      <xdr:col>45</xdr:col>
      <xdr:colOff>177800</xdr:colOff>
      <xdr:row>39</xdr:row>
      <xdr:rowOff>32974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590670"/>
          <a:ext cx="889000" cy="128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127840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0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11318</xdr:rowOff>
    </xdr:from>
    <xdr:to>
      <xdr:col>41</xdr:col>
      <xdr:colOff>50800</xdr:colOff>
      <xdr:row>39</xdr:row>
      <xdr:rowOff>32974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154818"/>
          <a:ext cx="889000" cy="156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81531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22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150515</xdr:rowOff>
    </xdr:from>
    <xdr:to>
      <xdr:col>55</xdr:col>
      <xdr:colOff>50800</xdr:colOff>
      <xdr:row>38</xdr:row>
      <xdr:rowOff>80665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49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1942</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4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6634</xdr:rowOff>
    </xdr:from>
    <xdr:to>
      <xdr:col>50</xdr:col>
      <xdr:colOff>165100</xdr:colOff>
      <xdr:row>38</xdr:row>
      <xdr:rowOff>108234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52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99361</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61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24770</xdr:rowOff>
    </xdr:from>
    <xdr:to>
      <xdr:col>46</xdr:col>
      <xdr:colOff>38100</xdr:colOff>
      <xdr:row>38</xdr:row>
      <xdr:rowOff>126370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53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117497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63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153624</xdr:rowOff>
    </xdr:from>
    <xdr:to>
      <xdr:col>41</xdr:col>
      <xdr:colOff>101600</xdr:colOff>
      <xdr:row>39</xdr:row>
      <xdr:rowOff>83774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66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74901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76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131968</xdr:rowOff>
    </xdr:from>
    <xdr:to>
      <xdr:col>36</xdr:col>
      <xdr:colOff>165100</xdr:colOff>
      <xdr:row>30</xdr:row>
      <xdr:rowOff>62118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10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78645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487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25072</xdr:rowOff>
    </xdr:from>
    <xdr:to>
      <xdr:col>55</xdr:col>
      <xdr:colOff>0</xdr:colOff>
      <xdr:row>56</xdr:row>
      <xdr:rowOff>20081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111922"/>
          <a:ext cx="838200" cy="509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25072</xdr:rowOff>
    </xdr:from>
    <xdr:to>
      <xdr:col>50</xdr:col>
      <xdr:colOff>114300</xdr:colOff>
      <xdr:row>56</xdr:row>
      <xdr:rowOff>100815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111922"/>
          <a:ext cx="889000" cy="59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117322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71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100815</xdr:rowOff>
    </xdr:from>
    <xdr:to>
      <xdr:col>45</xdr:col>
      <xdr:colOff>177800</xdr:colOff>
      <xdr:row>56</xdr:row>
      <xdr:rowOff>124803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702015"/>
          <a:ext cx="889000" cy="23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28227</xdr:rowOff>
    </xdr:from>
    <xdr:to>
      <xdr:col>41</xdr:col>
      <xdr:colOff>50800</xdr:colOff>
      <xdr:row>56</xdr:row>
      <xdr:rowOff>124803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629427"/>
          <a:ext cx="889000" cy="9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140731</xdr:rowOff>
    </xdr:from>
    <xdr:to>
      <xdr:col>55</xdr:col>
      <xdr:colOff>50800</xdr:colOff>
      <xdr:row>56</xdr:row>
      <xdr:rowOff>70881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57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163608</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42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145722</xdr:rowOff>
    </xdr:from>
    <xdr:to>
      <xdr:col>50</xdr:col>
      <xdr:colOff>165100</xdr:colOff>
      <xdr:row>53</xdr:row>
      <xdr:rowOff>75872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06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92399</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883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50015</xdr:rowOff>
    </xdr:from>
    <xdr:to>
      <xdr:col>46</xdr:col>
      <xdr:colOff>38100</xdr:colOff>
      <xdr:row>56</xdr:row>
      <xdr:rowOff>151615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65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168142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426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74003</xdr:rowOff>
    </xdr:from>
    <xdr:to>
      <xdr:col>41</xdr:col>
      <xdr:colOff>101600</xdr:colOff>
      <xdr:row>57</xdr:row>
      <xdr:rowOff>4153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7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20680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450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148877</xdr:rowOff>
    </xdr:from>
    <xdr:to>
      <xdr:col>36</xdr:col>
      <xdr:colOff>165100</xdr:colOff>
      <xdr:row>56</xdr:row>
      <xdr:rowOff>79027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57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95554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35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123894</xdr:rowOff>
    </xdr:from>
    <xdr:to>
      <xdr:col>55</xdr:col>
      <xdr:colOff>0</xdr:colOff>
      <xdr:row>77</xdr:row>
      <xdr:rowOff>93163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2982644"/>
          <a:ext cx="838200" cy="31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123894</xdr:rowOff>
    </xdr:from>
    <xdr:to>
      <xdr:col>50</xdr:col>
      <xdr:colOff>114300</xdr:colOff>
      <xdr:row>77</xdr:row>
      <xdr:rowOff>42969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2982644"/>
          <a:ext cx="889000" cy="26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139957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34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11652</xdr:rowOff>
    </xdr:from>
    <xdr:to>
      <xdr:col>45</xdr:col>
      <xdr:colOff>177800</xdr:colOff>
      <xdr:row>77</xdr:row>
      <xdr:rowOff>42969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041852"/>
          <a:ext cx="889000" cy="20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70559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44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11652</xdr:rowOff>
    </xdr:from>
    <xdr:to>
      <xdr:col>41</xdr:col>
      <xdr:colOff>50800</xdr:colOff>
      <xdr:row>77</xdr:row>
      <xdr:rowOff>81700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041852"/>
          <a:ext cx="889000" cy="24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159845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36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42363</xdr:rowOff>
    </xdr:from>
    <xdr:to>
      <xdr:col>55</xdr:col>
      <xdr:colOff>50800</xdr:colOff>
      <xdr:row>77</xdr:row>
      <xdr:rowOff>143963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24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65240</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09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73094</xdr:rowOff>
    </xdr:from>
    <xdr:to>
      <xdr:col>50</xdr:col>
      <xdr:colOff>165100</xdr:colOff>
      <xdr:row>76</xdr:row>
      <xdr:rowOff>3243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29318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19771</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72111" y="1270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163619</xdr:rowOff>
    </xdr:from>
    <xdr:to>
      <xdr:col>46</xdr:col>
      <xdr:colOff>38100</xdr:colOff>
      <xdr:row>77</xdr:row>
      <xdr:rowOff>93769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1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110296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296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132301</xdr:rowOff>
    </xdr:from>
    <xdr:to>
      <xdr:col>41</xdr:col>
      <xdr:colOff>101600</xdr:colOff>
      <xdr:row>76</xdr:row>
      <xdr:rowOff>62452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299105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78978</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276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30900</xdr:rowOff>
    </xdr:from>
    <xdr:to>
      <xdr:col>36</xdr:col>
      <xdr:colOff>165100</xdr:colOff>
      <xdr:row>77</xdr:row>
      <xdr:rowOff>132500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23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149027</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300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32772</xdr:rowOff>
    </xdr:from>
    <xdr:to>
      <xdr:col>55</xdr:col>
      <xdr:colOff>0</xdr:colOff>
      <xdr:row>98</xdr:row>
      <xdr:rowOff>122155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663422"/>
          <a:ext cx="838200" cy="26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77139</xdr:rowOff>
    </xdr:from>
    <xdr:to>
      <xdr:col>50</xdr:col>
      <xdr:colOff>114300</xdr:colOff>
      <xdr:row>98</xdr:row>
      <xdr:rowOff>122155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879239"/>
          <a:ext cx="889000" cy="4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77139</xdr:rowOff>
    </xdr:from>
    <xdr:to>
      <xdr:col>45</xdr:col>
      <xdr:colOff>177800</xdr:colOff>
      <xdr:row>98</xdr:row>
      <xdr:rowOff>125661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879239"/>
          <a:ext cx="889000" cy="48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53003</xdr:rowOff>
    </xdr:from>
    <xdr:to>
      <xdr:col>41</xdr:col>
      <xdr:colOff>50800</xdr:colOff>
      <xdr:row>98</xdr:row>
      <xdr:rowOff>125661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855103"/>
          <a:ext cx="889000" cy="7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153422</xdr:rowOff>
    </xdr:from>
    <xdr:to>
      <xdr:col>55</xdr:col>
      <xdr:colOff>50800</xdr:colOff>
      <xdr:row>97</xdr:row>
      <xdr:rowOff>83572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1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4849</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46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71355</xdr:rowOff>
    </xdr:from>
    <xdr:to>
      <xdr:col>50</xdr:col>
      <xdr:colOff>165100</xdr:colOff>
      <xdr:row>99</xdr:row>
      <xdr:rowOff>1505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87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164082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96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26339</xdr:rowOff>
    </xdr:from>
    <xdr:to>
      <xdr:col>46</xdr:col>
      <xdr:colOff>38100</xdr:colOff>
      <xdr:row>98</xdr:row>
      <xdr:rowOff>127939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82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144466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60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74861</xdr:rowOff>
    </xdr:from>
    <xdr:to>
      <xdr:col>41</xdr:col>
      <xdr:colOff>101600</xdr:colOff>
      <xdr:row>99</xdr:row>
      <xdr:rowOff>5011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87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167588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96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2203</xdr:rowOff>
    </xdr:from>
    <xdr:to>
      <xdr:col>36</xdr:col>
      <xdr:colOff>165100</xdr:colOff>
      <xdr:row>98</xdr:row>
      <xdr:rowOff>103803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80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120330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57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64263</xdr:rowOff>
    </xdr:from>
    <xdr:to>
      <xdr:col>85</xdr:col>
      <xdr:colOff>127000</xdr:colOff>
      <xdr:row>77</xdr:row>
      <xdr:rowOff>124840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094463"/>
          <a:ext cx="838200" cy="23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124840</xdr:rowOff>
    </xdr:from>
    <xdr:to>
      <xdr:col>81</xdr:col>
      <xdr:colOff>50800</xdr:colOff>
      <xdr:row>77</xdr:row>
      <xdr:rowOff>135661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326490"/>
          <a:ext cx="889000" cy="1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135661</xdr:rowOff>
    </xdr:from>
    <xdr:to>
      <xdr:col>76</xdr:col>
      <xdr:colOff>114300</xdr:colOff>
      <xdr:row>77</xdr:row>
      <xdr:rowOff>165684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337311"/>
          <a:ext cx="889000" cy="30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165684</xdr:rowOff>
    </xdr:from>
    <xdr:to>
      <xdr:col>71</xdr:col>
      <xdr:colOff>177800</xdr:colOff>
      <xdr:row>78</xdr:row>
      <xdr:rowOff>12827</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367334"/>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13463</xdr:rowOff>
    </xdr:from>
    <xdr:to>
      <xdr:col>85</xdr:col>
      <xdr:colOff>177800</xdr:colOff>
      <xdr:row>76</xdr:row>
      <xdr:rowOff>115063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04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36339</xdr:rowOff>
    </xdr:from>
    <xdr:ext cx="469744"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289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74040</xdr:rowOff>
    </xdr:from>
    <xdr:to>
      <xdr:col>81</xdr:col>
      <xdr:colOff>101600</xdr:colOff>
      <xdr:row>78</xdr:row>
      <xdr:rowOff>4190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27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166767</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46428" y="1336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84861</xdr:rowOff>
    </xdr:from>
    <xdr:to>
      <xdr:col>76</xdr:col>
      <xdr:colOff>165100</xdr:colOff>
      <xdr:row>78</xdr:row>
      <xdr:rowOff>15011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28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6138</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57428" y="13379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114884</xdr:rowOff>
    </xdr:from>
    <xdr:to>
      <xdr:col>72</xdr:col>
      <xdr:colOff>38100</xdr:colOff>
      <xdr:row>78</xdr:row>
      <xdr:rowOff>45034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31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36161</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68428" y="1340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133477</xdr:rowOff>
    </xdr:from>
    <xdr:to>
      <xdr:col>67</xdr:col>
      <xdr:colOff>101600</xdr:colOff>
      <xdr:row>78</xdr:row>
      <xdr:rowOff>63627</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33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54754</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79428" y="1342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146996</xdr:rowOff>
    </xdr:from>
    <xdr:to>
      <xdr:col>85</xdr:col>
      <xdr:colOff>127000</xdr:colOff>
      <xdr:row>96</xdr:row>
      <xdr:rowOff>26009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6434746"/>
          <a:ext cx="838200" cy="5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58186</xdr:rowOff>
    </xdr:from>
    <xdr:to>
      <xdr:col>81</xdr:col>
      <xdr:colOff>50800</xdr:colOff>
      <xdr:row>95</xdr:row>
      <xdr:rowOff>146996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003036"/>
          <a:ext cx="889000" cy="431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58186</xdr:rowOff>
    </xdr:from>
    <xdr:to>
      <xdr:col>76</xdr:col>
      <xdr:colOff>114300</xdr:colOff>
      <xdr:row>96</xdr:row>
      <xdr:rowOff>82645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003036"/>
          <a:ext cx="889000" cy="53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41363</xdr:rowOff>
    </xdr:from>
    <xdr:to>
      <xdr:col>71</xdr:col>
      <xdr:colOff>177800</xdr:colOff>
      <xdr:row>96</xdr:row>
      <xdr:rowOff>82645</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500563"/>
          <a:ext cx="889000" cy="4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146659</xdr:rowOff>
    </xdr:from>
    <xdr:to>
      <xdr:col>85</xdr:col>
      <xdr:colOff>177800</xdr:colOff>
      <xdr:row>96</xdr:row>
      <xdr:rowOff>76809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43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169536</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28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96196</xdr:rowOff>
    </xdr:from>
    <xdr:to>
      <xdr:col>81</xdr:col>
      <xdr:colOff>101600</xdr:colOff>
      <xdr:row>96</xdr:row>
      <xdr:rowOff>26346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38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42873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15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7386</xdr:rowOff>
    </xdr:from>
    <xdr:to>
      <xdr:col>76</xdr:col>
      <xdr:colOff>165100</xdr:colOff>
      <xdr:row>93</xdr:row>
      <xdr:rowOff>108986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595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125513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57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31845</xdr:rowOff>
    </xdr:from>
    <xdr:to>
      <xdr:col>72</xdr:col>
      <xdr:colOff>38100</xdr:colOff>
      <xdr:row>96</xdr:row>
      <xdr:rowOff>133445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49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124572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58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162013</xdr:rowOff>
    </xdr:from>
    <xdr:to>
      <xdr:col>67</xdr:col>
      <xdr:colOff>101600</xdr:colOff>
      <xdr:row>96</xdr:row>
      <xdr:rowOff>92163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44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108690</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22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63609</xdr:rowOff>
    </xdr:from>
    <xdr:to>
      <xdr:col>116</xdr:col>
      <xdr:colOff>63500</xdr:colOff>
      <xdr:row>56</xdr:row>
      <xdr:rowOff>76672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9664809"/>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53594</xdr:rowOff>
    </xdr:from>
    <xdr:to>
      <xdr:col>111</xdr:col>
      <xdr:colOff>177800</xdr:colOff>
      <xdr:row>56</xdr:row>
      <xdr:rowOff>76672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9654794"/>
          <a:ext cx="889000" cy="2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40205</xdr:rowOff>
    </xdr:from>
    <xdr:to>
      <xdr:col>107</xdr:col>
      <xdr:colOff>50800</xdr:colOff>
      <xdr:row>56</xdr:row>
      <xdr:rowOff>53594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9641405"/>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21699</xdr:rowOff>
    </xdr:from>
    <xdr:to>
      <xdr:col>102</xdr:col>
      <xdr:colOff>114300</xdr:colOff>
      <xdr:row>56</xdr:row>
      <xdr:rowOff>40205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9622899"/>
          <a:ext cx="889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12809</xdr:rowOff>
    </xdr:from>
    <xdr:to>
      <xdr:col>116</xdr:col>
      <xdr:colOff>114300</xdr:colOff>
      <xdr:row>56</xdr:row>
      <xdr:rowOff>114409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961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35686</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46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25872</xdr:rowOff>
    </xdr:from>
    <xdr:to>
      <xdr:col>112</xdr:col>
      <xdr:colOff>38100</xdr:colOff>
      <xdr:row>56</xdr:row>
      <xdr:rowOff>127472</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962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143999</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40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2794</xdr:rowOff>
    </xdr:from>
    <xdr:to>
      <xdr:col>107</xdr:col>
      <xdr:colOff>101600</xdr:colOff>
      <xdr:row>56</xdr:row>
      <xdr:rowOff>104394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960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120921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37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160855</xdr:rowOff>
    </xdr:from>
    <xdr:to>
      <xdr:col>102</xdr:col>
      <xdr:colOff>165100</xdr:colOff>
      <xdr:row>56</xdr:row>
      <xdr:rowOff>91005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95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107532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365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142349</xdr:rowOff>
    </xdr:from>
    <xdr:to>
      <xdr:col>98</xdr:col>
      <xdr:colOff>38100</xdr:colOff>
      <xdr:row>56</xdr:row>
      <xdr:rowOff>72499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957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89026</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34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27594</xdr:rowOff>
    </xdr:from>
    <xdr:to>
      <xdr:col>116</xdr:col>
      <xdr:colOff>63500</xdr:colOff>
      <xdr:row>73</xdr:row>
      <xdr:rowOff>154925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1323300" y="12543444"/>
          <a:ext cx="838200" cy="127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27594</xdr:rowOff>
    </xdr:from>
    <xdr:to>
      <xdr:col>111</xdr:col>
      <xdr:colOff>177800</xdr:colOff>
      <xdr:row>74</xdr:row>
      <xdr:rowOff>18862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543444"/>
          <a:ext cx="889000" cy="16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15296</xdr:rowOff>
    </xdr:from>
    <xdr:to>
      <xdr:col>107</xdr:col>
      <xdr:colOff>50800</xdr:colOff>
      <xdr:row>74</xdr:row>
      <xdr:rowOff>18862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702596"/>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15296</xdr:rowOff>
    </xdr:from>
    <xdr:to>
      <xdr:col>102</xdr:col>
      <xdr:colOff>114300</xdr:colOff>
      <xdr:row>74</xdr:row>
      <xdr:rowOff>124841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702596"/>
          <a:ext cx="889000" cy="10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104125</xdr:rowOff>
    </xdr:from>
    <xdr:to>
      <xdr:col>116</xdr:col>
      <xdr:colOff>114300</xdr:colOff>
      <xdr:row>74</xdr:row>
      <xdr:rowOff>34275</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61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127002</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4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148244</xdr:rowOff>
    </xdr:from>
    <xdr:to>
      <xdr:col>112</xdr:col>
      <xdr:colOff>38100</xdr:colOff>
      <xdr:row>73</xdr:row>
      <xdr:rowOff>78394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49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94921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267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139512</xdr:rowOff>
    </xdr:from>
    <xdr:to>
      <xdr:col>107</xdr:col>
      <xdr:colOff>101600</xdr:colOff>
      <xdr:row>74</xdr:row>
      <xdr:rowOff>69662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65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86189</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43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135946</xdr:rowOff>
    </xdr:from>
    <xdr:to>
      <xdr:col>102</xdr:col>
      <xdr:colOff>165100</xdr:colOff>
      <xdr:row>74</xdr:row>
      <xdr:rowOff>66096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65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82623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42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74041</xdr:rowOff>
    </xdr:from>
    <xdr:to>
      <xdr:col>98</xdr:col>
      <xdr:colOff>38100</xdr:colOff>
      <xdr:row>75</xdr:row>
      <xdr:rowOff>4191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76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20718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53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歳出決算総額は、住民一人当たり５３８，５０６円となり、前年度の５８４，７００円から減となった。これは、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私学事業団総合運動場用地取得のために発行した特別区債の元金償還額を減債基金に積立したことなどにより</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公債費が増となった一方で、立石駅周辺地区市街地再開発事業経費などの減による普通建設事業費が減となったことなどによるものである。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人件費や補助費等の変動推移は類似団体と同様の傾向にあり、社会情勢の影響を反映していると推察される。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469,916
440,252
34.80
265,261,084
253,052,860
9,998,809
140,876,894
40,854,125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65786</xdr:rowOff>
    </xdr:from>
    <xdr:to>
      <xdr:col>24</xdr:col>
      <xdr:colOff>63500</xdr:colOff>
      <xdr:row>37</xdr:row>
      <xdr:rowOff>74740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09436"/>
          <a:ext cx="8382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72072</xdr:rowOff>
    </xdr:from>
    <xdr:to>
      <xdr:col>19</xdr:col>
      <xdr:colOff>177800</xdr:colOff>
      <xdr:row>37</xdr:row>
      <xdr:rowOff>74740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15722"/>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72072</xdr:rowOff>
    </xdr:from>
    <xdr:to>
      <xdr:col>15</xdr:col>
      <xdr:colOff>50800</xdr:colOff>
      <xdr:row>37</xdr:row>
      <xdr:rowOff>79883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15722"/>
          <a:ext cx="8890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71310</xdr:rowOff>
    </xdr:from>
    <xdr:to>
      <xdr:col>10</xdr:col>
      <xdr:colOff>114300</xdr:colOff>
      <xdr:row>37</xdr:row>
      <xdr:rowOff>79883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14960"/>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14986</xdr:rowOff>
    </xdr:from>
    <xdr:to>
      <xdr:col>24</xdr:col>
      <xdr:colOff>114300</xdr:colOff>
      <xdr:row>37</xdr:row>
      <xdr:rowOff>116586</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5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129620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1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23940</xdr:rowOff>
    </xdr:from>
    <xdr:to>
      <xdr:col>20</xdr:col>
      <xdr:colOff>38100</xdr:colOff>
      <xdr:row>37</xdr:row>
      <xdr:rowOff>125540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6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116667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6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21272</xdr:rowOff>
    </xdr:from>
    <xdr:to>
      <xdr:col>15</xdr:col>
      <xdr:colOff>101600</xdr:colOff>
      <xdr:row>37</xdr:row>
      <xdr:rowOff>122872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113999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5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29083</xdr:rowOff>
    </xdr:from>
    <xdr:to>
      <xdr:col>10</xdr:col>
      <xdr:colOff>165100</xdr:colOff>
      <xdr:row>37</xdr:row>
      <xdr:rowOff>130683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121810</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6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20510</xdr:rowOff>
    </xdr:from>
    <xdr:to>
      <xdr:col>6</xdr:col>
      <xdr:colOff>38100</xdr:colOff>
      <xdr:row>37</xdr:row>
      <xdr:rowOff>122110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6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113237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25661</xdr:rowOff>
    </xdr:from>
    <xdr:to>
      <xdr:col>24</xdr:col>
      <xdr:colOff>63500</xdr:colOff>
      <xdr:row>57</xdr:row>
      <xdr:rowOff>80428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112511"/>
          <a:ext cx="838200" cy="740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25661</xdr:rowOff>
    </xdr:from>
    <xdr:to>
      <xdr:col>19</xdr:col>
      <xdr:colOff>177800</xdr:colOff>
      <xdr:row>56</xdr:row>
      <xdr:rowOff>15407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112511"/>
          <a:ext cx="889000" cy="50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15407</xdr:rowOff>
    </xdr:from>
    <xdr:to>
      <xdr:col>15</xdr:col>
      <xdr:colOff>50800</xdr:colOff>
      <xdr:row>58</xdr:row>
      <xdr:rowOff>1234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616607"/>
          <a:ext cx="889000" cy="3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25944</xdr:rowOff>
    </xdr:from>
    <xdr:to>
      <xdr:col>10</xdr:col>
      <xdr:colOff>114300</xdr:colOff>
      <xdr:row>58</xdr:row>
      <xdr:rowOff>1234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769894"/>
          <a:ext cx="889000" cy="117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29628</xdr:rowOff>
    </xdr:from>
    <xdr:to>
      <xdr:col>24</xdr:col>
      <xdr:colOff>114300</xdr:colOff>
      <xdr:row>57</xdr:row>
      <xdr:rowOff>131228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0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52505</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5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146311</xdr:rowOff>
    </xdr:from>
    <xdr:to>
      <xdr:col>20</xdr:col>
      <xdr:colOff>38100</xdr:colOff>
      <xdr:row>53</xdr:row>
      <xdr:rowOff>76461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06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92988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83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136057</xdr:rowOff>
    </xdr:from>
    <xdr:to>
      <xdr:col>15</xdr:col>
      <xdr:colOff>101600</xdr:colOff>
      <xdr:row>56</xdr:row>
      <xdr:rowOff>66207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6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82734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34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121884</xdr:rowOff>
    </xdr:from>
    <xdr:to>
      <xdr:col>10</xdr:col>
      <xdr:colOff>165100</xdr:colOff>
      <xdr:row>58</xdr:row>
      <xdr:rowOff>52034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9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43161</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98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146594</xdr:rowOff>
    </xdr:from>
    <xdr:to>
      <xdr:col>6</xdr:col>
      <xdr:colOff>38100</xdr:colOff>
      <xdr:row>51</xdr:row>
      <xdr:rowOff>76744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7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93271</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494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117166</xdr:rowOff>
    </xdr:from>
    <xdr:to>
      <xdr:col>24</xdr:col>
      <xdr:colOff>63500</xdr:colOff>
      <xdr:row>75</xdr:row>
      <xdr:rowOff>147461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975916"/>
          <a:ext cx="838200" cy="3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147461</xdr:rowOff>
    </xdr:from>
    <xdr:to>
      <xdr:col>19</xdr:col>
      <xdr:colOff>177800</xdr:colOff>
      <xdr:row>76</xdr:row>
      <xdr:rowOff>142563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006211"/>
          <a:ext cx="889000" cy="16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94373</xdr:rowOff>
    </xdr:from>
    <xdr:to>
      <xdr:col>15</xdr:col>
      <xdr:colOff>50800</xdr:colOff>
      <xdr:row>76</xdr:row>
      <xdr:rowOff>142563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3124573"/>
          <a:ext cx="889000" cy="4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94373</xdr:rowOff>
    </xdr:from>
    <xdr:to>
      <xdr:col>10</xdr:col>
      <xdr:colOff>114300</xdr:colOff>
      <xdr:row>78</xdr:row>
      <xdr:rowOff>40509</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124573"/>
          <a:ext cx="889000" cy="28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66366</xdr:rowOff>
    </xdr:from>
    <xdr:to>
      <xdr:col>24</xdr:col>
      <xdr:colOff>114300</xdr:colOff>
      <xdr:row>75</xdr:row>
      <xdr:rowOff>167966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92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89243</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77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96662</xdr:rowOff>
    </xdr:from>
    <xdr:to>
      <xdr:col>20</xdr:col>
      <xdr:colOff>38100</xdr:colOff>
      <xdr:row>76</xdr:row>
      <xdr:rowOff>26811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9554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43339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730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91763</xdr:rowOff>
    </xdr:from>
    <xdr:to>
      <xdr:col>15</xdr:col>
      <xdr:colOff>101600</xdr:colOff>
      <xdr:row>77</xdr:row>
      <xdr:rowOff>21913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12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38440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897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43573</xdr:rowOff>
    </xdr:from>
    <xdr:to>
      <xdr:col>10</xdr:col>
      <xdr:colOff>165100</xdr:colOff>
      <xdr:row>76</xdr:row>
      <xdr:rowOff>145173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07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161699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848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161159</xdr:rowOff>
    </xdr:from>
    <xdr:to>
      <xdr:col>6</xdr:col>
      <xdr:colOff>38100</xdr:colOff>
      <xdr:row>78</xdr:row>
      <xdr:rowOff>91309</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36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107836</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138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67405</xdr:rowOff>
    </xdr:from>
    <xdr:to>
      <xdr:col>24</xdr:col>
      <xdr:colOff>63500</xdr:colOff>
      <xdr:row>97</xdr:row>
      <xdr:rowOff>90970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698055"/>
          <a:ext cx="838200" cy="2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32392</xdr:rowOff>
    </xdr:from>
    <xdr:to>
      <xdr:col>19</xdr:col>
      <xdr:colOff>177800</xdr:colOff>
      <xdr:row>97</xdr:row>
      <xdr:rowOff>67405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663042"/>
          <a:ext cx="889000" cy="35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28087</xdr:rowOff>
    </xdr:from>
    <xdr:to>
      <xdr:col>15</xdr:col>
      <xdr:colOff>50800</xdr:colOff>
      <xdr:row>97</xdr:row>
      <xdr:rowOff>32392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658737"/>
          <a:ext cx="889000" cy="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28087</xdr:rowOff>
    </xdr:from>
    <xdr:to>
      <xdr:col>10</xdr:col>
      <xdr:colOff>114300</xdr:colOff>
      <xdr:row>98</xdr:row>
      <xdr:rowOff>44050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658737"/>
          <a:ext cx="889000" cy="18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40170</xdr:rowOff>
    </xdr:from>
    <xdr:to>
      <xdr:col>24</xdr:col>
      <xdr:colOff>114300</xdr:colOff>
      <xdr:row>97</xdr:row>
      <xdr:rowOff>141770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67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149509</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0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16605</xdr:rowOff>
    </xdr:from>
    <xdr:to>
      <xdr:col>20</xdr:col>
      <xdr:colOff>38100</xdr:colOff>
      <xdr:row>97</xdr:row>
      <xdr:rowOff>118205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64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109332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73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153042</xdr:rowOff>
    </xdr:from>
    <xdr:to>
      <xdr:col>15</xdr:col>
      <xdr:colOff>101600</xdr:colOff>
      <xdr:row>97</xdr:row>
      <xdr:rowOff>83192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61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74319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70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148737</xdr:rowOff>
    </xdr:from>
    <xdr:to>
      <xdr:col>10</xdr:col>
      <xdr:colOff>165100</xdr:colOff>
      <xdr:row>97</xdr:row>
      <xdr:rowOff>78887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60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70014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700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164700</xdr:rowOff>
    </xdr:from>
    <xdr:to>
      <xdr:col>6</xdr:col>
      <xdr:colOff>38100</xdr:colOff>
      <xdr:row>98</xdr:row>
      <xdr:rowOff>94850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9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85977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88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124841</xdr:rowOff>
    </xdr:from>
    <xdr:to>
      <xdr:col>55</xdr:col>
      <xdr:colOff>0</xdr:colOff>
      <xdr:row>36</xdr:row>
      <xdr:rowOff>70739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5782691"/>
          <a:ext cx="838200" cy="460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70739</xdr:rowOff>
    </xdr:from>
    <xdr:to>
      <xdr:col>50</xdr:col>
      <xdr:colOff>114300</xdr:colOff>
      <xdr:row>36</xdr:row>
      <xdr:rowOff>82169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24293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82169</xdr:rowOff>
    </xdr:from>
    <xdr:to>
      <xdr:col>45</xdr:col>
      <xdr:colOff>177800</xdr:colOff>
      <xdr:row>36</xdr:row>
      <xdr:rowOff>148844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254369"/>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113411</xdr:rowOff>
    </xdr:from>
    <xdr:to>
      <xdr:col>41</xdr:col>
      <xdr:colOff>50800</xdr:colOff>
      <xdr:row>36</xdr:row>
      <xdr:rowOff>148844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285611"/>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74041</xdr:rowOff>
    </xdr:from>
    <xdr:to>
      <xdr:col>55</xdr:col>
      <xdr:colOff>50800</xdr:colOff>
      <xdr:row>34</xdr:row>
      <xdr:rowOff>4191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573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96918</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583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19939</xdr:rowOff>
    </xdr:from>
    <xdr:to>
      <xdr:col>50</xdr:col>
      <xdr:colOff>165100</xdr:colOff>
      <xdr:row>36</xdr:row>
      <xdr:rowOff>121539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19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138066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96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31369</xdr:rowOff>
    </xdr:from>
    <xdr:to>
      <xdr:col>46</xdr:col>
      <xdr:colOff>38100</xdr:colOff>
      <xdr:row>36</xdr:row>
      <xdr:rowOff>132969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20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149496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97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98044</xdr:rowOff>
    </xdr:from>
    <xdr:to>
      <xdr:col>41</xdr:col>
      <xdr:colOff>101600</xdr:colOff>
      <xdr:row>37</xdr:row>
      <xdr:rowOff>28194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27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44721</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6045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62611</xdr:rowOff>
    </xdr:from>
    <xdr:to>
      <xdr:col>36</xdr:col>
      <xdr:colOff>165100</xdr:colOff>
      <xdr:row>36</xdr:row>
      <xdr:rowOff>164211</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23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9288</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601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33020</xdr:rowOff>
    </xdr:from>
    <xdr:to>
      <xdr:col>55</xdr:col>
      <xdr:colOff>0</xdr:colOff>
      <xdr:row>58</xdr:row>
      <xdr:rowOff>50165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97712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128270</xdr:rowOff>
    </xdr:from>
    <xdr:to>
      <xdr:col>50</xdr:col>
      <xdr:colOff>114300</xdr:colOff>
      <xdr:row>58</xdr:row>
      <xdr:rowOff>33020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9009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128270</xdr:rowOff>
    </xdr:from>
    <xdr:to>
      <xdr:col>45</xdr:col>
      <xdr:colOff>177800</xdr:colOff>
      <xdr:row>58</xdr:row>
      <xdr:rowOff>27305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90092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635</xdr:rowOff>
    </xdr:from>
    <xdr:to>
      <xdr:col>41</xdr:col>
      <xdr:colOff>50800</xdr:colOff>
      <xdr:row>58</xdr:row>
      <xdr:rowOff>27305</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94473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170815</xdr:rowOff>
    </xdr:from>
    <xdr:to>
      <xdr:col>55</xdr:col>
      <xdr:colOff>50800</xdr:colOff>
      <xdr:row>58</xdr:row>
      <xdr:rowOff>100965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94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149242</xdr:rowOff>
    </xdr:from>
    <xdr:ext cx="313932"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218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153670</xdr:rowOff>
    </xdr:from>
    <xdr:to>
      <xdr:col>50</xdr:col>
      <xdr:colOff>165100</xdr:colOff>
      <xdr:row>58</xdr:row>
      <xdr:rowOff>83820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92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58</xdr:row>
      <xdr:rowOff>74947</xdr:rowOff>
    </xdr:from>
    <xdr:ext cx="313932"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82333" y="100190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77470</xdr:rowOff>
    </xdr:from>
    <xdr:to>
      <xdr:col>46</xdr:col>
      <xdr:colOff>38100</xdr:colOff>
      <xdr:row>58</xdr:row>
      <xdr:rowOff>7620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85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57</xdr:row>
      <xdr:rowOff>170197</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61017" y="9942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147955</xdr:rowOff>
    </xdr:from>
    <xdr:to>
      <xdr:col>41</xdr:col>
      <xdr:colOff>101600</xdr:colOff>
      <xdr:row>58</xdr:row>
      <xdr:rowOff>78105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92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58</xdr:row>
      <xdr:rowOff>69232</xdr:rowOff>
    </xdr:from>
    <xdr:ext cx="313932"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04333" y="10013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121285</xdr:rowOff>
    </xdr:from>
    <xdr:to>
      <xdr:col>36</xdr:col>
      <xdr:colOff>165100</xdr:colOff>
      <xdr:row>58</xdr:row>
      <xdr:rowOff>51435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89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42562</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83017" y="9986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34635</xdr:rowOff>
    </xdr:from>
    <xdr:to>
      <xdr:col>55</xdr:col>
      <xdr:colOff>0</xdr:colOff>
      <xdr:row>74</xdr:row>
      <xdr:rowOff>62342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2721935"/>
          <a:ext cx="838200" cy="2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62342</xdr:rowOff>
    </xdr:from>
    <xdr:to>
      <xdr:col>50</xdr:col>
      <xdr:colOff>114300</xdr:colOff>
      <xdr:row>74</xdr:row>
      <xdr:rowOff>156342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2749642"/>
          <a:ext cx="889000" cy="9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156342</xdr:rowOff>
    </xdr:from>
    <xdr:to>
      <xdr:col>45</xdr:col>
      <xdr:colOff>177800</xdr:colOff>
      <xdr:row>75</xdr:row>
      <xdr:rowOff>160320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843642"/>
          <a:ext cx="889000" cy="17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160320</xdr:rowOff>
    </xdr:from>
    <xdr:to>
      <xdr:col>41</xdr:col>
      <xdr:colOff>50800</xdr:colOff>
      <xdr:row>76</xdr:row>
      <xdr:rowOff>22977</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019070"/>
          <a:ext cx="889000" cy="3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155285</xdr:rowOff>
    </xdr:from>
    <xdr:to>
      <xdr:col>55</xdr:col>
      <xdr:colOff>50800</xdr:colOff>
      <xdr:row>74</xdr:row>
      <xdr:rowOff>85435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67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6712</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5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11542</xdr:rowOff>
    </xdr:from>
    <xdr:to>
      <xdr:col>50</xdr:col>
      <xdr:colOff>165100</xdr:colOff>
      <xdr:row>74</xdr:row>
      <xdr:rowOff>113142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69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129669</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47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105542</xdr:rowOff>
    </xdr:from>
    <xdr:to>
      <xdr:col>46</xdr:col>
      <xdr:colOff>38100</xdr:colOff>
      <xdr:row>75</xdr:row>
      <xdr:rowOff>35692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79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52219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56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109520</xdr:rowOff>
    </xdr:from>
    <xdr:to>
      <xdr:col>41</xdr:col>
      <xdr:colOff>101600</xdr:colOff>
      <xdr:row>76</xdr:row>
      <xdr:rowOff>39669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9682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56197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74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143627</xdr:rowOff>
    </xdr:from>
    <xdr:to>
      <xdr:col>36</xdr:col>
      <xdr:colOff>165100</xdr:colOff>
      <xdr:row>76</xdr:row>
      <xdr:rowOff>73777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0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90304</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77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123996</xdr:rowOff>
    </xdr:from>
    <xdr:to>
      <xdr:col>55</xdr:col>
      <xdr:colOff>0</xdr:colOff>
      <xdr:row>96</xdr:row>
      <xdr:rowOff>125702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83196"/>
          <a:ext cx="838200" cy="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125702</xdr:rowOff>
    </xdr:from>
    <xdr:to>
      <xdr:col>50</xdr:col>
      <xdr:colOff>114300</xdr:colOff>
      <xdr:row>97</xdr:row>
      <xdr:rowOff>23358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584902"/>
          <a:ext cx="889000" cy="6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23358</xdr:rowOff>
    </xdr:from>
    <xdr:to>
      <xdr:col>45</xdr:col>
      <xdr:colOff>177800</xdr:colOff>
      <xdr:row>97</xdr:row>
      <xdr:rowOff>38621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654008"/>
          <a:ext cx="889000" cy="1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120634</xdr:rowOff>
    </xdr:from>
    <xdr:to>
      <xdr:col>41</xdr:col>
      <xdr:colOff>50800</xdr:colOff>
      <xdr:row>97</xdr:row>
      <xdr:rowOff>38621</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579834"/>
          <a:ext cx="889000" cy="8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150393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73196</xdr:rowOff>
    </xdr:from>
    <xdr:to>
      <xdr:col>55</xdr:col>
      <xdr:colOff>50800</xdr:colOff>
      <xdr:row>97</xdr:row>
      <xdr:rowOff>3346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3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96073</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8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74902</xdr:rowOff>
    </xdr:from>
    <xdr:to>
      <xdr:col>50</xdr:col>
      <xdr:colOff>165100</xdr:colOff>
      <xdr:row>97</xdr:row>
      <xdr:rowOff>5052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3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21579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30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144008</xdr:rowOff>
    </xdr:from>
    <xdr:to>
      <xdr:col>46</xdr:col>
      <xdr:colOff>38100</xdr:colOff>
      <xdr:row>97</xdr:row>
      <xdr:rowOff>74158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0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90685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37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159271</xdr:rowOff>
    </xdr:from>
    <xdr:to>
      <xdr:col>41</xdr:col>
      <xdr:colOff>101600</xdr:colOff>
      <xdr:row>97</xdr:row>
      <xdr:rowOff>89421</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105948</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39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69834</xdr:rowOff>
    </xdr:from>
    <xdr:to>
      <xdr:col>36</xdr:col>
      <xdr:colOff>165100</xdr:colOff>
      <xdr:row>96</xdr:row>
      <xdr:rowOff>171434</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2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16511</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30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80645</xdr:rowOff>
    </xdr:from>
    <xdr:to>
      <xdr:col>85</xdr:col>
      <xdr:colOff>127000</xdr:colOff>
      <xdr:row>38</xdr:row>
      <xdr:rowOff>99009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595745"/>
          <a:ext cx="838200" cy="1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80645</xdr:rowOff>
    </xdr:from>
    <xdr:to>
      <xdr:col>81</xdr:col>
      <xdr:colOff>50800</xdr:colOff>
      <xdr:row>38</xdr:row>
      <xdr:rowOff>115850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95745"/>
          <a:ext cx="8890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115850</xdr:rowOff>
    </xdr:from>
    <xdr:to>
      <xdr:col>76</xdr:col>
      <xdr:colOff>114300</xdr:colOff>
      <xdr:row>38</xdr:row>
      <xdr:rowOff>129604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630950"/>
          <a:ext cx="889000" cy="1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104686</xdr:rowOff>
    </xdr:from>
    <xdr:to>
      <xdr:col>71</xdr:col>
      <xdr:colOff>177800</xdr:colOff>
      <xdr:row>38</xdr:row>
      <xdr:rowOff>129604</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619786"/>
          <a:ext cx="889000" cy="2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48209</xdr:rowOff>
    </xdr:from>
    <xdr:to>
      <xdr:col>85</xdr:col>
      <xdr:colOff>177800</xdr:colOff>
      <xdr:row>38</xdr:row>
      <xdr:rowOff>149809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6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134586</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7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29845</xdr:rowOff>
    </xdr:from>
    <xdr:to>
      <xdr:col>81</xdr:col>
      <xdr:colOff>101600</xdr:colOff>
      <xdr:row>38</xdr:row>
      <xdr:rowOff>131445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4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122572</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6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65050</xdr:rowOff>
    </xdr:from>
    <xdr:to>
      <xdr:col>76</xdr:col>
      <xdr:colOff>165100</xdr:colOff>
      <xdr:row>38</xdr:row>
      <xdr:rowOff>166650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8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157777</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6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78804</xdr:rowOff>
    </xdr:from>
    <xdr:to>
      <xdr:col>72</xdr:col>
      <xdr:colOff>38100</xdr:colOff>
      <xdr:row>39</xdr:row>
      <xdr:rowOff>8954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59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81</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68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53886</xdr:rowOff>
    </xdr:from>
    <xdr:to>
      <xdr:col>67</xdr:col>
      <xdr:colOff>101600</xdr:colOff>
      <xdr:row>38</xdr:row>
      <xdr:rowOff>155486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146613</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661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66602</xdr:rowOff>
    </xdr:from>
    <xdr:to>
      <xdr:col>85</xdr:col>
      <xdr:colOff>127000</xdr:colOff>
      <xdr:row>57</xdr:row>
      <xdr:rowOff>76694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667802"/>
          <a:ext cx="838200" cy="18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47226</xdr:rowOff>
    </xdr:from>
    <xdr:to>
      <xdr:col>81</xdr:col>
      <xdr:colOff>50800</xdr:colOff>
      <xdr:row>57</xdr:row>
      <xdr:rowOff>76694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819876"/>
          <a:ext cx="889000" cy="2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47226</xdr:rowOff>
    </xdr:from>
    <xdr:to>
      <xdr:col>76</xdr:col>
      <xdr:colOff>114300</xdr:colOff>
      <xdr:row>57</xdr:row>
      <xdr:rowOff>84455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819876"/>
          <a:ext cx="889000" cy="3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84455</xdr:rowOff>
    </xdr:from>
    <xdr:to>
      <xdr:col>71</xdr:col>
      <xdr:colOff>177800</xdr:colOff>
      <xdr:row>57</xdr:row>
      <xdr:rowOff>117091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857105"/>
          <a:ext cx="889000" cy="3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15802</xdr:rowOff>
    </xdr:from>
    <xdr:to>
      <xdr:col>85</xdr:col>
      <xdr:colOff>177800</xdr:colOff>
      <xdr:row>56</xdr:row>
      <xdr:rowOff>117402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1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38679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46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25894</xdr:rowOff>
    </xdr:from>
    <xdr:to>
      <xdr:col>81</xdr:col>
      <xdr:colOff>101600</xdr:colOff>
      <xdr:row>57</xdr:row>
      <xdr:rowOff>127494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9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118621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9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167876</xdr:rowOff>
    </xdr:from>
    <xdr:to>
      <xdr:col>76</xdr:col>
      <xdr:colOff>165100</xdr:colOff>
      <xdr:row>57</xdr:row>
      <xdr:rowOff>98026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89153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86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33655</xdr:rowOff>
    </xdr:from>
    <xdr:to>
      <xdr:col>72</xdr:col>
      <xdr:colOff>38100</xdr:colOff>
      <xdr:row>57</xdr:row>
      <xdr:rowOff>135255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126382</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8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66291</xdr:rowOff>
    </xdr:from>
    <xdr:to>
      <xdr:col>67</xdr:col>
      <xdr:colOff>101600</xdr:colOff>
      <xdr:row>57</xdr:row>
      <xdr:rowOff>167891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3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12968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61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64185</xdr:rowOff>
    </xdr:from>
    <xdr:to>
      <xdr:col>85</xdr:col>
      <xdr:colOff>127000</xdr:colOff>
      <xdr:row>97</xdr:row>
      <xdr:rowOff>63881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523385"/>
          <a:ext cx="838200" cy="17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63881</xdr:rowOff>
    </xdr:from>
    <xdr:to>
      <xdr:col>81</xdr:col>
      <xdr:colOff>50800</xdr:colOff>
      <xdr:row>97</xdr:row>
      <xdr:rowOff>135661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694531"/>
          <a:ext cx="889000" cy="7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135661</xdr:rowOff>
    </xdr:from>
    <xdr:to>
      <xdr:col>76</xdr:col>
      <xdr:colOff>114300</xdr:colOff>
      <xdr:row>97</xdr:row>
      <xdr:rowOff>165455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766311"/>
          <a:ext cx="889000" cy="2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165455</xdr:rowOff>
    </xdr:from>
    <xdr:to>
      <xdr:col>71</xdr:col>
      <xdr:colOff>177800</xdr:colOff>
      <xdr:row>98</xdr:row>
      <xdr:rowOff>12294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796105"/>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13385</xdr:rowOff>
    </xdr:from>
    <xdr:to>
      <xdr:col>85</xdr:col>
      <xdr:colOff>177800</xdr:colOff>
      <xdr:row>96</xdr:row>
      <xdr:rowOff>114985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47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36262</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32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13081</xdr:rowOff>
    </xdr:from>
    <xdr:to>
      <xdr:col>81</xdr:col>
      <xdr:colOff>101600</xdr:colOff>
      <xdr:row>97</xdr:row>
      <xdr:rowOff>114681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4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105808</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736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84861</xdr:rowOff>
    </xdr:from>
    <xdr:to>
      <xdr:col>76</xdr:col>
      <xdr:colOff>165100</xdr:colOff>
      <xdr:row>98</xdr:row>
      <xdr:rowOff>15011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1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6138</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80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114655</xdr:rowOff>
    </xdr:from>
    <xdr:to>
      <xdr:col>72</xdr:col>
      <xdr:colOff>38100</xdr:colOff>
      <xdr:row>98</xdr:row>
      <xdr:rowOff>44805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4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35932</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83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132944</xdr:rowOff>
    </xdr:from>
    <xdr:to>
      <xdr:col>67</xdr:col>
      <xdr:colOff>101600</xdr:colOff>
      <xdr:row>98</xdr:row>
      <xdr:rowOff>63094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6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54221</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85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168910</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6684010"/>
          <a:ext cx="1269" cy="4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153687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840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115587</xdr:rowOff>
    </xdr:from>
    <xdr:ext cx="313932"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6459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168910</xdr:rowOff>
    </xdr:from>
    <xdr:to>
      <xdr:col>116</xdr:col>
      <xdr:colOff>152400</xdr:colOff>
      <xdr:row>38</xdr:row>
      <xdr:rowOff>168910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84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100330</xdr:rowOff>
    </xdr:from>
    <xdr:to>
      <xdr:col>116</xdr:col>
      <xdr:colOff>63500</xdr:colOff>
      <xdr:row>38</xdr:row>
      <xdr:rowOff>168910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443980"/>
          <a:ext cx="8382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26687</xdr:rowOff>
    </xdr:from>
    <xdr:ext cx="249299"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71323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114300</xdr:rowOff>
    </xdr:from>
    <xdr:to>
      <xdr:col>111</xdr:col>
      <xdr:colOff>177800</xdr:colOff>
      <xdr:row>37</xdr:row>
      <xdr:rowOff>100330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5600700"/>
          <a:ext cx="889000" cy="84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151130</xdr:rowOff>
    </xdr:from>
    <xdr:to>
      <xdr:col>112</xdr:col>
      <xdr:colOff>38100</xdr:colOff>
      <xdr:row>39</xdr:row>
      <xdr:rowOff>81280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72407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66333" y="67589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100330</xdr:rowOff>
    </xdr:from>
    <xdr:to>
      <xdr:col>107</xdr:col>
      <xdr:colOff>50800</xdr:colOff>
      <xdr:row>32</xdr:row>
      <xdr:rowOff>114300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5243830"/>
          <a:ext cx="889000" cy="35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110490</xdr:rowOff>
    </xdr:from>
    <xdr:to>
      <xdr:col>107</xdr:col>
      <xdr:colOff>101600</xdr:colOff>
      <xdr:row>39</xdr:row>
      <xdr:rowOff>40640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25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31767</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718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100330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flipV="1">
          <a:off x="18656300" y="5243830"/>
          <a:ext cx="889000" cy="148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10177</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6967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118110</xdr:rowOff>
    </xdr:from>
    <xdr:to>
      <xdr:col>116</xdr:col>
      <xdr:colOff>114300</xdr:colOff>
      <xdr:row>39</xdr:row>
      <xdr:rowOff>48260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3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71137</xdr:rowOff>
    </xdr:from>
    <xdr:ext cx="313932"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86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49530</xdr:rowOff>
    </xdr:from>
    <xdr:to>
      <xdr:col>112</xdr:col>
      <xdr:colOff>38100</xdr:colOff>
      <xdr:row>37</xdr:row>
      <xdr:rowOff>151130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167657</xdr:rowOff>
    </xdr:from>
    <xdr:ext cx="378565"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4017" y="6168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63500</xdr:rowOff>
    </xdr:from>
    <xdr:to>
      <xdr:col>107</xdr:col>
      <xdr:colOff>101600</xdr:colOff>
      <xdr:row>32</xdr:row>
      <xdr:rowOff>165100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31</xdr:row>
      <xdr:rowOff>10177</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5017" y="5325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49530</xdr:rowOff>
    </xdr:from>
    <xdr:to>
      <xdr:col>102</xdr:col>
      <xdr:colOff>165100</xdr:colOff>
      <xdr:row>30</xdr:row>
      <xdr:rowOff>151130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519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28</xdr:row>
      <xdr:rowOff>167657</xdr:rowOff>
    </xdr:from>
    <xdr:ext cx="469744"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310428" y="496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歳出決算総額は、住民一人当たり５３８，５０６円となり、前年度の５８４，７００円から減となった。これは、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私学事業団総合運動場用地取得のために発行した特別区債の元金償還額を減債基金に積立したことなどにより</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公債費が増となった一方で、総務費の公共施設等整備基金積立金の減や、衛生費の新型コロナウイルスワクチン接種事業経費が減となったことなどによるものである。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財政調整基金は、物価高騰対策事業等に活用したため、取崩額よりも積立額が下回ったことにより基金残高は減少し、かつ、分母である標準財政規模が増加していることから、標準財政規模比が前年度よりも０．８１ポイント下が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4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実質収支は歳入が歳出を上回っていることから黒字であるが、５年度と６年度の実質収支の差である単年度収支はマイナスであることから、実質単年度収支もマイナスとなっている。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調査開始の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年度以降、黒字を維持しており、良好な財政運営である。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引き続き、健全な財政運営に努める。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265261084</v>
      </c>
      <c r="BO4" s="358"/>
      <c r="BP4" s="358"/>
      <c r="BQ4" s="358"/>
      <c r="BR4" s="358"/>
      <c r="BS4" s="358"/>
      <c r="BT4" s="358"/>
      <c r="BU4" s="359"/>
      <c r="BV4" s="357">
        <v>286051597</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7.1</v>
      </c>
      <c r="CU4" s="364"/>
      <c r="CV4" s="364"/>
      <c r="CW4" s="364"/>
      <c r="CX4" s="364"/>
      <c r="CY4" s="364"/>
      <c r="CZ4" s="364"/>
      <c r="DA4" s="365"/>
      <c r="DB4" s="363">
        <v>8.5</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253052860</v>
      </c>
      <c r="BO5" s="395"/>
      <c r="BP5" s="395"/>
      <c r="BQ5" s="395"/>
      <c r="BR5" s="395"/>
      <c r="BS5" s="395"/>
      <c r="BT5" s="395"/>
      <c r="BU5" s="396"/>
      <c r="BV5" s="394">
        <v>273038078</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80.5</v>
      </c>
      <c r="CU5" s="392"/>
      <c r="CV5" s="392"/>
      <c r="CW5" s="392"/>
      <c r="CX5" s="392"/>
      <c r="CY5" s="392"/>
      <c r="CZ5" s="392"/>
      <c r="DA5" s="393"/>
      <c r="DB5" s="391">
        <v>77.5</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12208224</v>
      </c>
      <c r="BO6" s="395"/>
      <c r="BP6" s="395"/>
      <c r="BQ6" s="395"/>
      <c r="BR6" s="395"/>
      <c r="BS6" s="395"/>
      <c r="BT6" s="395"/>
      <c r="BU6" s="396"/>
      <c r="BV6" s="394">
        <v>13013519</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80.5</v>
      </c>
      <c r="CU6" s="432"/>
      <c r="CV6" s="432"/>
      <c r="CW6" s="432"/>
      <c r="CX6" s="432"/>
      <c r="CY6" s="432"/>
      <c r="CZ6" s="432"/>
      <c r="DA6" s="433"/>
      <c r="DB6" s="431">
        <v>77.5</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2209415</v>
      </c>
      <c r="BO7" s="395"/>
      <c r="BP7" s="395"/>
      <c r="BQ7" s="395"/>
      <c r="BR7" s="395"/>
      <c r="BS7" s="395"/>
      <c r="BT7" s="395"/>
      <c r="BU7" s="396"/>
      <c r="BV7" s="394">
        <v>1604388</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140876894</v>
      </c>
      <c r="CU7" s="395"/>
      <c r="CV7" s="395"/>
      <c r="CW7" s="395"/>
      <c r="CX7" s="395"/>
      <c r="CY7" s="395"/>
      <c r="CZ7" s="395"/>
      <c r="DA7" s="396"/>
      <c r="DB7" s="394">
        <v>134525131</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9998809</v>
      </c>
      <c r="BO8" s="395"/>
      <c r="BP8" s="395"/>
      <c r="BQ8" s="395"/>
      <c r="BR8" s="395"/>
      <c r="BS8" s="395"/>
      <c r="BT8" s="395"/>
      <c r="BU8" s="396"/>
      <c r="BV8" s="394">
        <v>11409131</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0.35</v>
      </c>
      <c r="CU8" s="435"/>
      <c r="CV8" s="435"/>
      <c r="CW8" s="435"/>
      <c r="CX8" s="435"/>
      <c r="CY8" s="435"/>
      <c r="CZ8" s="435"/>
      <c r="DA8" s="436"/>
      <c r="DB8" s="434">
        <v>0.35</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453093</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-1410322</v>
      </c>
      <c r="BO9" s="395"/>
      <c r="BP9" s="395"/>
      <c r="BQ9" s="395"/>
      <c r="BR9" s="395"/>
      <c r="BS9" s="395"/>
      <c r="BT9" s="395"/>
      <c r="BU9" s="396"/>
      <c r="BV9" s="394">
        <v>80054</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1.8</v>
      </c>
      <c r="CU9" s="392"/>
      <c r="CV9" s="392"/>
      <c r="CW9" s="392"/>
      <c r="CX9" s="392"/>
      <c r="CY9" s="392"/>
      <c r="CZ9" s="392"/>
      <c r="DA9" s="393"/>
      <c r="DB9" s="391">
        <v>1</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442913</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2024939</v>
      </c>
      <c r="BO10" s="395"/>
      <c r="BP10" s="395"/>
      <c r="BQ10" s="395"/>
      <c r="BR10" s="395"/>
      <c r="BS10" s="395"/>
      <c r="BT10" s="395"/>
      <c r="BU10" s="396"/>
      <c r="BV10" s="394">
        <v>1519973</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469916</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2176169</v>
      </c>
      <c r="BO12" s="395"/>
      <c r="BP12" s="395"/>
      <c r="BQ12" s="395"/>
      <c r="BR12" s="395"/>
      <c r="BS12" s="395"/>
      <c r="BT12" s="395"/>
      <c r="BU12" s="396"/>
      <c r="BV12" s="394">
        <v>3759659</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440252</v>
      </c>
      <c r="S13" s="479"/>
      <c r="T13" s="479"/>
      <c r="U13" s="479"/>
      <c r="V13" s="480"/>
      <c r="W13" s="410" t="s">
        <v>131</v>
      </c>
      <c r="X13" s="411"/>
      <c r="Y13" s="411"/>
      <c r="Z13" s="411"/>
      <c r="AA13" s="411"/>
      <c r="AB13" s="401"/>
      <c r="AC13" s="445">
        <v>407</v>
      </c>
      <c r="AD13" s="446"/>
      <c r="AE13" s="446"/>
      <c r="AF13" s="446"/>
      <c r="AG13" s="488"/>
      <c r="AH13" s="445">
        <v>405</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-1561552</v>
      </c>
      <c r="BO13" s="395"/>
      <c r="BP13" s="395"/>
      <c r="BQ13" s="395"/>
      <c r="BR13" s="395"/>
      <c r="BS13" s="395"/>
      <c r="BT13" s="395"/>
      <c r="BU13" s="396"/>
      <c r="BV13" s="394">
        <v>-2159632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-0.7</v>
      </c>
      <c r="CU13" s="392"/>
      <c r="CV13" s="392"/>
      <c r="CW13" s="392"/>
      <c r="CX13" s="392"/>
      <c r="CY13" s="392"/>
      <c r="CZ13" s="392"/>
      <c r="DA13" s="393"/>
      <c r="DB13" s="391">
        <v>-1.5</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467000</v>
      </c>
      <c r="S14" s="479"/>
      <c r="T14" s="479"/>
      <c r="U14" s="479"/>
      <c r="V14" s="480"/>
      <c r="W14" s="384"/>
      <c r="X14" s="385"/>
      <c r="Y14" s="385"/>
      <c r="Z14" s="385"/>
      <c r="AA14" s="385"/>
      <c r="AB14" s="374"/>
      <c r="AC14" s="481">
        <v>0.2</v>
      </c>
      <c r="AD14" s="482"/>
      <c r="AE14" s="482"/>
      <c r="AF14" s="482"/>
      <c r="AG14" s="483"/>
      <c r="AH14" s="481">
        <v>0.2</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440162</v>
      </c>
      <c r="S15" s="479"/>
      <c r="T15" s="479"/>
      <c r="U15" s="479"/>
      <c r="V15" s="480"/>
      <c r="W15" s="410" t="s">
        <v>137</v>
      </c>
      <c r="X15" s="411"/>
      <c r="Y15" s="411"/>
      <c r="Z15" s="411"/>
      <c r="AA15" s="411"/>
      <c r="AB15" s="401"/>
      <c r="AC15" s="445">
        <v>35552</v>
      </c>
      <c r="AD15" s="446"/>
      <c r="AE15" s="446"/>
      <c r="AF15" s="446"/>
      <c r="AG15" s="488"/>
      <c r="AH15" s="445">
        <v>36117</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46812691</v>
      </c>
      <c r="BO15" s="358"/>
      <c r="BP15" s="358"/>
      <c r="BQ15" s="358"/>
      <c r="BR15" s="358"/>
      <c r="BS15" s="358"/>
      <c r="BT15" s="358"/>
      <c r="BU15" s="359"/>
      <c r="BV15" s="357">
        <v>44702522</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18.8</v>
      </c>
      <c r="AD16" s="482"/>
      <c r="AE16" s="482"/>
      <c r="AF16" s="482"/>
      <c r="AG16" s="483"/>
      <c r="AH16" s="481">
        <v>20.8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134830775</v>
      </c>
      <c r="BO16" s="395"/>
      <c r="BP16" s="395"/>
      <c r="BQ16" s="395"/>
      <c r="BR16" s="395"/>
      <c r="BS16" s="395"/>
      <c r="BT16" s="395"/>
      <c r="BU16" s="396"/>
      <c r="BV16" s="394">
        <v>128901835</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152834</v>
      </c>
      <c r="AD17" s="446"/>
      <c r="AE17" s="446"/>
      <c r="AF17" s="446"/>
      <c r="AG17" s="488"/>
      <c r="AH17" s="445">
        <v>136738</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140876894</v>
      </c>
      <c r="BO17" s="395"/>
      <c r="BP17" s="395"/>
      <c r="BQ17" s="395"/>
      <c r="BR17" s="395"/>
      <c r="BS17" s="395"/>
      <c r="BT17" s="395"/>
      <c r="BU17" s="396"/>
      <c r="BV17" s="394">
        <v>134525131</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34.799999999999997</v>
      </c>
      <c r="M18" s="518"/>
      <c r="N18" s="518"/>
      <c r="O18" s="518"/>
      <c r="P18" s="518"/>
      <c r="Q18" s="518"/>
      <c r="R18" s="519"/>
      <c r="S18" s="519"/>
      <c r="T18" s="519"/>
      <c r="U18" s="519"/>
      <c r="V18" s="520"/>
      <c r="W18" s="412"/>
      <c r="X18" s="413"/>
      <c r="Y18" s="413"/>
      <c r="Z18" s="413"/>
      <c r="AA18" s="413"/>
      <c r="AB18" s="404"/>
      <c r="AC18" s="521">
        <v>81</v>
      </c>
      <c r="AD18" s="522"/>
      <c r="AE18" s="522"/>
      <c r="AF18" s="522"/>
      <c r="AG18" s="523"/>
      <c r="AH18" s="521">
        <v>78.900000000000006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115559103</v>
      </c>
      <c r="BO18" s="395"/>
      <c r="BP18" s="395"/>
      <c r="BQ18" s="395"/>
      <c r="BR18" s="395"/>
      <c r="BS18" s="395"/>
      <c r="BT18" s="395"/>
      <c r="BU18" s="396"/>
      <c r="BV18" s="394">
        <v>106009093</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13020</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170518944</v>
      </c>
      <c r="BO19" s="395"/>
      <c r="BP19" s="395"/>
      <c r="BQ19" s="395"/>
      <c r="BR19" s="395"/>
      <c r="BS19" s="395"/>
      <c r="BT19" s="395"/>
      <c r="BU19" s="396"/>
      <c r="BV19" s="394">
        <v>166533036</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215948</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40854125</v>
      </c>
      <c r="BO22" s="358"/>
      <c r="BP22" s="358"/>
      <c r="BQ22" s="358"/>
      <c r="BR22" s="358"/>
      <c r="BS22" s="358"/>
      <c r="BT22" s="358"/>
      <c r="BU22" s="359"/>
      <c r="BV22" s="357">
        <v>43516752</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6821105</v>
      </c>
      <c r="BO23" s="395"/>
      <c r="BP23" s="395"/>
      <c r="BQ23" s="395"/>
      <c r="BR23" s="395"/>
      <c r="BS23" s="395"/>
      <c r="BT23" s="395"/>
      <c r="BU23" s="396"/>
      <c r="BV23" s="394">
        <v>7653456</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11250</v>
      </c>
      <c r="R24" s="446"/>
      <c r="S24" s="446"/>
      <c r="T24" s="446"/>
      <c r="U24" s="446"/>
      <c r="V24" s="488"/>
      <c r="W24" s="540"/>
      <c r="X24" s="541"/>
      <c r="Y24" s="542"/>
      <c r="Z24" s="444" t="s">
        <v>162</v>
      </c>
      <c r="AA24" s="424"/>
      <c r="AB24" s="424"/>
      <c r="AC24" s="424"/>
      <c r="AD24" s="424"/>
      <c r="AE24" s="424"/>
      <c r="AF24" s="424"/>
      <c r="AG24" s="425"/>
      <c r="AH24" s="445">
        <v>3047</v>
      </c>
      <c r="AI24" s="446"/>
      <c r="AJ24" s="446"/>
      <c r="AK24" s="446"/>
      <c r="AL24" s="488"/>
      <c r="AM24" s="445">
        <v>8775360</v>
      </c>
      <c r="AN24" s="446"/>
      <c r="AO24" s="446"/>
      <c r="AP24" s="446"/>
      <c r="AQ24" s="446"/>
      <c r="AR24" s="488"/>
      <c r="AS24" s="445">
        <v>2880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40854125</v>
      </c>
      <c r="BO24" s="395"/>
      <c r="BP24" s="395"/>
      <c r="BQ24" s="395"/>
      <c r="BR24" s="395"/>
      <c r="BS24" s="395"/>
      <c r="BT24" s="395"/>
      <c r="BU24" s="396"/>
      <c r="BV24" s="394">
        <v>43516752</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9180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28654402</v>
      </c>
      <c r="BO25" s="358"/>
      <c r="BP25" s="358"/>
      <c r="BQ25" s="358"/>
      <c r="BR25" s="358"/>
      <c r="BS25" s="358"/>
      <c r="BT25" s="358"/>
      <c r="BU25" s="359"/>
      <c r="BV25" s="357">
        <v>33961971</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8090</v>
      </c>
      <c r="R26" s="446"/>
      <c r="S26" s="446"/>
      <c r="T26" s="446"/>
      <c r="U26" s="446"/>
      <c r="V26" s="488"/>
      <c r="W26" s="540"/>
      <c r="X26" s="541"/>
      <c r="Y26" s="542"/>
      <c r="Z26" s="444" t="s">
        <v>168</v>
      </c>
      <c r="AA26" s="546"/>
      <c r="AB26" s="546"/>
      <c r="AC26" s="546"/>
      <c r="AD26" s="546"/>
      <c r="AE26" s="546"/>
      <c r="AF26" s="546"/>
      <c r="AG26" s="547"/>
      <c r="AH26" s="445">
        <v>325</v>
      </c>
      <c r="AI26" s="446"/>
      <c r="AJ26" s="446"/>
      <c r="AK26" s="446"/>
      <c r="AL26" s="488"/>
      <c r="AM26" s="445">
        <v>942175</v>
      </c>
      <c r="AN26" s="446"/>
      <c r="AO26" s="446"/>
      <c r="AP26" s="446"/>
      <c r="AQ26" s="446"/>
      <c r="AR26" s="488"/>
      <c r="AS26" s="445">
        <v>2899</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9210</v>
      </c>
      <c r="R27" s="446"/>
      <c r="S27" s="446"/>
      <c r="T27" s="446"/>
      <c r="U27" s="446"/>
      <c r="V27" s="488"/>
      <c r="W27" s="540"/>
      <c r="X27" s="541"/>
      <c r="Y27" s="542"/>
      <c r="Z27" s="444" t="s">
        <v>171</v>
      </c>
      <c r="AA27" s="424"/>
      <c r="AB27" s="424"/>
      <c r="AC27" s="424"/>
      <c r="AD27" s="424"/>
      <c r="AE27" s="424"/>
      <c r="AF27" s="424"/>
      <c r="AG27" s="425"/>
      <c r="AH27" s="445">
        <v>20</v>
      </c>
      <c r="AI27" s="446"/>
      <c r="AJ27" s="446"/>
      <c r="AK27" s="446"/>
      <c r="AL27" s="488"/>
      <c r="AM27" s="445">
        <v>72992</v>
      </c>
      <c r="AN27" s="446"/>
      <c r="AO27" s="446"/>
      <c r="AP27" s="446"/>
      <c r="AQ27" s="446"/>
      <c r="AR27" s="488"/>
      <c r="AS27" s="445">
        <v>3650</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7000000</v>
      </c>
      <c r="BO27" s="514"/>
      <c r="BP27" s="514"/>
      <c r="BQ27" s="514"/>
      <c r="BR27" s="514"/>
      <c r="BS27" s="514"/>
      <c r="BT27" s="514"/>
      <c r="BU27" s="515"/>
      <c r="BV27" s="513">
        <v>7000000</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7730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21013455</v>
      </c>
      <c r="BO28" s="358"/>
      <c r="BP28" s="358"/>
      <c r="BQ28" s="358"/>
      <c r="BR28" s="358"/>
      <c r="BS28" s="358"/>
      <c r="BT28" s="358"/>
      <c r="BU28" s="359"/>
      <c r="BV28" s="357">
        <v>21164685</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38</v>
      </c>
      <c r="M29" s="446"/>
      <c r="N29" s="446"/>
      <c r="O29" s="446"/>
      <c r="P29" s="488"/>
      <c r="Q29" s="445">
        <v>6200</v>
      </c>
      <c r="R29" s="446"/>
      <c r="S29" s="446"/>
      <c r="T29" s="446"/>
      <c r="U29" s="446"/>
      <c r="V29" s="488"/>
      <c r="W29" s="543"/>
      <c r="X29" s="544"/>
      <c r="Y29" s="545"/>
      <c r="Z29" s="444" t="s">
        <v>177</v>
      </c>
      <c r="AA29" s="424"/>
      <c r="AB29" s="424"/>
      <c r="AC29" s="424"/>
      <c r="AD29" s="424"/>
      <c r="AE29" s="424"/>
      <c r="AF29" s="424"/>
      <c r="AG29" s="425"/>
      <c r="AH29" s="445">
        <v>3067</v>
      </c>
      <c r="AI29" s="446"/>
      <c r="AJ29" s="446"/>
      <c r="AK29" s="446"/>
      <c r="AL29" s="488"/>
      <c r="AM29" s="445">
        <v>8848352</v>
      </c>
      <c r="AN29" s="446"/>
      <c r="AO29" s="446"/>
      <c r="AP29" s="446"/>
      <c r="AQ29" s="446"/>
      <c r="AR29" s="488"/>
      <c r="AS29" s="445">
        <v>2885</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250319</v>
      </c>
      <c r="BO29" s="395"/>
      <c r="BP29" s="395"/>
      <c r="BQ29" s="395"/>
      <c r="BR29" s="395"/>
      <c r="BS29" s="395"/>
      <c r="BT29" s="395"/>
      <c r="BU29" s="396"/>
      <c r="BV29" s="394">
        <v>258356</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97.3</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112874784</v>
      </c>
      <c r="BO30" s="514"/>
      <c r="BP30" s="514"/>
      <c r="BQ30" s="514"/>
      <c r="BR30" s="514"/>
      <c r="BS30" s="514"/>
      <c r="BT30" s="514"/>
      <c r="BU30" s="515"/>
      <c r="BV30" s="513">
        <v>117907426</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12</v>
      </c>
      <c r="CP34" s="584"/>
      <c r="CQ34" s="585" t="str">
        <f>IF('各会計、関係団体の財政状況及び健全化判断比率'!BS7="","",'各会計、関係団体の財政状況及び健全化判断比率'!BS7)</f>
        <v>葛飾区土地開発公社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用地特別会計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後期高齢者医療事業特別会計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f t="shared" ref="CO35:CO43" si="3">IF(CQ35="","",CO34+1)</f>
        <v>13</v>
      </c>
      <c r="CP35" s="584"/>
      <c r="CQ35" s="585" t="str">
        <f>IF('各会計、関係団体の財政状況及び健全化判断比率'!BS8="","",'各会計、関係団体の財政状況及び健全化判断比率'!BS8)</f>
        <v>葛飾エフエム放送</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介護保険事業特別会計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f t="shared" si="4"/>
        <v>6</v>
      </c>
      <c r="V37" s="584"/>
      <c r="W37" s="585" t="str">
        <f>IF('各会計、関係団体の財政状況及び健全化判断比率'!B31="","",'各会計、関係団体の財政状況及び健全化判断比率'!B31)</f>
        <v>駐車場事業特別会計</v>
      </c>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東京都後期高齢者医療広域連合（後期高齢者医療特別会計）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JWK9phvQ3QB1jOfJR/f6P1i2cHnG7cJrEhQk3fs4Cs59bi8gRdRqu9JxOhb7bc/dnEKExKgVaM6BYVqkyFc+/Q==" saltValue="En9oq4xemr6KT1KMaDjEC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36" t="s">
        <v>531</v>
      </c>
      <c r="D34" s="1136"/>
      <c r="E34" s="1137"/>
      <c r="F34" s="32">
        <v>12.37</v>
      </c>
      <c r="G34" s="33">
        <v>13.61</v>
      </c>
      <c r="H34" s="33">
        <v>8.69</v>
      </c>
      <c r="I34" s="33">
        <v>8.48</v>
      </c>
      <c r="J34" s="34">
        <v>7.09</v>
      </c>
      <c r="K34" s="22"/>
      <c r="L34" s="22"/>
      <c r="M34" s="22"/>
      <c r="N34" s="22"/>
      <c r="O34" s="22"/>
      <c r="P34" s="22"/>
    </row>
    <row r="35" spans="1:16" ht="39" customHeight="1" x14ac:dyDescent="0.2">
      <c r="A35" s="22"/>
      <c r="B35" s="35"/>
      <c r="C35" s="1132" t="s">
        <v>532</v>
      </c>
      <c r="D35" s="1132"/>
      <c r="E35" s="1133"/>
      <c r="F35" s="36">
        <v>0.77</v>
      </c>
      <c r="G35" s="37">
        <v>0.32</v>
      </c>
      <c r="H35" s="37">
        <v>0.59</v>
      </c>
      <c r="I35" s="37">
        <v>0.3</v>
      </c>
      <c r="J35" s="38">
        <v>0.7</v>
      </c>
      <c r="K35" s="22"/>
      <c r="L35" s="22"/>
      <c r="M35" s="22"/>
      <c r="N35" s="22"/>
      <c r="O35" s="22"/>
      <c r="P35" s="22"/>
    </row>
    <row r="36" spans="1:16" ht="39" customHeight="1" x14ac:dyDescent="0.2">
      <c r="A36" s="22"/>
      <c r="B36" s="35"/>
      <c r="C36" s="1132" t="s">
        <v>533</v>
      </c>
      <c r="D36" s="1132"/>
      <c r="E36" s="1133"/>
      <c r="F36" s="36">
        <v>0.38</v>
      </c>
      <c r="G36" s="37">
        <v>0.25</v>
      </c>
      <c r="H36" s="37">
        <v>0.39</v>
      </c>
      <c r="I36" s="37">
        <v>0.28999999999999998</v>
      </c>
      <c r="J36" s="38">
        <v>0.35</v>
      </c>
      <c r="K36" s="22"/>
      <c r="L36" s="22"/>
      <c r="M36" s="22"/>
      <c r="N36" s="22"/>
      <c r="O36" s="22"/>
      <c r="P36" s="22"/>
    </row>
    <row r="37" spans="1:16" ht="39" customHeight="1" x14ac:dyDescent="0.2">
      <c r="A37" s="22"/>
      <c r="B37" s="35"/>
      <c r="C37" s="1132" t="s">
        <v>534</v>
      </c>
      <c r="D37" s="1132"/>
      <c r="E37" s="1133"/>
      <c r="F37" s="36">
        <v>0</v>
      </c>
      <c r="G37" s="37">
        <v>0</v>
      </c>
      <c r="H37" s="37">
        <v>0</v>
      </c>
      <c r="I37" s="37">
        <v>0</v>
      </c>
      <c r="J37" s="38">
        <v>0</v>
      </c>
      <c r="K37" s="22"/>
      <c r="L37" s="22"/>
      <c r="M37" s="22"/>
      <c r="N37" s="22"/>
      <c r="O37" s="22"/>
      <c r="P37" s="22"/>
    </row>
    <row r="38" spans="1:16" ht="39" customHeight="1" x14ac:dyDescent="0.2">
      <c r="A38" s="22"/>
      <c r="B38" s="35"/>
      <c r="C38" s="1132" t="s">
        <v>535</v>
      </c>
      <c r="D38" s="1132"/>
      <c r="E38" s="1133"/>
      <c r="F38" s="36" t="s">
        <v>484</v>
      </c>
      <c r="G38" s="37" t="s">
        <v>484</v>
      </c>
      <c r="H38" s="37" t="s">
        <v>484</v>
      </c>
      <c r="I38" s="37">
        <v>0</v>
      </c>
      <c r="J38" s="38">
        <v>0</v>
      </c>
      <c r="K38" s="22"/>
      <c r="L38" s="22"/>
      <c r="M38" s="22"/>
      <c r="N38" s="22"/>
      <c r="O38" s="22"/>
      <c r="P38" s="22"/>
    </row>
    <row r="39" spans="1:16" ht="39" customHeight="1" x14ac:dyDescent="0.2">
      <c r="A39" s="22"/>
      <c r="B39" s="35"/>
      <c r="C39" s="1132" t="s">
        <v>536</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484</v>
      </c>
      <c r="G42" s="37" t="s">
        <v>484</v>
      </c>
      <c r="H42" s="37" t="s">
        <v>484</v>
      </c>
      <c r="I42" s="37" t="s">
        <v>484</v>
      </c>
      <c r="J42" s="38" t="s">
        <v>484</v>
      </c>
      <c r="K42" s="22"/>
      <c r="L42" s="22"/>
      <c r="M42" s="22"/>
      <c r="N42" s="22"/>
      <c r="O42" s="22"/>
      <c r="P42" s="22"/>
    </row>
    <row r="43" spans="1:16" ht="39" customHeight="1" thickBot="1" x14ac:dyDescent="0.25">
      <c r="A43" s="22"/>
      <c r="B43" s="40"/>
      <c r="C43" s="1134" t="s">
        <v>538</v>
      </c>
      <c r="D43" s="1134"/>
      <c r="E43" s="1135"/>
      <c r="F43" s="41" t="s">
        <v>484</v>
      </c>
      <c r="G43" s="42" t="s">
        <v>484</v>
      </c>
      <c r="H43" s="42" t="s">
        <v>484</v>
      </c>
      <c r="I43" s="42" t="s">
        <v>484</v>
      </c>
      <c r="J43" s="43" t="s">
        <v>484</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30JAesgsMUtvcW6Si4Ru18VDc20B2lntXZ7R3oLhC9mo4wmaXv1nBYkH3yvSIH+k3afRyFcp+i44jy+BU9vSow==" saltValue="pnB+huVoYcgvUZBfauU6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1070</v>
      </c>
      <c r="L45" s="58">
        <v>1094</v>
      </c>
      <c r="M45" s="58">
        <v>1155</v>
      </c>
      <c r="N45" s="58">
        <v>1595</v>
      </c>
      <c r="O45" s="59">
        <v>1632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484</v>
      </c>
      <c r="L46" s="62" t="s">
        <v>484</v>
      </c>
      <c r="M46" s="62" t="s">
        <v>484</v>
      </c>
      <c r="N46" s="62" t="s">
        <v>484</v>
      </c>
      <c r="O46" s="63" t="s">
        <v>484</v>
      </c>
      <c r="P46" s="46"/>
      <c r="Q46" s="46"/>
      <c r="R46" s="46"/>
      <c r="S46" s="46"/>
      <c r="T46" s="46"/>
      <c r="U46" s="46"/>
    </row>
    <row r="47" spans="1:21" ht="30.75" customHeight="1" x14ac:dyDescent="0.2">
      <c r="A47" s="46"/>
      <c r="B47" s="1140"/>
      <c r="C47" s="1141"/>
      <c r="D47" s="60"/>
      <c r="E47" s="1146" t="s">
        <v>12</v>
      </c>
      <c r="F47" s="1146"/>
      <c r="G47" s="1146"/>
      <c r="H47" s="1146"/>
      <c r="I47" s="1146"/>
      <c r="J47" s="1147"/>
      <c r="K47" s="61">
        <v>86</v>
      </c>
      <c r="L47" s="62">
        <v>105</v>
      </c>
      <c r="M47" s="62">
        <v>105</v>
      </c>
      <c r="N47" s="62">
        <v>105</v>
      </c>
      <c r="O47" s="63">
        <v>1175</v>
      </c>
      <c r="P47" s="46"/>
      <c r="Q47" s="46"/>
      <c r="R47" s="46"/>
      <c r="S47" s="46"/>
      <c r="T47" s="46"/>
      <c r="U47" s="46"/>
    </row>
    <row r="48" spans="1:21" ht="30.75" customHeight="1" x14ac:dyDescent="0.2">
      <c r="A48" s="46"/>
      <c r="B48" s="1140"/>
      <c r="C48" s="1141"/>
      <c r="D48" s="60"/>
      <c r="E48" s="1146" t="s">
        <v>13</v>
      </c>
      <c r="F48" s="1146"/>
      <c r="G48" s="1146"/>
      <c r="H48" s="1146"/>
      <c r="I48" s="1146"/>
      <c r="J48" s="1147"/>
      <c r="K48" s="61">
        <v>13</v>
      </c>
      <c r="L48" s="62">
        <v>12</v>
      </c>
      <c r="M48" s="62">
        <v>11</v>
      </c>
      <c r="N48" s="62">
        <v>9</v>
      </c>
      <c r="O48" s="63">
        <v>8</v>
      </c>
      <c r="P48" s="46"/>
      <c r="Q48" s="46"/>
      <c r="R48" s="46"/>
      <c r="S48" s="46"/>
      <c r="T48" s="46"/>
      <c r="U48" s="46"/>
    </row>
    <row r="49" spans="1:21" ht="30.75" customHeight="1" x14ac:dyDescent="0.2">
      <c r="A49" s="46"/>
      <c r="B49" s="1140"/>
      <c r="C49" s="1141"/>
      <c r="D49" s="60"/>
      <c r="E49" s="1146" t="s">
        <v>14</v>
      </c>
      <c r="F49" s="1146"/>
      <c r="G49" s="1146"/>
      <c r="H49" s="1146"/>
      <c r="I49" s="1146"/>
      <c r="J49" s="1147"/>
      <c r="K49" s="61">
        <v>138</v>
      </c>
      <c r="L49" s="62">
        <v>131</v>
      </c>
      <c r="M49" s="62">
        <v>133</v>
      </c>
      <c r="N49" s="62">
        <v>162</v>
      </c>
      <c r="O49" s="63">
        <v>224</v>
      </c>
      <c r="P49" s="46"/>
      <c r="Q49" s="46"/>
      <c r="R49" s="46"/>
      <c r="S49" s="46"/>
      <c r="T49" s="46"/>
      <c r="U49" s="46"/>
    </row>
    <row r="50" spans="1:21" ht="30.75" customHeight="1" x14ac:dyDescent="0.2">
      <c r="A50" s="46"/>
      <c r="B50" s="1140"/>
      <c r="C50" s="1141"/>
      <c r="D50" s="60"/>
      <c r="E50" s="1146" t="s">
        <v>15</v>
      </c>
      <c r="F50" s="1146"/>
      <c r="G50" s="1146"/>
      <c r="H50" s="1146"/>
      <c r="I50" s="1146"/>
      <c r="J50" s="1147"/>
      <c r="K50" s="61">
        <v>6301</v>
      </c>
      <c r="L50" s="62">
        <v>2059</v>
      </c>
      <c r="M50" s="62">
        <v>3224</v>
      </c>
      <c r="N50" s="62">
        <v>3108</v>
      </c>
      <c r="O50" s="63">
        <v>1028</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484</v>
      </c>
      <c r="L51" s="62" t="s">
        <v>484</v>
      </c>
      <c r="M51" s="62" t="s">
        <v>484</v>
      </c>
      <c r="N51" s="62" t="s">
        <v>484</v>
      </c>
      <c r="O51" s="63" t="s">
        <v>484</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6836</v>
      </c>
      <c r="L52" s="62">
        <v>6625</v>
      </c>
      <c r="M52" s="62">
        <v>6185</v>
      </c>
      <c r="N52" s="62">
        <v>5660</v>
      </c>
      <c r="O52" s="63">
        <v>4596</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772</v>
      </c>
      <c r="L53" s="67">
        <v>-3224</v>
      </c>
      <c r="M53" s="67">
        <v>-1557</v>
      </c>
      <c r="N53" s="67">
        <v>-681</v>
      </c>
      <c r="O53" s="68">
        <v>-529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484</v>
      </c>
      <c r="L58" s="82" t="s">
        <v>484</v>
      </c>
      <c r="M58" s="82" t="s">
        <v>484</v>
      </c>
      <c r="N58" s="82" t="s">
        <v>484</v>
      </c>
      <c r="O58" s="83" t="s">
        <v>484</v>
      </c>
    </row>
    <row r="59" spans="1:21" ht="31.5" customHeight="1" x14ac:dyDescent="0.2">
      <c r="B59" s="1156"/>
      <c r="C59" s="1157"/>
      <c r="D59" s="1163" t="s">
        <v>26</v>
      </c>
      <c r="E59" s="1164"/>
      <c r="F59" s="1164"/>
      <c r="G59" s="1164"/>
      <c r="H59" s="1164"/>
      <c r="I59" s="1164"/>
      <c r="J59" s="1165"/>
      <c r="K59" s="84">
        <v>467</v>
      </c>
      <c r="L59" s="85">
        <v>673</v>
      </c>
      <c r="M59" s="85">
        <v>1051</v>
      </c>
      <c r="N59" s="85">
        <v>1429</v>
      </c>
      <c r="O59" s="86">
        <v>2437</v>
      </c>
    </row>
    <row r="60" spans="1:21" ht="31.5" customHeight="1" thickBot="1" x14ac:dyDescent="0.25">
      <c r="B60" s="1158"/>
      <c r="C60" s="1159"/>
      <c r="D60" s="1166" t="s">
        <v>27</v>
      </c>
      <c r="E60" s="1167"/>
      <c r="F60" s="1167"/>
      <c r="G60" s="1167"/>
      <c r="H60" s="1167"/>
      <c r="I60" s="1167"/>
      <c r="J60" s="1168"/>
      <c r="K60" s="87">
        <v>217</v>
      </c>
      <c r="L60" s="88">
        <v>294</v>
      </c>
      <c r="M60" s="88">
        <v>399</v>
      </c>
      <c r="N60" s="88">
        <v>504</v>
      </c>
      <c r="O60" s="89">
        <v>457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srl5B9I0PWzcQ3msCpWOQ8OqvK1WuM97wwzUOKsukHr2CSVFWo2GYMc3dk/mVh3NS47jL/92sq70R5m5Dlrxw==" saltValue="yAf/5zVIMA11/S0UyDD6E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69" t="s">
        <v>30</v>
      </c>
      <c r="C41" s="1170"/>
      <c r="D41" s="103"/>
      <c r="E41" s="1175" t="s">
        <v>31</v>
      </c>
      <c r="F41" s="1175"/>
      <c r="G41" s="1175"/>
      <c r="H41" s="1176"/>
      <c r="I41" s="330">
        <v>15147</v>
      </c>
      <c r="J41" s="331">
        <v>14093</v>
      </c>
      <c r="K41" s="331">
        <v>13249</v>
      </c>
      <c r="L41" s="331">
        <v>45154</v>
      </c>
      <c r="M41" s="332">
        <v>43499</v>
      </c>
    </row>
    <row r="42" spans="2:13" ht="27.75" customHeight="1" x14ac:dyDescent="0.2">
      <c r="B42" s="1171"/>
      <c r="C42" s="1172"/>
      <c r="D42" s="104"/>
      <c r="E42" s="1177" t="s">
        <v>32</v>
      </c>
      <c r="F42" s="1177"/>
      <c r="G42" s="1177"/>
      <c r="H42" s="1178"/>
      <c r="I42" s="333">
        <v>8286</v>
      </c>
      <c r="J42" s="334">
        <v>8447</v>
      </c>
      <c r="K42" s="334">
        <v>7158</v>
      </c>
      <c r="L42" s="334">
        <v>5667</v>
      </c>
      <c r="M42" s="335">
        <v>5586</v>
      </c>
    </row>
    <row r="43" spans="2:13" ht="27.75" customHeight="1" x14ac:dyDescent="0.2">
      <c r="B43" s="1171"/>
      <c r="C43" s="1172"/>
      <c r="D43" s="104"/>
      <c r="E43" s="1177" t="s">
        <v>33</v>
      </c>
      <c r="F43" s="1177"/>
      <c r="G43" s="1177"/>
      <c r="H43" s="1178"/>
      <c r="I43" s="333">
        <v>121</v>
      </c>
      <c r="J43" s="334">
        <v>100</v>
      </c>
      <c r="K43" s="334">
        <v>79</v>
      </c>
      <c r="L43" s="334">
        <v>61</v>
      </c>
      <c r="M43" s="335">
        <v>45</v>
      </c>
    </row>
    <row r="44" spans="2:13" ht="27.75" customHeight="1" x14ac:dyDescent="0.2">
      <c r="B44" s="1171"/>
      <c r="C44" s="1172"/>
      <c r="D44" s="104"/>
      <c r="E44" s="1177" t="s">
        <v>34</v>
      </c>
      <c r="F44" s="1177"/>
      <c r="G44" s="1177"/>
      <c r="H44" s="1178"/>
      <c r="I44" s="333">
        <v>1846</v>
      </c>
      <c r="J44" s="334">
        <v>2017</v>
      </c>
      <c r="K44" s="334">
        <v>2400</v>
      </c>
      <c r="L44" s="334">
        <v>2496</v>
      </c>
      <c r="M44" s="335">
        <v>3022</v>
      </c>
    </row>
    <row r="45" spans="2:13" ht="27.75" customHeight="1" x14ac:dyDescent="0.2">
      <c r="B45" s="1171"/>
      <c r="C45" s="1172"/>
      <c r="D45" s="104"/>
      <c r="E45" s="1177" t="s">
        <v>35</v>
      </c>
      <c r="F45" s="1177"/>
      <c r="G45" s="1177"/>
      <c r="H45" s="1178"/>
      <c r="I45" s="333">
        <v>17301</v>
      </c>
      <c r="J45" s="334">
        <v>17024</v>
      </c>
      <c r="K45" s="334">
        <v>15425</v>
      </c>
      <c r="L45" s="334">
        <v>16246</v>
      </c>
      <c r="M45" s="335">
        <v>16086</v>
      </c>
    </row>
    <row r="46" spans="2:13" ht="27.75" customHeight="1" x14ac:dyDescent="0.2">
      <c r="B46" s="1171"/>
      <c r="C46" s="1172"/>
      <c r="D46" s="105"/>
      <c r="E46" s="1177" t="s">
        <v>36</v>
      </c>
      <c r="F46" s="1177"/>
      <c r="G46" s="1177"/>
      <c r="H46" s="1178"/>
      <c r="I46" s="333" t="s">
        <v>484</v>
      </c>
      <c r="J46" s="334" t="s">
        <v>484</v>
      </c>
      <c r="K46" s="334" t="s">
        <v>484</v>
      </c>
      <c r="L46" s="334" t="s">
        <v>484</v>
      </c>
      <c r="M46" s="335" t="s">
        <v>484</v>
      </c>
    </row>
    <row r="47" spans="2:13" ht="27.75" customHeight="1" x14ac:dyDescent="0.2">
      <c r="B47" s="1171"/>
      <c r="C47" s="1172"/>
      <c r="D47" s="106"/>
      <c r="E47" s="1179" t="s">
        <v>37</v>
      </c>
      <c r="F47" s="1180"/>
      <c r="G47" s="1180"/>
      <c r="H47" s="1181"/>
      <c r="I47" s="333" t="s">
        <v>484</v>
      </c>
      <c r="J47" s="334" t="s">
        <v>484</v>
      </c>
      <c r="K47" s="334" t="s">
        <v>484</v>
      </c>
      <c r="L47" s="334" t="s">
        <v>484</v>
      </c>
      <c r="M47" s="335" t="s">
        <v>484</v>
      </c>
    </row>
    <row r="48" spans="2:13" ht="27.75" customHeight="1" x14ac:dyDescent="0.2">
      <c r="B48" s="1171"/>
      <c r="C48" s="1172"/>
      <c r="D48" s="104"/>
      <c r="E48" s="1177" t="s">
        <v>38</v>
      </c>
      <c r="F48" s="1177"/>
      <c r="G48" s="1177"/>
      <c r="H48" s="1178"/>
      <c r="I48" s="333" t="s">
        <v>484</v>
      </c>
      <c r="J48" s="334" t="s">
        <v>484</v>
      </c>
      <c r="K48" s="334" t="s">
        <v>484</v>
      </c>
      <c r="L48" s="334" t="s">
        <v>484</v>
      </c>
      <c r="M48" s="335" t="s">
        <v>484</v>
      </c>
    </row>
    <row r="49" spans="2:13" ht="27.75" customHeight="1" x14ac:dyDescent="0.2">
      <c r="B49" s="1173"/>
      <c r="C49" s="1174"/>
      <c r="D49" s="104"/>
      <c r="E49" s="1177" t="s">
        <v>39</v>
      </c>
      <c r="F49" s="1177"/>
      <c r="G49" s="1177"/>
      <c r="H49" s="1178"/>
      <c r="I49" s="333" t="s">
        <v>484</v>
      </c>
      <c r="J49" s="334" t="s">
        <v>484</v>
      </c>
      <c r="K49" s="334" t="s">
        <v>484</v>
      </c>
      <c r="L49" s="334" t="s">
        <v>484</v>
      </c>
      <c r="M49" s="335" t="s">
        <v>484</v>
      </c>
    </row>
    <row r="50" spans="2:13" ht="27.75" customHeight="1" x14ac:dyDescent="0.2">
      <c r="B50" s="1182" t="s">
        <v>40</v>
      </c>
      <c r="C50" s="1183"/>
      <c r="D50" s="107"/>
      <c r="E50" s="1177" t="s">
        <v>41</v>
      </c>
      <c r="F50" s="1177"/>
      <c r="G50" s="1177"/>
      <c r="H50" s="1178"/>
      <c r="I50" s="333">
        <v>134016</v>
      </c>
      <c r="J50" s="334">
        <v>137624</v>
      </c>
      <c r="K50" s="334">
        <v>150334</v>
      </c>
      <c r="L50" s="334">
        <v>150154</v>
      </c>
      <c r="M50" s="335">
        <v>145447</v>
      </c>
    </row>
    <row r="51" spans="2:13" ht="27.75" customHeight="1" x14ac:dyDescent="0.2">
      <c r="B51" s="1171"/>
      <c r="C51" s="1172"/>
      <c r="D51" s="104"/>
      <c r="E51" s="1177" t="s">
        <v>42</v>
      </c>
      <c r="F51" s="1177"/>
      <c r="G51" s="1177"/>
      <c r="H51" s="1178"/>
      <c r="I51" s="333">
        <v>6991</v>
      </c>
      <c r="J51" s="334">
        <v>3282</v>
      </c>
      <c r="K51" s="334">
        <v>2131</v>
      </c>
      <c r="L51" s="334">
        <v>1610</v>
      </c>
      <c r="M51" s="335">
        <v>1925</v>
      </c>
    </row>
    <row r="52" spans="2:13" ht="27.75" customHeight="1" x14ac:dyDescent="0.2">
      <c r="B52" s="1173"/>
      <c r="C52" s="1174"/>
      <c r="D52" s="104"/>
      <c r="E52" s="1177" t="s">
        <v>43</v>
      </c>
      <c r="F52" s="1177"/>
      <c r="G52" s="1177"/>
      <c r="H52" s="1178"/>
      <c r="I52" s="333">
        <v>54514</v>
      </c>
      <c r="J52" s="334">
        <v>52349</v>
      </c>
      <c r="K52" s="334">
        <v>47387</v>
      </c>
      <c r="L52" s="334">
        <v>62793</v>
      </c>
      <c r="M52" s="335">
        <v>57634</v>
      </c>
    </row>
    <row r="53" spans="2:13" ht="27.75" customHeight="1" thickBot="1" x14ac:dyDescent="0.25">
      <c r="B53" s="1184" t="s">
        <v>19</v>
      </c>
      <c r="C53" s="1185"/>
      <c r="D53" s="108"/>
      <c r="E53" s="1186" t="s">
        <v>44</v>
      </c>
      <c r="F53" s="1186"/>
      <c r="G53" s="1186"/>
      <c r="H53" s="1187"/>
      <c r="I53" s="336">
        <v>-152821</v>
      </c>
      <c r="J53" s="337">
        <v>-151573</v>
      </c>
      <c r="K53" s="337">
        <v>-161541</v>
      </c>
      <c r="L53" s="337">
        <v>-144933</v>
      </c>
      <c r="M53" s="338">
        <v>-136767</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V9pLyRyIfAB+bc6XFV/J46LXNfQtkK61Nc7OC0Q5KRBblolpcy3/1pxDQnaQVPI2PhihrR+6WXF54To1Z3OiYw==" saltValue="MR8G+QZwi+B8p127/btLa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196" t="s">
        <v>46</v>
      </c>
      <c r="D55" s="1196"/>
      <c r="E55" s="1197"/>
      <c r="F55" s="339">
        <v>23404</v>
      </c>
      <c r="G55" s="339">
        <v>21165</v>
      </c>
      <c r="H55" s="340">
        <v>21013</v>
      </c>
    </row>
    <row r="56" spans="2:8" ht="52.5" customHeight="1" x14ac:dyDescent="0.2">
      <c r="B56" s="120"/>
      <c r="C56" s="1198" t="s">
        <v>47</v>
      </c>
      <c r="D56" s="1198"/>
      <c r="E56" s="1199"/>
      <c r="F56" s="341">
        <v>268</v>
      </c>
      <c r="G56" s="341">
        <v>258</v>
      </c>
      <c r="H56" s="342">
        <v>250</v>
      </c>
    </row>
    <row r="57" spans="2:8" ht="53.25" customHeight="1" x14ac:dyDescent="0.2">
      <c r="B57" s="120"/>
      <c r="C57" s="1200" t="s">
        <v>48</v>
      </c>
      <c r="D57" s="1200"/>
      <c r="E57" s="1201"/>
      <c r="F57" s="343">
        <v>117344</v>
      </c>
      <c r="G57" s="343">
        <v>117907</v>
      </c>
      <c r="H57" s="344">
        <v>112875</v>
      </c>
    </row>
    <row r="58" spans="2:8" ht="45.75" customHeight="1" x14ac:dyDescent="0.2">
      <c r="B58" s="121"/>
      <c r="C58" s="1188" t="s">
        <v>553</v>
      </c>
      <c r="D58" s="1189"/>
      <c r="E58" s="1190"/>
      <c r="F58" s="345">
        <v>93419</v>
      </c>
      <c r="G58" s="345">
        <v>91886</v>
      </c>
      <c r="H58" s="346">
        <v>84210</v>
      </c>
    </row>
    <row r="59" spans="2:8" ht="45.75" customHeight="1" x14ac:dyDescent="0.2">
      <c r="B59" s="121"/>
      <c r="C59" s="1188" t="s">
        <v>554</v>
      </c>
      <c r="D59" s="1189"/>
      <c r="E59" s="1190"/>
      <c r="F59" s="345">
        <v>19375</v>
      </c>
      <c r="G59" s="345">
        <v>20427</v>
      </c>
      <c r="H59" s="346">
        <v>21997</v>
      </c>
    </row>
    <row r="60" spans="2:8" ht="45.75" customHeight="1" x14ac:dyDescent="0.2">
      <c r="B60" s="121"/>
      <c r="C60" s="1188" t="s">
        <v>555</v>
      </c>
      <c r="D60" s="1189"/>
      <c r="E60" s="1190"/>
      <c r="F60" s="345">
        <v>4004</v>
      </c>
      <c r="G60" s="345">
        <v>5009</v>
      </c>
      <c r="H60" s="346">
        <v>6019</v>
      </c>
    </row>
    <row r="61" spans="2:8" ht="45.75" customHeight="1" x14ac:dyDescent="0.2">
      <c r="B61" s="121"/>
      <c r="C61" s="1188" t="s">
        <v>556</v>
      </c>
      <c r="D61" s="1189"/>
      <c r="E61" s="1190"/>
      <c r="F61" s="345">
        <v>389</v>
      </c>
      <c r="G61" s="345">
        <v>428</v>
      </c>
      <c r="H61" s="346">
        <v>491</v>
      </c>
    </row>
    <row r="62" spans="2:8" ht="45.75" customHeight="1" thickBot="1" x14ac:dyDescent="0.25">
      <c r="B62" s="122"/>
      <c r="C62" s="1191" t="s">
        <v>557</v>
      </c>
      <c r="D62" s="1192"/>
      <c r="E62" s="1193"/>
      <c r="F62" s="347">
        <v>157</v>
      </c>
      <c r="G62" s="347">
        <v>157</v>
      </c>
      <c r="H62" s="348">
        <v>158</v>
      </c>
    </row>
    <row r="63" spans="2:8" ht="52.5" customHeight="1" thickBot="1" x14ac:dyDescent="0.25">
      <c r="B63" s="123"/>
      <c r="C63" s="1194" t="s">
        <v>49</v>
      </c>
      <c r="D63" s="1194"/>
      <c r="E63" s="1195"/>
      <c r="F63" s="349">
        <v>141017</v>
      </c>
      <c r="G63" s="349">
        <v>139330</v>
      </c>
      <c r="H63" s="350">
        <v>134139</v>
      </c>
    </row>
    <row r="64" spans="2:8" ht="13.2" x14ac:dyDescent="0.2"/>
  </sheetData>
  <sheetProtection algorithmName="SHA-512" hashValue="AWQEKDgVUKFzhAySwTe7QYjNOz72P2xC+U+jwC9IOEmPZ3+CYcXulB7KycK7RYRut8sRN87S2THXFOoengINbQ==" saltValue="r8qgImwmdyl8SgizcbFH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522</v>
      </c>
      <c r="G2" s="137"/>
      <c r="H2" s="138"/>
    </row>
    <row r="3" spans="1:8" x14ac:dyDescent="0.2">
      <c r="A3" s="134" t="s">
        <v>515</v>
      </c>
      <c r="B3" s="139"/>
      <c r="C3" s="140"/>
      <c r="D3" s="141">
        <v>69629</v>
      </c>
      <c r="E3" s="142"/>
      <c r="F3" s="143">
        <v>50465</v>
      </c>
      <c r="G3" s="144"/>
      <c r="H3" s="145"/>
    </row>
    <row r="4" spans="1:8" x14ac:dyDescent="0.2">
      <c r="A4" s="146"/>
      <c r="B4" s="147"/>
      <c r="C4" s="148"/>
      <c r="D4" s="149">
        <v>51272</v>
      </c>
      <c r="E4" s="150"/>
      <c r="F4" s="151">
        <v>34193</v>
      </c>
      <c r="G4" s="152"/>
      <c r="H4" s="153"/>
    </row>
    <row r="5" spans="1:8" x14ac:dyDescent="0.2">
      <c r="A5" s="134" t="s">
        <v>517</v>
      </c>
      <c r="B5" s="139"/>
      <c r="C5" s="140"/>
      <c r="D5" s="141">
        <v>56955</v>
      </c>
      <c r="E5" s="142"/>
      <c r="F5" s="143">
        <v>51679</v>
      </c>
      <c r="G5" s="144"/>
      <c r="H5" s="145"/>
    </row>
    <row r="6" spans="1:8" x14ac:dyDescent="0.2">
      <c r="A6" s="146"/>
      <c r="B6" s="147"/>
      <c r="C6" s="148"/>
      <c r="D6" s="149">
        <v>41786</v>
      </c>
      <c r="E6" s="150"/>
      <c r="F6" s="151">
        <v>35132</v>
      </c>
      <c r="G6" s="152"/>
      <c r="H6" s="153"/>
    </row>
    <row r="7" spans="1:8" x14ac:dyDescent="0.2">
      <c r="A7" s="134" t="s">
        <v>518</v>
      </c>
      <c r="B7" s="139"/>
      <c r="C7" s="140"/>
      <c r="D7" s="141">
        <v>60103</v>
      </c>
      <c r="E7" s="142"/>
      <c r="F7" s="143">
        <v>49665</v>
      </c>
      <c r="G7" s="144"/>
      <c r="H7" s="145"/>
    </row>
    <row r="8" spans="1:8" x14ac:dyDescent="0.2">
      <c r="A8" s="146"/>
      <c r="B8" s="147"/>
      <c r="C8" s="148"/>
      <c r="D8" s="149">
        <v>36238</v>
      </c>
      <c r="E8" s="150"/>
      <c r="F8" s="151">
        <v>34678</v>
      </c>
      <c r="G8" s="152"/>
      <c r="H8" s="153"/>
    </row>
    <row r="9" spans="1:8" x14ac:dyDescent="0.2">
      <c r="A9" s="134" t="s">
        <v>519</v>
      </c>
      <c r="B9" s="139"/>
      <c r="C9" s="140"/>
      <c r="D9" s="141">
        <v>137543</v>
      </c>
      <c r="E9" s="142"/>
      <c r="F9" s="143">
        <v>63439</v>
      </c>
      <c r="G9" s="144"/>
      <c r="H9" s="145"/>
    </row>
    <row r="10" spans="1:8" x14ac:dyDescent="0.2">
      <c r="A10" s="146"/>
      <c r="B10" s="147"/>
      <c r="C10" s="148"/>
      <c r="D10" s="149">
        <v>112197</v>
      </c>
      <c r="E10" s="150"/>
      <c r="F10" s="151">
        <v>46463</v>
      </c>
      <c r="G10" s="152"/>
      <c r="H10" s="153"/>
    </row>
    <row r="11" spans="1:8" x14ac:dyDescent="0.2">
      <c r="A11" s="134" t="s">
        <v>520</v>
      </c>
      <c r="B11" s="139"/>
      <c r="C11" s="140"/>
      <c r="D11" s="141">
        <v>70698</v>
      </c>
      <c r="E11" s="142"/>
      <c r="F11" s="143">
        <v>60097</v>
      </c>
      <c r="G11" s="144"/>
      <c r="H11" s="145"/>
    </row>
    <row r="12" spans="1:8" x14ac:dyDescent="0.2">
      <c r="A12" s="146"/>
      <c r="B12" s="147"/>
      <c r="C12" s="154"/>
      <c r="D12" s="149">
        <v>41407</v>
      </c>
      <c r="E12" s="150"/>
      <c r="F12" s="151">
        <v>43011</v>
      </c>
      <c r="G12" s="152"/>
      <c r="H12" s="153"/>
    </row>
    <row r="13" spans="1:8" x14ac:dyDescent="0.2">
      <c r="A13" s="134"/>
      <c r="B13" s="139"/>
      <c r="C13" s="140"/>
      <c r="D13" s="141">
        <v>78986</v>
      </c>
      <c r="E13" s="142"/>
      <c r="F13" s="143">
        <v>55069</v>
      </c>
      <c r="G13" s="155"/>
      <c r="H13" s="145"/>
    </row>
    <row r="14" spans="1:8" x14ac:dyDescent="0.2">
      <c r="A14" s="146"/>
      <c r="B14" s="147"/>
      <c r="C14" s="148"/>
      <c r="D14" s="149">
        <v>56580</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12.37</v>
      </c>
      <c r="C19" s="156">
        <f>ROUND(VALUE(SUBSTITUTE(実質収支比率等に係る経年分析!G$48,"▲","-")),2)</f>
        <v>13.62</v>
      </c>
      <c r="D19" s="156">
        <f>ROUND(VALUE(SUBSTITUTE(実質収支比率等に係る経年分析!H$48,"▲","-")),2)</f>
        <v>8.69</v>
      </c>
      <c r="E19" s="156">
        <f>ROUND(VALUE(SUBSTITUTE(実質収支比率等に係る経年分析!I$48,"▲","-")),2)</f>
        <v>8.48</v>
      </c>
      <c r="F19" s="156">
        <f>ROUND(VALUE(SUBSTITUTE(実質収支比率等に係る経年分析!J$48,"▲","-")),2)</f>
        <v>7.1</v>
      </c>
    </row>
    <row r="20" spans="1:11" x14ac:dyDescent="0.2">
      <c r="A20" s="156" t="s">
        <v>53</v>
      </c>
      <c r="B20" s="156">
        <f>ROUND(VALUE(SUBSTITUTE(実質収支比率等に係る経年分析!F$47,"▲","-")),2)</f>
        <v>19.87</v>
      </c>
      <c r="C20" s="156">
        <f>ROUND(VALUE(SUBSTITUTE(実質収支比率等に係る経年分析!G$47,"▲","-")),2)</f>
        <v>18.66</v>
      </c>
      <c r="D20" s="156">
        <f>ROUND(VALUE(SUBSTITUTE(実質収支比率等に係る経年分析!H$47,"▲","-")),2)</f>
        <v>18.22</v>
      </c>
      <c r="E20" s="156">
        <f>ROUND(VALUE(SUBSTITUTE(実質収支比率等に係る経年分析!I$47,"▲","-")),2)</f>
        <v>15.73</v>
      </c>
      <c r="F20" s="156">
        <f>ROUND(VALUE(SUBSTITUTE(実質収支比率等に係る経年分析!J$47,"▲","-")),2)</f>
        <v>14.92</v>
      </c>
    </row>
    <row r="21" spans="1:11" x14ac:dyDescent="0.2">
      <c r="A21" s="156" t="s">
        <v>54</v>
      </c>
      <c r="B21" s="156">
        <f>IF(ISNUMBER(VALUE(SUBSTITUTE(実質収支比率等に係る経年分析!F$49,"▲","-"))),ROUND(VALUE(SUBSTITUTE(実質収支比率等に係る経年分析!F$49,"▲","-")),2),NA())</f>
        <v>9.4700000000000006</v>
      </c>
      <c r="C21" s="156">
        <f>IF(ISNUMBER(VALUE(SUBSTITUTE(実質収支比率等に係る経年分析!G$49,"▲","-"))),ROUND(VALUE(SUBSTITUTE(実質収支比率等に係る経年分析!G$49,"▲","-")),2),NA())</f>
        <v>0.87</v>
      </c>
      <c r="D21" s="156">
        <f>IF(ISNUMBER(VALUE(SUBSTITUTE(実質収支比率等に係る経年分析!H$49,"▲","-"))),ROUND(VALUE(SUBSTITUTE(実質収支比率等に係る経年分析!H$49,"▲","-")),2),NA())</f>
        <v>-3.78</v>
      </c>
      <c r="E21" s="156">
        <f>IF(ISNUMBER(VALUE(SUBSTITUTE(実質収支比率等に係る経年分析!I$49,"▲","-"))),ROUND(VALUE(SUBSTITUTE(実質収支比率等に係る経年分析!I$49,"▲","-")),2),NA())</f>
        <v>-1.61</v>
      </c>
      <c r="F21" s="156">
        <f>IF(ISNUMBER(VALUE(SUBSTITUTE(実質収支比率等に係る経年分析!J$49,"▲","-"))),ROUND(VALUE(SUBSTITUTE(実質収支比率等に係る経年分析!J$49,"▲","-")),2),NA())</f>
        <v>-1.1100000000000001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後期高齢者医療事業特別会計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用地特別会計</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駐車場事業特別会計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0.38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0.25</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0.28999999999999998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0.35</v>
      </c>
    </row>
    <row r="35" spans="1:16" x14ac:dyDescent="0.2">
      <c r="A35" s="157" t="str">
        <f>IF(連結実質赤字比率に係る赤字・黒字の構成分析!C$35="",NA(),連結実質赤字比率に係る赤字・黒字の構成分析!C$35)</f>
        <v>介護保険事業特別会計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0.77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0.32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0.59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0.7</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12.37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13.61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8.69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8.48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7.09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6836</v>
      </c>
      <c r="E42" s="158"/>
      <c r="F42" s="158"/>
      <c r="G42" s="158">
        <f>'実質公債費比率（分子）の構造'!L$52</f>
        <v>6625</v>
      </c>
      <c r="H42" s="158"/>
      <c r="I42" s="158"/>
      <c r="J42" s="158">
        <f>'実質公債費比率（分子）の構造'!M$52</f>
        <v>6185</v>
      </c>
      <c r="K42" s="158"/>
      <c r="L42" s="158"/>
      <c r="M42" s="158">
        <f>'実質公債費比率（分子）の構造'!N$52</f>
        <v>5660</v>
      </c>
      <c r="N42" s="158"/>
      <c r="O42" s="158"/>
      <c r="P42" s="158">
        <f>'実質公債費比率（分子）の構造'!O$52</f>
        <v>4596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6301</v>
      </c>
      <c r="C44" s="158"/>
      <c r="D44" s="158"/>
      <c r="E44" s="158">
        <f>'実質公債費比率（分子）の構造'!L$50</f>
        <v>2059</v>
      </c>
      <c r="F44" s="158"/>
      <c r="G44" s="158"/>
      <c r="H44" s="158">
        <f>'実質公債費比率（分子）の構造'!M$50</f>
        <v>3224</v>
      </c>
      <c r="I44" s="158"/>
      <c r="J44" s="158"/>
      <c r="K44" s="158">
        <f>'実質公債費比率（分子）の構造'!N$50</f>
        <v>3108</v>
      </c>
      <c r="L44" s="158"/>
      <c r="M44" s="158"/>
      <c r="N44" s="158">
        <f>'実質公債費比率（分子）の構造'!O$50</f>
        <v>1028</v>
      </c>
      <c r="O44" s="158"/>
      <c r="P44" s="158"/>
    </row>
    <row r="45" spans="1:16" x14ac:dyDescent="0.2">
      <c r="A45" s="158" t="s">
        <v>63</v>
      </c>
      <c r="B45" s="158">
        <f>'実質公債費比率（分子）の構造'!K$49</f>
        <v>138</v>
      </c>
      <c r="C45" s="158"/>
      <c r="D45" s="158"/>
      <c r="E45" s="158">
        <f>'実質公債費比率（分子）の構造'!L$49</f>
        <v>131</v>
      </c>
      <c r="F45" s="158"/>
      <c r="G45" s="158"/>
      <c r="H45" s="158">
        <f>'実質公債費比率（分子）の構造'!M$49</f>
        <v>133</v>
      </c>
      <c r="I45" s="158"/>
      <c r="J45" s="158"/>
      <c r="K45" s="158">
        <f>'実質公債費比率（分子）の構造'!N$49</f>
        <v>162</v>
      </c>
      <c r="L45" s="158"/>
      <c r="M45" s="158"/>
      <c r="N45" s="158">
        <f>'実質公債費比率（分子）の構造'!O$49</f>
        <v>224</v>
      </c>
      <c r="O45" s="158"/>
      <c r="P45" s="158"/>
    </row>
    <row r="46" spans="1:16" x14ac:dyDescent="0.2">
      <c r="A46" s="158" t="s">
        <v>64</v>
      </c>
      <c r="B46" s="158">
        <f>'実質公債費比率（分子）の構造'!K$48</f>
        <v>13</v>
      </c>
      <c r="C46" s="158"/>
      <c r="D46" s="158"/>
      <c r="E46" s="158">
        <f>'実質公債費比率（分子）の構造'!L$48</f>
        <v>12</v>
      </c>
      <c r="F46" s="158"/>
      <c r="G46" s="158"/>
      <c r="H46" s="158">
        <f>'実質公債費比率（分子）の構造'!M$48</f>
        <v>11</v>
      </c>
      <c r="I46" s="158"/>
      <c r="J46" s="158"/>
      <c r="K46" s="158">
        <f>'実質公債費比率（分子）の構造'!N$48</f>
        <v>9</v>
      </c>
      <c r="L46" s="158"/>
      <c r="M46" s="158"/>
      <c r="N46" s="158">
        <f>'実質公債費比率（分子）の構造'!O$48</f>
        <v>8</v>
      </c>
      <c r="O46" s="158"/>
      <c r="P46" s="158"/>
    </row>
    <row r="47" spans="1:16" x14ac:dyDescent="0.2">
      <c r="A47" s="158" t="s">
        <v>12</v>
      </c>
      <c r="B47" s="158">
        <f>'実質公債費比率（分子）の構造'!K$47</f>
        <v>86</v>
      </c>
      <c r="C47" s="158"/>
      <c r="D47" s="158"/>
      <c r="E47" s="158">
        <f>'実質公債費比率（分子）の構造'!L$47</f>
        <v>105</v>
      </c>
      <c r="F47" s="158"/>
      <c r="G47" s="158"/>
      <c r="H47" s="158">
        <f>'実質公債費比率（分子）の構造'!M$47</f>
        <v>105</v>
      </c>
      <c r="I47" s="158"/>
      <c r="J47" s="158"/>
      <c r="K47" s="158">
        <f>'実質公債費比率（分子）の構造'!N$47</f>
        <v>105</v>
      </c>
      <c r="L47" s="158"/>
      <c r="M47" s="158"/>
      <c r="N47" s="158">
        <f>'実質公債費比率（分子）の構造'!O$47</f>
        <v>1175</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1070</v>
      </c>
      <c r="C49" s="158"/>
      <c r="D49" s="158"/>
      <c r="E49" s="158">
        <f>'実質公債費比率（分子）の構造'!L$45</f>
        <v>1094</v>
      </c>
      <c r="F49" s="158"/>
      <c r="G49" s="158"/>
      <c r="H49" s="158">
        <f>'実質公債費比率（分子）の構造'!M$45</f>
        <v>1155</v>
      </c>
      <c r="I49" s="158"/>
      <c r="J49" s="158"/>
      <c r="K49" s="158">
        <f>'実質公債費比率（分子）の構造'!N$45</f>
        <v>1595</v>
      </c>
      <c r="L49" s="158"/>
      <c r="M49" s="158"/>
      <c r="N49" s="158">
        <f>'実質公債費比率（分子）の構造'!O$45</f>
        <v>1632</v>
      </c>
      <c r="O49" s="158"/>
      <c r="P49" s="158"/>
    </row>
    <row r="50" spans="1:16" x14ac:dyDescent="0.2">
      <c r="A50" s="158" t="s">
        <v>67</v>
      </c>
      <c r="B50" s="158" t="e">
        <f>NA()</f>
        <v>#N/A</v>
      </c>
      <c r="C50" s="158">
        <f>IF(ISNUMBER('実質公債費比率（分子）の構造'!K$53),'実質公債費比率（分子）の構造'!K$53,NA())</f>
        <v>772</v>
      </c>
      <c r="D50" s="158" t="e">
        <f>NA()</f>
        <v>#N/A</v>
      </c>
      <c r="E50" s="158" t="e">
        <f>NA()</f>
        <v>#N/A</v>
      </c>
      <c r="F50" s="158">
        <f>IF(ISNUMBER('実質公債費比率（分子）の構造'!L$53),'実質公債費比率（分子）の構造'!L$53,NA())</f>
        <v>-3224</v>
      </c>
      <c r="G50" s="158" t="e">
        <f>NA()</f>
        <v>#N/A</v>
      </c>
      <c r="H50" s="158" t="e">
        <f>NA()</f>
        <v>#N/A</v>
      </c>
      <c r="I50" s="158">
        <f>IF(ISNUMBER('実質公債費比率（分子）の構造'!M$53),'実質公債費比率（分子）の構造'!M$53,NA())</f>
        <v>-1557</v>
      </c>
      <c r="J50" s="158" t="e">
        <f>NA()</f>
        <v>#N/A</v>
      </c>
      <c r="K50" s="158" t="e">
        <f>NA()</f>
        <v>#N/A</v>
      </c>
      <c r="L50" s="158">
        <f>IF(ISNUMBER('実質公債費比率（分子）の構造'!N$53),'実質公債費比率（分子）の構造'!N$53,NA())</f>
        <v>-681</v>
      </c>
      <c r="M50" s="158" t="e">
        <f>NA()</f>
        <v>#N/A</v>
      </c>
      <c r="N50" s="158" t="e">
        <f>NA()</f>
        <v>#N/A</v>
      </c>
      <c r="O50" s="158">
        <f>IF(ISNUMBER('実質公債費比率（分子）の構造'!O$53),'実質公債費比率（分子）の構造'!O$53,NA())</f>
        <v>-529</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54514</v>
      </c>
      <c r="E56" s="157"/>
      <c r="F56" s="157"/>
      <c r="G56" s="157">
        <f>'将来負担比率（分子）の構造'!J$52</f>
        <v>52349</v>
      </c>
      <c r="H56" s="157"/>
      <c r="I56" s="157"/>
      <c r="J56" s="157">
        <f>'将来負担比率（分子）の構造'!K$52</f>
        <v>47387</v>
      </c>
      <c r="K56" s="157"/>
      <c r="L56" s="157"/>
      <c r="M56" s="157">
        <f>'将来負担比率（分子）の構造'!L$52</f>
        <v>62793</v>
      </c>
      <c r="N56" s="157"/>
      <c r="O56" s="157"/>
      <c r="P56" s="157">
        <f>'将来負担比率（分子）の構造'!M$52</f>
        <v>57634</v>
      </c>
    </row>
    <row r="57" spans="1:16" x14ac:dyDescent="0.2">
      <c r="A57" s="157" t="s">
        <v>42</v>
      </c>
      <c r="B57" s="157"/>
      <c r="C57" s="157"/>
      <c r="D57" s="157">
        <f>'将来負担比率（分子）の構造'!I$51</f>
        <v>6991</v>
      </c>
      <c r="E57" s="157"/>
      <c r="F57" s="157"/>
      <c r="G57" s="157">
        <f>'将来負担比率（分子）の構造'!J$51</f>
        <v>3282</v>
      </c>
      <c r="H57" s="157"/>
      <c r="I57" s="157"/>
      <c r="J57" s="157">
        <f>'将来負担比率（分子）の構造'!K$51</f>
        <v>2131</v>
      </c>
      <c r="K57" s="157"/>
      <c r="L57" s="157"/>
      <c r="M57" s="157">
        <f>'将来負担比率（分子）の構造'!L$51</f>
        <v>1610</v>
      </c>
      <c r="N57" s="157"/>
      <c r="O57" s="157"/>
      <c r="P57" s="157">
        <f>'将来負担比率（分子）の構造'!M$51</f>
        <v>1925</v>
      </c>
    </row>
    <row r="58" spans="1:16" x14ac:dyDescent="0.2">
      <c r="A58" s="157" t="s">
        <v>41</v>
      </c>
      <c r="B58" s="157"/>
      <c r="C58" s="157"/>
      <c r="D58" s="157">
        <f>'将来負担比率（分子）の構造'!I$50</f>
        <v>134016</v>
      </c>
      <c r="E58" s="157"/>
      <c r="F58" s="157"/>
      <c r="G58" s="157">
        <f>'将来負担比率（分子）の構造'!J$50</f>
        <v>137624</v>
      </c>
      <c r="H58" s="157"/>
      <c r="I58" s="157"/>
      <c r="J58" s="157">
        <f>'将来負担比率（分子）の構造'!K$50</f>
        <v>150334</v>
      </c>
      <c r="K58" s="157"/>
      <c r="L58" s="157"/>
      <c r="M58" s="157">
        <f>'将来負担比率（分子）の構造'!L$50</f>
        <v>150154</v>
      </c>
      <c r="N58" s="157"/>
      <c r="O58" s="157"/>
      <c r="P58" s="157">
        <f>'将来負担比率（分子）の構造'!M$50</f>
        <v>145447</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17301</v>
      </c>
      <c r="C62" s="157"/>
      <c r="D62" s="157"/>
      <c r="E62" s="157">
        <f>'将来負担比率（分子）の構造'!J$45</f>
        <v>17024</v>
      </c>
      <c r="F62" s="157"/>
      <c r="G62" s="157"/>
      <c r="H62" s="157">
        <f>'将来負担比率（分子）の構造'!K$45</f>
        <v>15425</v>
      </c>
      <c r="I62" s="157"/>
      <c r="J62" s="157"/>
      <c r="K62" s="157">
        <f>'将来負担比率（分子）の構造'!L$45</f>
        <v>16246</v>
      </c>
      <c r="L62" s="157"/>
      <c r="M62" s="157"/>
      <c r="N62" s="157">
        <f>'将来負担比率（分子）の構造'!M$45</f>
        <v>16086</v>
      </c>
      <c r="O62" s="157"/>
      <c r="P62" s="157"/>
    </row>
    <row r="63" spans="1:16" x14ac:dyDescent="0.2">
      <c r="A63" s="157" t="s">
        <v>34</v>
      </c>
      <c r="B63" s="157">
        <f>'将来負担比率（分子）の構造'!I$44</f>
        <v>1846</v>
      </c>
      <c r="C63" s="157"/>
      <c r="D63" s="157"/>
      <c r="E63" s="157">
        <f>'将来負担比率（分子）の構造'!J$44</f>
        <v>2017</v>
      </c>
      <c r="F63" s="157"/>
      <c r="G63" s="157"/>
      <c r="H63" s="157">
        <f>'将来負担比率（分子）の構造'!K$44</f>
        <v>2400</v>
      </c>
      <c r="I63" s="157"/>
      <c r="J63" s="157"/>
      <c r="K63" s="157">
        <f>'将来負担比率（分子）の構造'!L$44</f>
        <v>2496</v>
      </c>
      <c r="L63" s="157"/>
      <c r="M63" s="157"/>
      <c r="N63" s="157">
        <f>'将来負担比率（分子）の構造'!M$44</f>
        <v>3022</v>
      </c>
      <c r="O63" s="157"/>
      <c r="P63" s="157"/>
    </row>
    <row r="64" spans="1:16" x14ac:dyDescent="0.2">
      <c r="A64" s="157" t="s">
        <v>33</v>
      </c>
      <c r="B64" s="157">
        <f>'将来負担比率（分子）の構造'!I$43</f>
        <v>121</v>
      </c>
      <c r="C64" s="157"/>
      <c r="D64" s="157"/>
      <c r="E64" s="157">
        <f>'将来負担比率（分子）の構造'!J$43</f>
        <v>100</v>
      </c>
      <c r="F64" s="157"/>
      <c r="G64" s="157"/>
      <c r="H64" s="157">
        <f>'将来負担比率（分子）の構造'!K$43</f>
        <v>79</v>
      </c>
      <c r="I64" s="157"/>
      <c r="J64" s="157"/>
      <c r="K64" s="157">
        <f>'将来負担比率（分子）の構造'!L$43</f>
        <v>61</v>
      </c>
      <c r="L64" s="157"/>
      <c r="M64" s="157"/>
      <c r="N64" s="157">
        <f>'将来負担比率（分子）の構造'!M$43</f>
        <v>45</v>
      </c>
      <c r="O64" s="157"/>
      <c r="P64" s="157"/>
    </row>
    <row r="65" spans="1:16" x14ac:dyDescent="0.2">
      <c r="A65" s="157" t="s">
        <v>32</v>
      </c>
      <c r="B65" s="157">
        <f>'将来負担比率（分子）の構造'!I$42</f>
        <v>8286</v>
      </c>
      <c r="C65" s="157"/>
      <c r="D65" s="157"/>
      <c r="E65" s="157">
        <f>'将来負担比率（分子）の構造'!J$42</f>
        <v>8447</v>
      </c>
      <c r="F65" s="157"/>
      <c r="G65" s="157"/>
      <c r="H65" s="157">
        <f>'将来負担比率（分子）の構造'!K$42</f>
        <v>7158</v>
      </c>
      <c r="I65" s="157"/>
      <c r="J65" s="157"/>
      <c r="K65" s="157">
        <f>'将来負担比率（分子）の構造'!L$42</f>
        <v>5667</v>
      </c>
      <c r="L65" s="157"/>
      <c r="M65" s="157"/>
      <c r="N65" s="157">
        <f>'将来負担比率（分子）の構造'!M$42</f>
        <v>5586</v>
      </c>
      <c r="O65" s="157"/>
      <c r="P65" s="157"/>
    </row>
    <row r="66" spans="1:16" x14ac:dyDescent="0.2">
      <c r="A66" s="157" t="s">
        <v>31</v>
      </c>
      <c r="B66" s="157">
        <f>'将来負担比率（分子）の構造'!I$41</f>
        <v>15147</v>
      </c>
      <c r="C66" s="157"/>
      <c r="D66" s="157"/>
      <c r="E66" s="157">
        <f>'将来負担比率（分子）の構造'!J$41</f>
        <v>14093</v>
      </c>
      <c r="F66" s="157"/>
      <c r="G66" s="157"/>
      <c r="H66" s="157">
        <f>'将来負担比率（分子）の構造'!K$41</f>
        <v>13249</v>
      </c>
      <c r="I66" s="157"/>
      <c r="J66" s="157"/>
      <c r="K66" s="157">
        <f>'将来負担比率（分子）の構造'!L$41</f>
        <v>45154</v>
      </c>
      <c r="L66" s="157"/>
      <c r="M66" s="157"/>
      <c r="N66" s="157">
        <f>'将来負担比率（分子）の構造'!M$41</f>
        <v>43499</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23404</v>
      </c>
      <c r="C72" s="161">
        <f>基金残高に係る経年分析!G55</f>
        <v>21165</v>
      </c>
      <c r="D72" s="161">
        <f>基金残高に係る経年分析!H55</f>
        <v>21013</v>
      </c>
    </row>
    <row r="73" spans="1:16" x14ac:dyDescent="0.2">
      <c r="A73" s="160" t="s">
        <v>74</v>
      </c>
      <c r="B73" s="161">
        <f>基金残高に係る経年分析!F56</f>
        <v>268</v>
      </c>
      <c r="C73" s="161">
        <f>基金残高に係る経年分析!G56</f>
        <v>258</v>
      </c>
      <c r="D73" s="161">
        <f>基金残高に係る経年分析!H56</f>
        <v>250</v>
      </c>
    </row>
    <row r="74" spans="1:16" x14ac:dyDescent="0.2">
      <c r="A74" s="160" t="s">
        <v>75</v>
      </c>
      <c r="B74" s="161">
        <f>基金残高に係る経年分析!F57</f>
        <v>117344</v>
      </c>
      <c r="C74" s="161">
        <f>基金残高に係る経年分析!G57</f>
        <v>117907</v>
      </c>
      <c r="D74" s="161">
        <f>基金残高に係る経年分析!H57</f>
        <v>112875</v>
      </c>
    </row>
  </sheetData>
  <sheetProtection algorithmName="SHA-512" hashValue="Iz4v7RCYPPRwUyWdC2RwtG4Jq0yH8ggLqfCBM4yXV4JjMVlzl31/bcAHs+BhLRg8Iftpe2aBmNfFoZ43F6zvjw==" saltValue="EZ4PpwQ/J4ofLi5aW2o2O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36454171</v>
      </c>
      <c r="S5" s="600"/>
      <c r="T5" s="600"/>
      <c r="U5" s="600"/>
      <c r="V5" s="600"/>
      <c r="W5" s="600"/>
      <c r="X5" s="600"/>
      <c r="Y5" s="601"/>
      <c r="Z5" s="602">
        <v>13.7</v>
      </c>
      <c r="AA5" s="602"/>
      <c r="AB5" s="602"/>
      <c r="AC5" s="602"/>
      <c r="AD5" s="603">
        <v>36454171</v>
      </c>
      <c r="AE5" s="603"/>
      <c r="AF5" s="603"/>
      <c r="AG5" s="603"/>
      <c r="AH5" s="603"/>
      <c r="AI5" s="603"/>
      <c r="AJ5" s="603"/>
      <c r="AK5" s="603"/>
      <c r="AL5" s="604">
        <v>25.4</v>
      </c>
      <c r="AM5" s="605"/>
      <c r="AN5" s="605"/>
      <c r="AO5" s="606"/>
      <c r="AP5" s="596" t="s">
        <v>216</v>
      </c>
      <c r="AQ5" s="597"/>
      <c r="AR5" s="597"/>
      <c r="AS5" s="597"/>
      <c r="AT5" s="597"/>
      <c r="AU5" s="597"/>
      <c r="AV5" s="597"/>
      <c r="AW5" s="597"/>
      <c r="AX5" s="597"/>
      <c r="AY5" s="597"/>
      <c r="AZ5" s="597"/>
      <c r="BA5" s="597"/>
      <c r="BB5" s="597"/>
      <c r="BC5" s="597"/>
      <c r="BD5" s="597"/>
      <c r="BE5" s="597"/>
      <c r="BF5" s="598"/>
      <c r="BG5" s="610">
        <v>36443546</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724291</v>
      </c>
      <c r="S6" s="611"/>
      <c r="T6" s="611"/>
      <c r="U6" s="611"/>
      <c r="V6" s="611"/>
      <c r="W6" s="611"/>
      <c r="X6" s="611"/>
      <c r="Y6" s="612"/>
      <c r="Z6" s="613">
        <v>0.3</v>
      </c>
      <c r="AA6" s="613"/>
      <c r="AB6" s="613"/>
      <c r="AC6" s="613"/>
      <c r="AD6" s="614">
        <v>724291</v>
      </c>
      <c r="AE6" s="614"/>
      <c r="AF6" s="614"/>
      <c r="AG6" s="614"/>
      <c r="AH6" s="614"/>
      <c r="AI6" s="614"/>
      <c r="AJ6" s="614"/>
      <c r="AK6" s="614"/>
      <c r="AL6" s="615">
        <v>0.5</v>
      </c>
      <c r="AM6" s="616"/>
      <c r="AN6" s="616"/>
      <c r="AO6" s="617"/>
      <c r="AP6" s="607" t="s">
        <v>221</v>
      </c>
      <c r="AQ6" s="608"/>
      <c r="AR6" s="608"/>
      <c r="AS6" s="608"/>
      <c r="AT6" s="608"/>
      <c r="AU6" s="608"/>
      <c r="AV6" s="608"/>
      <c r="AW6" s="608"/>
      <c r="AX6" s="608"/>
      <c r="AY6" s="608"/>
      <c r="AZ6" s="608"/>
      <c r="BA6" s="608"/>
      <c r="BB6" s="608"/>
      <c r="BC6" s="608"/>
      <c r="BD6" s="608"/>
      <c r="BE6" s="608"/>
      <c r="BF6" s="609"/>
      <c r="BG6" s="610">
        <v>36443546</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793131</v>
      </c>
      <c r="CS6" s="611"/>
      <c r="CT6" s="611"/>
      <c r="CU6" s="611"/>
      <c r="CV6" s="611"/>
      <c r="CW6" s="611"/>
      <c r="CX6" s="611"/>
      <c r="CY6" s="612"/>
      <c r="CZ6" s="604">
        <v>0.3</v>
      </c>
      <c r="DA6" s="605"/>
      <c r="DB6" s="605"/>
      <c r="DC6" s="621"/>
      <c r="DD6" s="619">
        <v>1630</v>
      </c>
      <c r="DE6" s="611"/>
      <c r="DF6" s="611"/>
      <c r="DG6" s="611"/>
      <c r="DH6" s="611"/>
      <c r="DI6" s="611"/>
      <c r="DJ6" s="611"/>
      <c r="DK6" s="611"/>
      <c r="DL6" s="611"/>
      <c r="DM6" s="611"/>
      <c r="DN6" s="611"/>
      <c r="DO6" s="611"/>
      <c r="DP6" s="612"/>
      <c r="DQ6" s="619">
        <v>792995</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189236</v>
      </c>
      <c r="S7" s="611"/>
      <c r="T7" s="611"/>
      <c r="U7" s="611"/>
      <c r="V7" s="611"/>
      <c r="W7" s="611"/>
      <c r="X7" s="611"/>
      <c r="Y7" s="612"/>
      <c r="Z7" s="613">
        <v>0.1</v>
      </c>
      <c r="AA7" s="613"/>
      <c r="AB7" s="613"/>
      <c r="AC7" s="613"/>
      <c r="AD7" s="614">
        <v>189236</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32896699</v>
      </c>
      <c r="BH7" s="611"/>
      <c r="BI7" s="611"/>
      <c r="BJ7" s="611"/>
      <c r="BK7" s="611"/>
      <c r="BL7" s="611"/>
      <c r="BM7" s="611"/>
      <c r="BN7" s="612"/>
      <c r="BO7" s="613">
        <v>90.2</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29696195</v>
      </c>
      <c r="CS7" s="611"/>
      <c r="CT7" s="611"/>
      <c r="CU7" s="611"/>
      <c r="CV7" s="611"/>
      <c r="CW7" s="611"/>
      <c r="CX7" s="611"/>
      <c r="CY7" s="612"/>
      <c r="CZ7" s="613">
        <v>11.7</v>
      </c>
      <c r="DA7" s="613"/>
      <c r="DB7" s="613"/>
      <c r="DC7" s="613"/>
      <c r="DD7" s="619">
        <v>719965</v>
      </c>
      <c r="DE7" s="611"/>
      <c r="DF7" s="611"/>
      <c r="DG7" s="611"/>
      <c r="DH7" s="611"/>
      <c r="DI7" s="611"/>
      <c r="DJ7" s="611"/>
      <c r="DK7" s="611"/>
      <c r="DL7" s="611"/>
      <c r="DM7" s="611"/>
      <c r="DN7" s="611"/>
      <c r="DO7" s="611"/>
      <c r="DP7" s="612"/>
      <c r="DQ7" s="619">
        <v>26259286</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974489</v>
      </c>
      <c r="S8" s="611"/>
      <c r="T8" s="611"/>
      <c r="U8" s="611"/>
      <c r="V8" s="611"/>
      <c r="W8" s="611"/>
      <c r="X8" s="611"/>
      <c r="Y8" s="612"/>
      <c r="Z8" s="613">
        <v>0.4</v>
      </c>
      <c r="AA8" s="613"/>
      <c r="AB8" s="613"/>
      <c r="AC8" s="613"/>
      <c r="AD8" s="614">
        <v>974489</v>
      </c>
      <c r="AE8" s="614"/>
      <c r="AF8" s="614"/>
      <c r="AG8" s="614"/>
      <c r="AH8" s="614"/>
      <c r="AI8" s="614"/>
      <c r="AJ8" s="614"/>
      <c r="AK8" s="614"/>
      <c r="AL8" s="615">
        <v>0.7</v>
      </c>
      <c r="AM8" s="616"/>
      <c r="AN8" s="616"/>
      <c r="AO8" s="617"/>
      <c r="AP8" s="607" t="s">
        <v>227</v>
      </c>
      <c r="AQ8" s="608"/>
      <c r="AR8" s="608"/>
      <c r="AS8" s="608"/>
      <c r="AT8" s="608"/>
      <c r="AU8" s="608"/>
      <c r="AV8" s="608"/>
      <c r="AW8" s="608"/>
      <c r="AX8" s="608"/>
      <c r="AY8" s="608"/>
      <c r="AZ8" s="608"/>
      <c r="BA8" s="608"/>
      <c r="BB8" s="608"/>
      <c r="BC8" s="608"/>
      <c r="BD8" s="608"/>
      <c r="BE8" s="608"/>
      <c r="BF8" s="609"/>
      <c r="BG8" s="610">
        <v>781318</v>
      </c>
      <c r="BH8" s="611"/>
      <c r="BI8" s="611"/>
      <c r="BJ8" s="611"/>
      <c r="BK8" s="611"/>
      <c r="BL8" s="611"/>
      <c r="BM8" s="611"/>
      <c r="BN8" s="612"/>
      <c r="BO8" s="613">
        <v>2.1</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127497555</v>
      </c>
      <c r="CS8" s="611"/>
      <c r="CT8" s="611"/>
      <c r="CU8" s="611"/>
      <c r="CV8" s="611"/>
      <c r="CW8" s="611"/>
      <c r="CX8" s="611"/>
      <c r="CY8" s="612"/>
      <c r="CZ8" s="613">
        <v>50.4</v>
      </c>
      <c r="DA8" s="613"/>
      <c r="DB8" s="613"/>
      <c r="DC8" s="613"/>
      <c r="DD8" s="619">
        <v>617091</v>
      </c>
      <c r="DE8" s="611"/>
      <c r="DF8" s="611"/>
      <c r="DG8" s="611"/>
      <c r="DH8" s="611"/>
      <c r="DI8" s="611"/>
      <c r="DJ8" s="611"/>
      <c r="DK8" s="611"/>
      <c r="DL8" s="611"/>
      <c r="DM8" s="611"/>
      <c r="DN8" s="611"/>
      <c r="DO8" s="611"/>
      <c r="DP8" s="612"/>
      <c r="DQ8" s="619">
        <v>68100526</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1421775</v>
      </c>
      <c r="S9" s="611"/>
      <c r="T9" s="611"/>
      <c r="U9" s="611"/>
      <c r="V9" s="611"/>
      <c r="W9" s="611"/>
      <c r="X9" s="611"/>
      <c r="Y9" s="612"/>
      <c r="Z9" s="613">
        <v>0.5</v>
      </c>
      <c r="AA9" s="613"/>
      <c r="AB9" s="613"/>
      <c r="AC9" s="613"/>
      <c r="AD9" s="614">
        <v>1421775</v>
      </c>
      <c r="AE9" s="614"/>
      <c r="AF9" s="614"/>
      <c r="AG9" s="614"/>
      <c r="AH9" s="614"/>
      <c r="AI9" s="614"/>
      <c r="AJ9" s="614"/>
      <c r="AK9" s="614"/>
      <c r="AL9" s="615">
        <v>1</v>
      </c>
      <c r="AM9" s="616"/>
      <c r="AN9" s="616"/>
      <c r="AO9" s="617"/>
      <c r="AP9" s="607" t="s">
        <v>230</v>
      </c>
      <c r="AQ9" s="608"/>
      <c r="AR9" s="608"/>
      <c r="AS9" s="608"/>
      <c r="AT9" s="608"/>
      <c r="AU9" s="608"/>
      <c r="AV9" s="608"/>
      <c r="AW9" s="608"/>
      <c r="AX9" s="608"/>
      <c r="AY9" s="608"/>
      <c r="AZ9" s="608"/>
      <c r="BA9" s="608"/>
      <c r="BB9" s="608"/>
      <c r="BC9" s="608"/>
      <c r="BD9" s="608"/>
      <c r="BE9" s="608"/>
      <c r="BF9" s="609"/>
      <c r="BG9" s="610">
        <v>32115381</v>
      </c>
      <c r="BH9" s="611"/>
      <c r="BI9" s="611"/>
      <c r="BJ9" s="611"/>
      <c r="BK9" s="611"/>
      <c r="BL9" s="611"/>
      <c r="BM9" s="611"/>
      <c r="BN9" s="612"/>
      <c r="BO9" s="613">
        <v>88.1</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16709226</v>
      </c>
      <c r="CS9" s="611"/>
      <c r="CT9" s="611"/>
      <c r="CU9" s="611"/>
      <c r="CV9" s="611"/>
      <c r="CW9" s="611"/>
      <c r="CX9" s="611"/>
      <c r="CY9" s="612"/>
      <c r="CZ9" s="613">
        <v>6.6</v>
      </c>
      <c r="DA9" s="613"/>
      <c r="DB9" s="613"/>
      <c r="DC9" s="613"/>
      <c r="DD9" s="619">
        <v>1059080</v>
      </c>
      <c r="DE9" s="611"/>
      <c r="DF9" s="611"/>
      <c r="DG9" s="611"/>
      <c r="DH9" s="611"/>
      <c r="DI9" s="611"/>
      <c r="DJ9" s="611"/>
      <c r="DK9" s="611"/>
      <c r="DL9" s="611"/>
      <c r="DM9" s="611"/>
      <c r="DN9" s="611"/>
      <c r="DO9" s="611"/>
      <c r="DP9" s="612"/>
      <c r="DQ9" s="619">
        <v>13959052</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1169796</v>
      </c>
      <c r="CS10" s="611"/>
      <c r="CT10" s="611"/>
      <c r="CU10" s="611"/>
      <c r="CV10" s="611"/>
      <c r="CW10" s="611"/>
      <c r="CX10" s="611"/>
      <c r="CY10" s="612"/>
      <c r="CZ10" s="613">
        <v>0.5</v>
      </c>
      <c r="DA10" s="613"/>
      <c r="DB10" s="613"/>
      <c r="DC10" s="613"/>
      <c r="DD10" s="619" t="s">
        <v>122</v>
      </c>
      <c r="DE10" s="611"/>
      <c r="DF10" s="611"/>
      <c r="DG10" s="611"/>
      <c r="DH10" s="611"/>
      <c r="DI10" s="611"/>
      <c r="DJ10" s="611"/>
      <c r="DK10" s="611"/>
      <c r="DL10" s="611"/>
      <c r="DM10" s="611"/>
      <c r="DN10" s="611"/>
      <c r="DO10" s="611"/>
      <c r="DP10" s="612"/>
      <c r="DQ10" s="619">
        <v>607063</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10964095</v>
      </c>
      <c r="S11" s="611"/>
      <c r="T11" s="611"/>
      <c r="U11" s="611"/>
      <c r="V11" s="611"/>
      <c r="W11" s="611"/>
      <c r="X11" s="611"/>
      <c r="Y11" s="612"/>
      <c r="Z11" s="615">
        <v>4.0999999999999996</v>
      </c>
      <c r="AA11" s="616"/>
      <c r="AB11" s="616"/>
      <c r="AC11" s="622"/>
      <c r="AD11" s="619">
        <v>10964095</v>
      </c>
      <c r="AE11" s="611"/>
      <c r="AF11" s="611"/>
      <c r="AG11" s="611"/>
      <c r="AH11" s="611"/>
      <c r="AI11" s="611"/>
      <c r="AJ11" s="611"/>
      <c r="AK11" s="612"/>
      <c r="AL11" s="615">
        <v>7.6</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40715</v>
      </c>
      <c r="CS11" s="611"/>
      <c r="CT11" s="611"/>
      <c r="CU11" s="611"/>
      <c r="CV11" s="611"/>
      <c r="CW11" s="611"/>
      <c r="CX11" s="611"/>
      <c r="CY11" s="612"/>
      <c r="CZ11" s="613">
        <v>0</v>
      </c>
      <c r="DA11" s="613"/>
      <c r="DB11" s="613"/>
      <c r="DC11" s="613"/>
      <c r="DD11" s="619">
        <v>2078</v>
      </c>
      <c r="DE11" s="611"/>
      <c r="DF11" s="611"/>
      <c r="DG11" s="611"/>
      <c r="DH11" s="611"/>
      <c r="DI11" s="611"/>
      <c r="DJ11" s="611"/>
      <c r="DK11" s="611"/>
      <c r="DL11" s="611"/>
      <c r="DM11" s="611"/>
      <c r="DN11" s="611"/>
      <c r="DO11" s="611"/>
      <c r="DP11" s="612"/>
      <c r="DQ11" s="619">
        <v>37478</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8128634</v>
      </c>
      <c r="CS12" s="611"/>
      <c r="CT12" s="611"/>
      <c r="CU12" s="611"/>
      <c r="CV12" s="611"/>
      <c r="CW12" s="611"/>
      <c r="CX12" s="611"/>
      <c r="CY12" s="612"/>
      <c r="CZ12" s="613">
        <v>3.2</v>
      </c>
      <c r="DA12" s="613"/>
      <c r="DB12" s="613"/>
      <c r="DC12" s="613"/>
      <c r="DD12" s="619">
        <v>567486</v>
      </c>
      <c r="DE12" s="611"/>
      <c r="DF12" s="611"/>
      <c r="DG12" s="611"/>
      <c r="DH12" s="611"/>
      <c r="DI12" s="611"/>
      <c r="DJ12" s="611"/>
      <c r="DK12" s="611"/>
      <c r="DL12" s="611"/>
      <c r="DM12" s="611"/>
      <c r="DN12" s="611"/>
      <c r="DO12" s="611"/>
      <c r="DP12" s="612"/>
      <c r="DQ12" s="619">
        <v>5906394</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2486</v>
      </c>
      <c r="S13" s="611"/>
      <c r="T13" s="611"/>
      <c r="U13" s="611"/>
      <c r="V13" s="611"/>
      <c r="W13" s="611"/>
      <c r="X13" s="611"/>
      <c r="Y13" s="612"/>
      <c r="Z13" s="613">
        <v>0</v>
      </c>
      <c r="AA13" s="613"/>
      <c r="AB13" s="613"/>
      <c r="AC13" s="613"/>
      <c r="AD13" s="614">
        <v>2486</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26814111</v>
      </c>
      <c r="CS13" s="611"/>
      <c r="CT13" s="611"/>
      <c r="CU13" s="611"/>
      <c r="CV13" s="611"/>
      <c r="CW13" s="611"/>
      <c r="CX13" s="611"/>
      <c r="CY13" s="612"/>
      <c r="CZ13" s="613">
        <v>10.6</v>
      </c>
      <c r="DA13" s="613"/>
      <c r="DB13" s="613"/>
      <c r="DC13" s="613"/>
      <c r="DD13" s="619">
        <v>16659427</v>
      </c>
      <c r="DE13" s="611"/>
      <c r="DF13" s="611"/>
      <c r="DG13" s="611"/>
      <c r="DH13" s="611"/>
      <c r="DI13" s="611"/>
      <c r="DJ13" s="611"/>
      <c r="DK13" s="611"/>
      <c r="DL13" s="611"/>
      <c r="DM13" s="611"/>
      <c r="DN13" s="611"/>
      <c r="DO13" s="611"/>
      <c r="DP13" s="612"/>
      <c r="DQ13" s="619">
        <v>14014335</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317978</v>
      </c>
      <c r="BH14" s="611"/>
      <c r="BI14" s="611"/>
      <c r="BJ14" s="611"/>
      <c r="BK14" s="611"/>
      <c r="BL14" s="611"/>
      <c r="BM14" s="611"/>
      <c r="BN14" s="612"/>
      <c r="BO14" s="613">
        <v>0.9</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1441633</v>
      </c>
      <c r="CS14" s="611"/>
      <c r="CT14" s="611"/>
      <c r="CU14" s="611"/>
      <c r="CV14" s="611"/>
      <c r="CW14" s="611"/>
      <c r="CX14" s="611"/>
      <c r="CY14" s="612"/>
      <c r="CZ14" s="613">
        <v>0.6</v>
      </c>
      <c r="DA14" s="613"/>
      <c r="DB14" s="613"/>
      <c r="DC14" s="613"/>
      <c r="DD14" s="619">
        <v>596704</v>
      </c>
      <c r="DE14" s="611"/>
      <c r="DF14" s="611"/>
      <c r="DG14" s="611"/>
      <c r="DH14" s="611"/>
      <c r="DI14" s="611"/>
      <c r="DJ14" s="611"/>
      <c r="DK14" s="611"/>
      <c r="DL14" s="611"/>
      <c r="DM14" s="611"/>
      <c r="DN14" s="611"/>
      <c r="DO14" s="611"/>
      <c r="DP14" s="612"/>
      <c r="DQ14" s="619">
        <v>1110525</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268598</v>
      </c>
      <c r="S15" s="611"/>
      <c r="T15" s="611"/>
      <c r="U15" s="611"/>
      <c r="V15" s="611"/>
      <c r="W15" s="611"/>
      <c r="X15" s="611"/>
      <c r="Y15" s="612"/>
      <c r="Z15" s="613">
        <v>0.1</v>
      </c>
      <c r="AA15" s="613"/>
      <c r="AB15" s="613"/>
      <c r="AC15" s="613"/>
      <c r="AD15" s="614">
        <v>268598</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3228869</v>
      </c>
      <c r="BH15" s="611"/>
      <c r="BI15" s="611"/>
      <c r="BJ15" s="611"/>
      <c r="BK15" s="611"/>
      <c r="BL15" s="611"/>
      <c r="BM15" s="611"/>
      <c r="BN15" s="612"/>
      <c r="BO15" s="613">
        <v>8.9</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37694230</v>
      </c>
      <c r="CS15" s="611"/>
      <c r="CT15" s="611"/>
      <c r="CU15" s="611"/>
      <c r="CV15" s="611"/>
      <c r="CW15" s="611"/>
      <c r="CX15" s="611"/>
      <c r="CY15" s="612"/>
      <c r="CZ15" s="613">
        <v>14.9</v>
      </c>
      <c r="DA15" s="613"/>
      <c r="DB15" s="613"/>
      <c r="DC15" s="613"/>
      <c r="DD15" s="619">
        <v>12981216</v>
      </c>
      <c r="DE15" s="611"/>
      <c r="DF15" s="611"/>
      <c r="DG15" s="611"/>
      <c r="DH15" s="611"/>
      <c r="DI15" s="611"/>
      <c r="DJ15" s="611"/>
      <c r="DK15" s="611"/>
      <c r="DL15" s="611"/>
      <c r="DM15" s="611"/>
      <c r="DN15" s="611"/>
      <c r="DO15" s="611"/>
      <c r="DP15" s="612"/>
      <c r="DQ15" s="619">
        <v>24455432</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2540807</v>
      </c>
      <c r="S17" s="611"/>
      <c r="T17" s="611"/>
      <c r="U17" s="611"/>
      <c r="V17" s="611"/>
      <c r="W17" s="611"/>
      <c r="X17" s="611"/>
      <c r="Y17" s="612"/>
      <c r="Z17" s="613">
        <v>1</v>
      </c>
      <c r="AA17" s="613"/>
      <c r="AB17" s="613"/>
      <c r="AC17" s="613"/>
      <c r="AD17" s="614">
        <v>2540807</v>
      </c>
      <c r="AE17" s="614"/>
      <c r="AF17" s="614"/>
      <c r="AG17" s="614"/>
      <c r="AH17" s="614"/>
      <c r="AI17" s="614"/>
      <c r="AJ17" s="614"/>
      <c r="AK17" s="614"/>
      <c r="AL17" s="615">
        <v>1.8</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3050134</v>
      </c>
      <c r="CS17" s="611"/>
      <c r="CT17" s="611"/>
      <c r="CU17" s="611"/>
      <c r="CV17" s="611"/>
      <c r="CW17" s="611"/>
      <c r="CX17" s="611"/>
      <c r="CY17" s="612"/>
      <c r="CZ17" s="613">
        <v>1.2</v>
      </c>
      <c r="DA17" s="613"/>
      <c r="DB17" s="613"/>
      <c r="DC17" s="613"/>
      <c r="DD17" s="619" t="s">
        <v>122</v>
      </c>
      <c r="DE17" s="611"/>
      <c r="DF17" s="611"/>
      <c r="DG17" s="611"/>
      <c r="DH17" s="611"/>
      <c r="DI17" s="611"/>
      <c r="DJ17" s="611"/>
      <c r="DK17" s="611"/>
      <c r="DL17" s="611"/>
      <c r="DM17" s="611"/>
      <c r="DN17" s="611"/>
      <c r="DO17" s="611"/>
      <c r="DP17" s="612"/>
      <c r="DQ17" s="619">
        <v>3050134</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424798</v>
      </c>
      <c r="S18" s="611"/>
      <c r="T18" s="611"/>
      <c r="U18" s="611"/>
      <c r="V18" s="611"/>
      <c r="W18" s="611"/>
      <c r="X18" s="611"/>
      <c r="Y18" s="612"/>
      <c r="Z18" s="613">
        <v>0.2</v>
      </c>
      <c r="AA18" s="613"/>
      <c r="AB18" s="613"/>
      <c r="AC18" s="613"/>
      <c r="AD18" s="614">
        <v>424798</v>
      </c>
      <c r="AE18" s="614"/>
      <c r="AF18" s="614"/>
      <c r="AG18" s="614"/>
      <c r="AH18" s="614"/>
      <c r="AI18" s="614"/>
      <c r="AJ18" s="614"/>
      <c r="AK18" s="614"/>
      <c r="AL18" s="615">
        <v>0.3</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v>17500</v>
      </c>
      <c r="CS18" s="611"/>
      <c r="CT18" s="611"/>
      <c r="CU18" s="611"/>
      <c r="CV18" s="611"/>
      <c r="CW18" s="611"/>
      <c r="CX18" s="611"/>
      <c r="CY18" s="612"/>
      <c r="CZ18" s="613">
        <v>0</v>
      </c>
      <c r="DA18" s="613"/>
      <c r="DB18" s="613"/>
      <c r="DC18" s="613"/>
      <c r="DD18" s="619">
        <v>17500</v>
      </c>
      <c r="DE18" s="611"/>
      <c r="DF18" s="611"/>
      <c r="DG18" s="611"/>
      <c r="DH18" s="611"/>
      <c r="DI18" s="611"/>
      <c r="DJ18" s="611"/>
      <c r="DK18" s="611"/>
      <c r="DL18" s="611"/>
      <c r="DM18" s="611"/>
      <c r="DN18" s="611"/>
      <c r="DO18" s="611"/>
      <c r="DP18" s="612"/>
      <c r="DQ18" s="619">
        <v>17500</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2116009</v>
      </c>
      <c r="S19" s="611"/>
      <c r="T19" s="611"/>
      <c r="U19" s="611"/>
      <c r="V19" s="611"/>
      <c r="W19" s="611"/>
      <c r="X19" s="611"/>
      <c r="Y19" s="612"/>
      <c r="Z19" s="613">
        <v>0.8</v>
      </c>
      <c r="AA19" s="613"/>
      <c r="AB19" s="613"/>
      <c r="AC19" s="613"/>
      <c r="AD19" s="614">
        <v>2116009</v>
      </c>
      <c r="AE19" s="614"/>
      <c r="AF19" s="614"/>
      <c r="AG19" s="614"/>
      <c r="AH19" s="614"/>
      <c r="AI19" s="614"/>
      <c r="AJ19" s="614"/>
      <c r="AK19" s="614"/>
      <c r="AL19" s="615">
        <v>1.5</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10625</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10625</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253052860</v>
      </c>
      <c r="CS20" s="611"/>
      <c r="CT20" s="611"/>
      <c r="CU20" s="611"/>
      <c r="CV20" s="611"/>
      <c r="CW20" s="611"/>
      <c r="CX20" s="611"/>
      <c r="CY20" s="612"/>
      <c r="CZ20" s="613">
        <v>100</v>
      </c>
      <c r="DA20" s="613"/>
      <c r="DB20" s="613"/>
      <c r="DC20" s="613"/>
      <c r="DD20" s="619">
        <v>33222177</v>
      </c>
      <c r="DE20" s="611"/>
      <c r="DF20" s="611"/>
      <c r="DG20" s="611"/>
      <c r="DH20" s="611"/>
      <c r="DI20" s="611"/>
      <c r="DJ20" s="611"/>
      <c r="DK20" s="611"/>
      <c r="DL20" s="611"/>
      <c r="DM20" s="611"/>
      <c r="DN20" s="611"/>
      <c r="DO20" s="611"/>
      <c r="DP20" s="612"/>
      <c r="DQ20" s="619">
        <v>158310720</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10625</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124654766</v>
      </c>
      <c r="CS24" s="600"/>
      <c r="CT24" s="600"/>
      <c r="CU24" s="600"/>
      <c r="CV24" s="600"/>
      <c r="CW24" s="600"/>
      <c r="CX24" s="600"/>
      <c r="CY24" s="601"/>
      <c r="CZ24" s="604">
        <v>49.3</v>
      </c>
      <c r="DA24" s="605"/>
      <c r="DB24" s="605"/>
      <c r="DC24" s="621"/>
      <c r="DD24" s="645">
        <v>67850251</v>
      </c>
      <c r="DE24" s="600"/>
      <c r="DF24" s="600"/>
      <c r="DG24" s="600"/>
      <c r="DH24" s="600"/>
      <c r="DI24" s="600"/>
      <c r="DJ24" s="600"/>
      <c r="DK24" s="601"/>
      <c r="DL24" s="645">
        <v>61214099</v>
      </c>
      <c r="DM24" s="600"/>
      <c r="DN24" s="600"/>
      <c r="DO24" s="600"/>
      <c r="DP24" s="600"/>
      <c r="DQ24" s="600"/>
      <c r="DR24" s="600"/>
      <c r="DS24" s="600"/>
      <c r="DT24" s="600"/>
      <c r="DU24" s="600"/>
      <c r="DV24" s="601"/>
      <c r="DW24" s="604">
        <v>42.7</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53539948</v>
      </c>
      <c r="S25" s="611"/>
      <c r="T25" s="611"/>
      <c r="U25" s="611"/>
      <c r="V25" s="611"/>
      <c r="W25" s="611"/>
      <c r="X25" s="611"/>
      <c r="Y25" s="612"/>
      <c r="Z25" s="613">
        <v>20.2</v>
      </c>
      <c r="AA25" s="613"/>
      <c r="AB25" s="613"/>
      <c r="AC25" s="613"/>
      <c r="AD25" s="614">
        <v>53539948</v>
      </c>
      <c r="AE25" s="614"/>
      <c r="AF25" s="614"/>
      <c r="AG25" s="614"/>
      <c r="AH25" s="614"/>
      <c r="AI25" s="614"/>
      <c r="AJ25" s="614"/>
      <c r="AK25" s="614"/>
      <c r="AL25" s="615">
        <v>37.299999999999997</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32583873</v>
      </c>
      <c r="CS25" s="642"/>
      <c r="CT25" s="642"/>
      <c r="CU25" s="642"/>
      <c r="CV25" s="642"/>
      <c r="CW25" s="642"/>
      <c r="CX25" s="642"/>
      <c r="CY25" s="643"/>
      <c r="CZ25" s="615">
        <v>12.9</v>
      </c>
      <c r="DA25" s="640"/>
      <c r="DB25" s="640"/>
      <c r="DC25" s="644"/>
      <c r="DD25" s="619">
        <v>30085030</v>
      </c>
      <c r="DE25" s="642"/>
      <c r="DF25" s="642"/>
      <c r="DG25" s="642"/>
      <c r="DH25" s="642"/>
      <c r="DI25" s="642"/>
      <c r="DJ25" s="642"/>
      <c r="DK25" s="643"/>
      <c r="DL25" s="619">
        <v>29164223</v>
      </c>
      <c r="DM25" s="642"/>
      <c r="DN25" s="642"/>
      <c r="DO25" s="642"/>
      <c r="DP25" s="642"/>
      <c r="DQ25" s="642"/>
      <c r="DR25" s="642"/>
      <c r="DS25" s="642"/>
      <c r="DT25" s="642"/>
      <c r="DU25" s="642"/>
      <c r="DV25" s="643"/>
      <c r="DW25" s="615">
        <v>20.3</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38624</v>
      </c>
      <c r="S26" s="611"/>
      <c r="T26" s="611"/>
      <c r="U26" s="611"/>
      <c r="V26" s="611"/>
      <c r="W26" s="611"/>
      <c r="X26" s="611"/>
      <c r="Y26" s="612"/>
      <c r="Z26" s="613">
        <v>0</v>
      </c>
      <c r="AA26" s="613"/>
      <c r="AB26" s="613"/>
      <c r="AC26" s="613"/>
      <c r="AD26" s="614">
        <v>38624</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18745800</v>
      </c>
      <c r="CS26" s="611"/>
      <c r="CT26" s="611"/>
      <c r="CU26" s="611"/>
      <c r="CV26" s="611"/>
      <c r="CW26" s="611"/>
      <c r="CX26" s="611"/>
      <c r="CY26" s="612"/>
      <c r="CZ26" s="615">
        <v>7.4</v>
      </c>
      <c r="DA26" s="640"/>
      <c r="DB26" s="640"/>
      <c r="DC26" s="644"/>
      <c r="DD26" s="619">
        <v>17271711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1392883</v>
      </c>
      <c r="S27" s="611"/>
      <c r="T27" s="611"/>
      <c r="U27" s="611"/>
      <c r="V27" s="611"/>
      <c r="W27" s="611"/>
      <c r="X27" s="611"/>
      <c r="Y27" s="612"/>
      <c r="Z27" s="613">
        <v>0.5</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36454171</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89021348</v>
      </c>
      <c r="CS27" s="642"/>
      <c r="CT27" s="642"/>
      <c r="CU27" s="642"/>
      <c r="CV27" s="642"/>
      <c r="CW27" s="642"/>
      <c r="CX27" s="642"/>
      <c r="CY27" s="643"/>
      <c r="CZ27" s="615">
        <v>35.200000000000003</v>
      </c>
      <c r="DA27" s="640"/>
      <c r="DB27" s="640"/>
      <c r="DC27" s="644"/>
      <c r="DD27" s="619">
        <v>34715676</v>
      </c>
      <c r="DE27" s="642"/>
      <c r="DF27" s="642"/>
      <c r="DG27" s="642"/>
      <c r="DH27" s="642"/>
      <c r="DI27" s="642"/>
      <c r="DJ27" s="642"/>
      <c r="DK27" s="643"/>
      <c r="DL27" s="619">
        <v>29000331</v>
      </c>
      <c r="DM27" s="642"/>
      <c r="DN27" s="642"/>
      <c r="DO27" s="642"/>
      <c r="DP27" s="642"/>
      <c r="DQ27" s="642"/>
      <c r="DR27" s="642"/>
      <c r="DS27" s="642"/>
      <c r="DT27" s="642"/>
      <c r="DU27" s="642"/>
      <c r="DV27" s="643"/>
      <c r="DW27" s="615">
        <v>20.2</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3066184</v>
      </c>
      <c r="S28" s="611"/>
      <c r="T28" s="611"/>
      <c r="U28" s="611"/>
      <c r="V28" s="611"/>
      <c r="W28" s="611"/>
      <c r="X28" s="611"/>
      <c r="Y28" s="612"/>
      <c r="Z28" s="613">
        <v>1.2</v>
      </c>
      <c r="AA28" s="613"/>
      <c r="AB28" s="613"/>
      <c r="AC28" s="613"/>
      <c r="AD28" s="614">
        <v>1784079</v>
      </c>
      <c r="AE28" s="614"/>
      <c r="AF28" s="614"/>
      <c r="AG28" s="614"/>
      <c r="AH28" s="614"/>
      <c r="AI28" s="614"/>
      <c r="AJ28" s="614"/>
      <c r="AK28" s="614"/>
      <c r="AL28" s="615">
        <v>1.2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3049545</v>
      </c>
      <c r="CS28" s="611"/>
      <c r="CT28" s="611"/>
      <c r="CU28" s="611"/>
      <c r="CV28" s="611"/>
      <c r="CW28" s="611"/>
      <c r="CX28" s="611"/>
      <c r="CY28" s="612"/>
      <c r="CZ28" s="615">
        <v>1.2</v>
      </c>
      <c r="DA28" s="640"/>
      <c r="DB28" s="640"/>
      <c r="DC28" s="644"/>
      <c r="DD28" s="619">
        <v>3049545</v>
      </c>
      <c r="DE28" s="611"/>
      <c r="DF28" s="611"/>
      <c r="DG28" s="611"/>
      <c r="DH28" s="611"/>
      <c r="DI28" s="611"/>
      <c r="DJ28" s="611"/>
      <c r="DK28" s="612"/>
      <c r="DL28" s="619">
        <v>3049545</v>
      </c>
      <c r="DM28" s="611"/>
      <c r="DN28" s="611"/>
      <c r="DO28" s="611"/>
      <c r="DP28" s="611"/>
      <c r="DQ28" s="611"/>
      <c r="DR28" s="611"/>
      <c r="DS28" s="611"/>
      <c r="DT28" s="611"/>
      <c r="DU28" s="611"/>
      <c r="DV28" s="612"/>
      <c r="DW28" s="615">
        <v>2.1</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485502</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3049545</v>
      </c>
      <c r="CS29" s="642"/>
      <c r="CT29" s="642"/>
      <c r="CU29" s="642"/>
      <c r="CV29" s="642"/>
      <c r="CW29" s="642"/>
      <c r="CX29" s="642"/>
      <c r="CY29" s="643"/>
      <c r="CZ29" s="615">
        <v>1.2</v>
      </c>
      <c r="DA29" s="640"/>
      <c r="DB29" s="640"/>
      <c r="DC29" s="644"/>
      <c r="DD29" s="619">
        <v>3049545</v>
      </c>
      <c r="DE29" s="642"/>
      <c r="DF29" s="642"/>
      <c r="DG29" s="642"/>
      <c r="DH29" s="642"/>
      <c r="DI29" s="642"/>
      <c r="DJ29" s="642"/>
      <c r="DK29" s="643"/>
      <c r="DL29" s="619">
        <v>3049545</v>
      </c>
      <c r="DM29" s="642"/>
      <c r="DN29" s="642"/>
      <c r="DO29" s="642"/>
      <c r="DP29" s="642"/>
      <c r="DQ29" s="642"/>
      <c r="DR29" s="642"/>
      <c r="DS29" s="642"/>
      <c r="DT29" s="642"/>
      <c r="DU29" s="642"/>
      <c r="DV29" s="643"/>
      <c r="DW29" s="615">
        <v>2.1</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50814730</v>
      </c>
      <c r="S30" s="611"/>
      <c r="T30" s="611"/>
      <c r="U30" s="611"/>
      <c r="V30" s="611"/>
      <c r="W30" s="611"/>
      <c r="X30" s="611"/>
      <c r="Y30" s="612"/>
      <c r="Z30" s="613">
        <v>19.2</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2662627</v>
      </c>
      <c r="CS30" s="611"/>
      <c r="CT30" s="611"/>
      <c r="CU30" s="611"/>
      <c r="CV30" s="611"/>
      <c r="CW30" s="611"/>
      <c r="CX30" s="611"/>
      <c r="CY30" s="612"/>
      <c r="CZ30" s="615">
        <v>1.1000000000000001</v>
      </c>
      <c r="DA30" s="640"/>
      <c r="DB30" s="640"/>
      <c r="DC30" s="644"/>
      <c r="DD30" s="619">
        <v>2662627</v>
      </c>
      <c r="DE30" s="611"/>
      <c r="DF30" s="611"/>
      <c r="DG30" s="611"/>
      <c r="DH30" s="611"/>
      <c r="DI30" s="611"/>
      <c r="DJ30" s="611"/>
      <c r="DK30" s="612"/>
      <c r="DL30" s="619">
        <v>2662627</v>
      </c>
      <c r="DM30" s="611"/>
      <c r="DN30" s="611"/>
      <c r="DO30" s="611"/>
      <c r="DP30" s="611"/>
      <c r="DQ30" s="611"/>
      <c r="DR30" s="611"/>
      <c r="DS30" s="611"/>
      <c r="DT30" s="611"/>
      <c r="DU30" s="611"/>
      <c r="DV30" s="612"/>
      <c r="DW30" s="615">
        <v>1.9</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90462591</v>
      </c>
      <c r="S31" s="611"/>
      <c r="T31" s="611"/>
      <c r="U31" s="611"/>
      <c r="V31" s="611"/>
      <c r="W31" s="611"/>
      <c r="X31" s="611"/>
      <c r="Y31" s="612"/>
      <c r="Z31" s="613">
        <v>34.1</v>
      </c>
      <c r="AA31" s="613"/>
      <c r="AB31" s="613"/>
      <c r="AC31" s="613"/>
      <c r="AD31" s="614">
        <v>88018084</v>
      </c>
      <c r="AE31" s="614"/>
      <c r="AF31" s="614"/>
      <c r="AG31" s="614"/>
      <c r="AH31" s="614"/>
      <c r="AI31" s="614"/>
      <c r="AJ31" s="614"/>
      <c r="AK31" s="614"/>
      <c r="AL31" s="615">
        <v>61.3</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98.8</v>
      </c>
      <c r="BH31" s="654"/>
      <c r="BI31" s="654"/>
      <c r="BJ31" s="654"/>
      <c r="BK31" s="654"/>
      <c r="BL31" s="654"/>
      <c r="BM31" s="605">
        <v>97</v>
      </c>
      <c r="BN31" s="654"/>
      <c r="BO31" s="654"/>
      <c r="BP31" s="654"/>
      <c r="BQ31" s="655"/>
      <c r="BR31" s="666">
        <v>98.7</v>
      </c>
      <c r="BS31" s="654"/>
      <c r="BT31" s="654"/>
      <c r="BU31" s="654"/>
      <c r="BV31" s="654"/>
      <c r="BW31" s="654"/>
      <c r="BX31" s="605">
        <v>97</v>
      </c>
      <c r="BY31" s="654"/>
      <c r="BZ31" s="654"/>
      <c r="CA31" s="654"/>
      <c r="CB31" s="655"/>
      <c r="CD31" s="648"/>
      <c r="CE31" s="649"/>
      <c r="CF31" s="607" t="s">
        <v>300</v>
      </c>
      <c r="CG31" s="608"/>
      <c r="CH31" s="608"/>
      <c r="CI31" s="608"/>
      <c r="CJ31" s="608"/>
      <c r="CK31" s="608"/>
      <c r="CL31" s="608"/>
      <c r="CM31" s="608"/>
      <c r="CN31" s="608"/>
      <c r="CO31" s="608"/>
      <c r="CP31" s="608"/>
      <c r="CQ31" s="609"/>
      <c r="CR31" s="610">
        <v>386918</v>
      </c>
      <c r="CS31" s="642"/>
      <c r="CT31" s="642"/>
      <c r="CU31" s="642"/>
      <c r="CV31" s="642"/>
      <c r="CW31" s="642"/>
      <c r="CX31" s="642"/>
      <c r="CY31" s="643"/>
      <c r="CZ31" s="615">
        <v>0.2</v>
      </c>
      <c r="DA31" s="640"/>
      <c r="DB31" s="640"/>
      <c r="DC31" s="644"/>
      <c r="DD31" s="619">
        <v>386918</v>
      </c>
      <c r="DE31" s="642"/>
      <c r="DF31" s="642"/>
      <c r="DG31" s="642"/>
      <c r="DH31" s="642"/>
      <c r="DI31" s="642"/>
      <c r="DJ31" s="642"/>
      <c r="DK31" s="643"/>
      <c r="DL31" s="619">
        <v>386918</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27415354</v>
      </c>
      <c r="S32" s="611"/>
      <c r="T32" s="611"/>
      <c r="U32" s="611"/>
      <c r="V32" s="611"/>
      <c r="W32" s="611"/>
      <c r="X32" s="611"/>
      <c r="Y32" s="612"/>
      <c r="Z32" s="613">
        <v>10.3</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98.7</v>
      </c>
      <c r="BH32" s="642"/>
      <c r="BI32" s="642"/>
      <c r="BJ32" s="642"/>
      <c r="BK32" s="642"/>
      <c r="BL32" s="642"/>
      <c r="BM32" s="616">
        <v>96.8</v>
      </c>
      <c r="BN32" s="642"/>
      <c r="BO32" s="642"/>
      <c r="BP32" s="642"/>
      <c r="BQ32" s="665"/>
      <c r="BR32" s="667">
        <v>98.6</v>
      </c>
      <c r="BS32" s="642"/>
      <c r="BT32" s="642"/>
      <c r="BU32" s="642"/>
      <c r="BV32" s="642"/>
      <c r="BW32" s="642"/>
      <c r="BX32" s="616">
        <v>96.8</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497274</v>
      </c>
      <c r="S33" s="611"/>
      <c r="T33" s="611"/>
      <c r="U33" s="611"/>
      <c r="V33" s="611"/>
      <c r="W33" s="611"/>
      <c r="X33" s="611"/>
      <c r="Y33" s="612"/>
      <c r="Z33" s="613">
        <v>0.2</v>
      </c>
      <c r="AA33" s="613"/>
      <c r="AB33" s="613"/>
      <c r="AC33" s="613"/>
      <c r="AD33" s="614">
        <v>123980</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95175917</v>
      </c>
      <c r="CS33" s="642"/>
      <c r="CT33" s="642"/>
      <c r="CU33" s="642"/>
      <c r="CV33" s="642"/>
      <c r="CW33" s="642"/>
      <c r="CX33" s="642"/>
      <c r="CY33" s="643"/>
      <c r="CZ33" s="615">
        <v>37.6</v>
      </c>
      <c r="DA33" s="640"/>
      <c r="DB33" s="640"/>
      <c r="DC33" s="644"/>
      <c r="DD33" s="619">
        <v>80675453</v>
      </c>
      <c r="DE33" s="642"/>
      <c r="DF33" s="642"/>
      <c r="DG33" s="642"/>
      <c r="DH33" s="642"/>
      <c r="DI33" s="642"/>
      <c r="DJ33" s="642"/>
      <c r="DK33" s="643"/>
      <c r="DL33" s="619">
        <v>54345004</v>
      </c>
      <c r="DM33" s="642"/>
      <c r="DN33" s="642"/>
      <c r="DO33" s="642"/>
      <c r="DP33" s="642"/>
      <c r="DQ33" s="642"/>
      <c r="DR33" s="642"/>
      <c r="DS33" s="642"/>
      <c r="DT33" s="642"/>
      <c r="DU33" s="642"/>
      <c r="DV33" s="643"/>
      <c r="DW33" s="615">
        <v>37.9</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84398</v>
      </c>
      <c r="S34" s="611"/>
      <c r="T34" s="611"/>
      <c r="U34" s="611"/>
      <c r="V34" s="611"/>
      <c r="W34" s="611"/>
      <c r="X34" s="611"/>
      <c r="Y34" s="612"/>
      <c r="Z34" s="613">
        <v>0</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41471266</v>
      </c>
      <c r="CS34" s="611"/>
      <c r="CT34" s="611"/>
      <c r="CU34" s="611"/>
      <c r="CV34" s="611"/>
      <c r="CW34" s="611"/>
      <c r="CX34" s="611"/>
      <c r="CY34" s="612"/>
      <c r="CZ34" s="615">
        <v>16.399999999999999</v>
      </c>
      <c r="DA34" s="640"/>
      <c r="DB34" s="640"/>
      <c r="DC34" s="644"/>
      <c r="DD34" s="619">
        <v>35404850</v>
      </c>
      <c r="DE34" s="611"/>
      <c r="DF34" s="611"/>
      <c r="DG34" s="611"/>
      <c r="DH34" s="611"/>
      <c r="DI34" s="611"/>
      <c r="DJ34" s="611"/>
      <c r="DK34" s="612"/>
      <c r="DL34" s="619">
        <v>31127395</v>
      </c>
      <c r="DM34" s="611"/>
      <c r="DN34" s="611"/>
      <c r="DO34" s="611"/>
      <c r="DP34" s="611"/>
      <c r="DQ34" s="611"/>
      <c r="DR34" s="611"/>
      <c r="DS34" s="611"/>
      <c r="DT34" s="611"/>
      <c r="DU34" s="611"/>
      <c r="DV34" s="612"/>
      <c r="DW34" s="615">
        <v>21.7</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18601783</v>
      </c>
      <c r="S35" s="611"/>
      <c r="T35" s="611"/>
      <c r="U35" s="611"/>
      <c r="V35" s="611"/>
      <c r="W35" s="611"/>
      <c r="X35" s="611"/>
      <c r="Y35" s="612"/>
      <c r="Z35" s="613">
        <v>7</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2652513</v>
      </c>
      <c r="CS35" s="642"/>
      <c r="CT35" s="642"/>
      <c r="CU35" s="642"/>
      <c r="CV35" s="642"/>
      <c r="CW35" s="642"/>
      <c r="CX35" s="642"/>
      <c r="CY35" s="643"/>
      <c r="CZ35" s="615">
        <v>1</v>
      </c>
      <c r="DA35" s="640"/>
      <c r="DB35" s="640"/>
      <c r="DC35" s="644"/>
      <c r="DD35" s="619">
        <v>2557795</v>
      </c>
      <c r="DE35" s="642"/>
      <c r="DF35" s="642"/>
      <c r="DG35" s="642"/>
      <c r="DH35" s="642"/>
      <c r="DI35" s="642"/>
      <c r="DJ35" s="642"/>
      <c r="DK35" s="643"/>
      <c r="DL35" s="619">
        <v>2557795</v>
      </c>
      <c r="DM35" s="642"/>
      <c r="DN35" s="642"/>
      <c r="DO35" s="642"/>
      <c r="DP35" s="642"/>
      <c r="DQ35" s="642"/>
      <c r="DR35" s="642"/>
      <c r="DS35" s="642"/>
      <c r="DT35" s="642"/>
      <c r="DU35" s="642"/>
      <c r="DV35" s="643"/>
      <c r="DW35" s="615">
        <v>1.8</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13013519</v>
      </c>
      <c r="S36" s="611"/>
      <c r="T36" s="611"/>
      <c r="U36" s="611"/>
      <c r="V36" s="611"/>
      <c r="W36" s="611"/>
      <c r="X36" s="611"/>
      <c r="Y36" s="612"/>
      <c r="Z36" s="613">
        <v>4.9000000000000004</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18052716</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500806</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17484208</v>
      </c>
      <c r="CS36" s="611"/>
      <c r="CT36" s="611"/>
      <c r="CU36" s="611"/>
      <c r="CV36" s="611"/>
      <c r="CW36" s="611"/>
      <c r="CX36" s="611"/>
      <c r="CY36" s="612"/>
      <c r="CZ36" s="615">
        <v>6.9</v>
      </c>
      <c r="DA36" s="640"/>
      <c r="DB36" s="640"/>
      <c r="DC36" s="644"/>
      <c r="DD36" s="619">
        <v>14948149</v>
      </c>
      <c r="DE36" s="611"/>
      <c r="DF36" s="611"/>
      <c r="DG36" s="611"/>
      <c r="DH36" s="611"/>
      <c r="DI36" s="611"/>
      <c r="DJ36" s="611"/>
      <c r="DK36" s="612"/>
      <c r="DL36" s="619">
        <v>8058841</v>
      </c>
      <c r="DM36" s="611"/>
      <c r="DN36" s="611"/>
      <c r="DO36" s="611"/>
      <c r="DP36" s="611"/>
      <c r="DQ36" s="611"/>
      <c r="DR36" s="611"/>
      <c r="DS36" s="611"/>
      <c r="DT36" s="611"/>
      <c r="DU36" s="611"/>
      <c r="DV36" s="612"/>
      <c r="DW36" s="615">
        <v>5.6</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5848294</v>
      </c>
      <c r="S37" s="611"/>
      <c r="T37" s="611"/>
      <c r="U37" s="611"/>
      <c r="V37" s="611"/>
      <c r="W37" s="611"/>
      <c r="X37" s="611"/>
      <c r="Y37" s="612"/>
      <c r="Z37" s="613">
        <v>2.2000000000000002</v>
      </c>
      <c r="AA37" s="613"/>
      <c r="AB37" s="613"/>
      <c r="AC37" s="613"/>
      <c r="AD37" s="614">
        <v>8181</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498394</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500806</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2323752</v>
      </c>
      <c r="CS37" s="642"/>
      <c r="CT37" s="642"/>
      <c r="CU37" s="642"/>
      <c r="CV37" s="642"/>
      <c r="CW37" s="642"/>
      <c r="CX37" s="642"/>
      <c r="CY37" s="643"/>
      <c r="CZ37" s="615">
        <v>0.9</v>
      </c>
      <c r="DA37" s="640"/>
      <c r="DB37" s="640"/>
      <c r="DC37" s="644"/>
      <c r="DD37" s="619">
        <v>2322615</v>
      </c>
      <c r="DE37" s="642"/>
      <c r="DF37" s="642"/>
      <c r="DG37" s="642"/>
      <c r="DH37" s="642"/>
      <c r="DI37" s="642"/>
      <c r="DJ37" s="642"/>
      <c r="DK37" s="643"/>
      <c r="DL37" s="619">
        <v>1647772</v>
      </c>
      <c r="DM37" s="642"/>
      <c r="DN37" s="642"/>
      <c r="DO37" s="642"/>
      <c r="DP37" s="642"/>
      <c r="DQ37" s="642"/>
      <c r="DR37" s="642"/>
      <c r="DS37" s="642"/>
      <c r="DT37" s="642"/>
      <c r="DU37" s="642"/>
      <c r="DV37" s="643"/>
      <c r="DW37" s="615">
        <v>1.1000000000000001</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t="s">
        <v>122</v>
      </c>
      <c r="S38" s="611"/>
      <c r="T38" s="611"/>
      <c r="U38" s="611"/>
      <c r="V38" s="611"/>
      <c r="W38" s="611"/>
      <c r="X38" s="611"/>
      <c r="Y38" s="612"/>
      <c r="Z38" s="613" t="s">
        <v>122</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61173</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18052716</v>
      </c>
      <c r="CS38" s="611"/>
      <c r="CT38" s="611"/>
      <c r="CU38" s="611"/>
      <c r="CV38" s="611"/>
      <c r="CW38" s="611"/>
      <c r="CX38" s="611"/>
      <c r="CY38" s="612"/>
      <c r="CZ38" s="615">
        <v>7.1</v>
      </c>
      <c r="DA38" s="640"/>
      <c r="DB38" s="640"/>
      <c r="DC38" s="644"/>
      <c r="DD38" s="619">
        <v>14676716</v>
      </c>
      <c r="DE38" s="611"/>
      <c r="DF38" s="611"/>
      <c r="DG38" s="611"/>
      <c r="DH38" s="611"/>
      <c r="DI38" s="611"/>
      <c r="DJ38" s="611"/>
      <c r="DK38" s="612"/>
      <c r="DL38" s="619">
        <v>12600973</v>
      </c>
      <c r="DM38" s="611"/>
      <c r="DN38" s="611"/>
      <c r="DO38" s="611"/>
      <c r="DP38" s="611"/>
      <c r="DQ38" s="611"/>
      <c r="DR38" s="611"/>
      <c r="DS38" s="611"/>
      <c r="DT38" s="611"/>
      <c r="DU38" s="611"/>
      <c r="DV38" s="612"/>
      <c r="DW38" s="615">
        <v>8.8000000000000007</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82779</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13142606</v>
      </c>
      <c r="CS39" s="642"/>
      <c r="CT39" s="642"/>
      <c r="CU39" s="642"/>
      <c r="CV39" s="642"/>
      <c r="CW39" s="642"/>
      <c r="CX39" s="642"/>
      <c r="CY39" s="643"/>
      <c r="CZ39" s="615">
        <v>5.2</v>
      </c>
      <c r="DA39" s="640"/>
      <c r="DB39" s="640"/>
      <c r="DC39" s="644"/>
      <c r="DD39" s="619">
        <v>12772921</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2"/>
      <c r="BM40" s="608" t="s">
        <v>333</v>
      </c>
      <c r="BN40" s="608"/>
      <c r="BO40" s="608"/>
      <c r="BP40" s="608"/>
      <c r="BQ40" s="608"/>
      <c r="BR40" s="608"/>
      <c r="BS40" s="608"/>
      <c r="BT40" s="608"/>
      <c r="BU40" s="609"/>
      <c r="BV40" s="610">
        <v>130</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2372608</v>
      </c>
      <c r="CS40" s="611"/>
      <c r="CT40" s="611"/>
      <c r="CU40" s="611"/>
      <c r="CV40" s="611"/>
      <c r="CW40" s="611"/>
      <c r="CX40" s="611"/>
      <c r="CY40" s="612"/>
      <c r="CZ40" s="615">
        <v>0.9</v>
      </c>
      <c r="DA40" s="640"/>
      <c r="DB40" s="640"/>
      <c r="DC40" s="644"/>
      <c r="DD40" s="619">
        <v>315022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265261084</v>
      </c>
      <c r="S41" s="683"/>
      <c r="T41" s="683"/>
      <c r="U41" s="683"/>
      <c r="V41" s="683"/>
      <c r="W41" s="683"/>
      <c r="X41" s="683"/>
      <c r="Y41" s="687"/>
      <c r="Z41" s="688">
        <v>100</v>
      </c>
      <c r="AA41" s="688"/>
      <c r="AB41" s="688"/>
      <c r="AC41" s="688"/>
      <c r="AD41" s="689">
        <v>143512896</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4344059</v>
      </c>
      <c r="BA41" s="611"/>
      <c r="BB41" s="611"/>
      <c r="BC41" s="611"/>
      <c r="BD41" s="642"/>
      <c r="BE41" s="642"/>
      <c r="BF41" s="665"/>
      <c r="BG41" s="658"/>
      <c r="BH41" s="659"/>
      <c r="BI41" s="659"/>
      <c r="BJ41" s="659"/>
      <c r="BK41" s="659"/>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13210263</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346</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33222177</v>
      </c>
      <c r="CS42" s="642"/>
      <c r="CT42" s="642"/>
      <c r="CU42" s="642"/>
      <c r="CV42" s="642"/>
      <c r="CW42" s="642"/>
      <c r="CX42" s="642"/>
      <c r="CY42" s="643"/>
      <c r="CZ42" s="615">
        <v>13.1</v>
      </c>
      <c r="DA42" s="640"/>
      <c r="DB42" s="640"/>
      <c r="DC42" s="644"/>
      <c r="DD42" s="619">
        <v>9785016</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1166568</v>
      </c>
      <c r="CS43" s="642"/>
      <c r="CT43" s="642"/>
      <c r="CU43" s="642"/>
      <c r="CV43" s="642"/>
      <c r="CW43" s="642"/>
      <c r="CX43" s="642"/>
      <c r="CY43" s="643"/>
      <c r="CZ43" s="615">
        <v>0.5</v>
      </c>
      <c r="DA43" s="640"/>
      <c r="DB43" s="640"/>
      <c r="DC43" s="644"/>
      <c r="DD43" s="619">
        <v>979563</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33222177</v>
      </c>
      <c r="CS44" s="611"/>
      <c r="CT44" s="611"/>
      <c r="CU44" s="611"/>
      <c r="CV44" s="611"/>
      <c r="CW44" s="611"/>
      <c r="CX44" s="611"/>
      <c r="CY44" s="612"/>
      <c r="CZ44" s="615">
        <v>13.1</v>
      </c>
      <c r="DA44" s="616"/>
      <c r="DB44" s="616"/>
      <c r="DC44" s="622"/>
      <c r="DD44" s="619">
        <v>9785016</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13581004</v>
      </c>
      <c r="CS45" s="642"/>
      <c r="CT45" s="642"/>
      <c r="CU45" s="642"/>
      <c r="CV45" s="642"/>
      <c r="CW45" s="642"/>
      <c r="CX45" s="642"/>
      <c r="CY45" s="643"/>
      <c r="CZ45" s="615">
        <v>5.4</v>
      </c>
      <c r="DA45" s="640"/>
      <c r="DB45" s="640"/>
      <c r="DC45" s="644"/>
      <c r="DD45" s="619">
        <v>2290314</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19457828</v>
      </c>
      <c r="CS46" s="611"/>
      <c r="CT46" s="611"/>
      <c r="CU46" s="611"/>
      <c r="CV46" s="611"/>
      <c r="CW46" s="611"/>
      <c r="CX46" s="611"/>
      <c r="CY46" s="612"/>
      <c r="CZ46" s="615">
        <v>7.7</v>
      </c>
      <c r="DA46" s="616"/>
      <c r="DB46" s="616"/>
      <c r="DC46" s="622"/>
      <c r="DD46" s="619">
        <v>7409657</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253052860</v>
      </c>
      <c r="CS49" s="669"/>
      <c r="CT49" s="669"/>
      <c r="CU49" s="669"/>
      <c r="CV49" s="669"/>
      <c r="CW49" s="669"/>
      <c r="CX49" s="669"/>
      <c r="CY49" s="698"/>
      <c r="CZ49" s="690">
        <v>100</v>
      </c>
      <c r="DA49" s="699"/>
      <c r="DB49" s="699"/>
      <c r="DC49" s="700"/>
      <c r="DD49" s="701">
        <v>158310720</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UgMybnqQqWP6EfkyUTvXsqpyM5bYtr6AdDcTMMtMAkjTB7R3/pmOMSpbg6h4aAQRyNz5XCmLN0OEKSC0pJ0Mlw==" saltValue="8DNkey5dejjrjNWJJ+7ty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265985</v>
      </c>
      <c r="R7" s="740"/>
      <c r="S7" s="740"/>
      <c r="T7" s="740"/>
      <c r="U7" s="740"/>
      <c r="V7" s="740">
        <v>253777</v>
      </c>
      <c r="W7" s="740"/>
      <c r="X7" s="740"/>
      <c r="Y7" s="740"/>
      <c r="Z7" s="740"/>
      <c r="AA7" s="740">
        <v>12208</v>
      </c>
      <c r="AB7" s="740"/>
      <c r="AC7" s="740"/>
      <c r="AD7" s="740"/>
      <c r="AE7" s="741"/>
      <c r="AF7" s="742">
        <v>9999</v>
      </c>
      <c r="AG7" s="743"/>
      <c r="AH7" s="743"/>
      <c r="AI7" s="743"/>
      <c r="AJ7" s="744"/>
      <c r="AK7" s="745">
        <v>19012</v>
      </c>
      <c r="AL7" s="746"/>
      <c r="AM7" s="746"/>
      <c r="AN7" s="746"/>
      <c r="AO7" s="746"/>
      <c r="AP7" s="746">
        <v>43499</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t="s">
        <v>552</v>
      </c>
      <c r="BS7" s="733" t="s">
        <v>550</v>
      </c>
      <c r="BT7" s="734"/>
      <c r="BU7" s="734"/>
      <c r="BV7" s="734"/>
      <c r="BW7" s="734"/>
      <c r="BX7" s="734"/>
      <c r="BY7" s="734"/>
      <c r="BZ7" s="734"/>
      <c r="CA7" s="734"/>
      <c r="CB7" s="734"/>
      <c r="CC7" s="734"/>
      <c r="CD7" s="734"/>
      <c r="CE7" s="734"/>
      <c r="CF7" s="734"/>
      <c r="CG7" s="749"/>
      <c r="CH7" s="730" t="s">
        <v>484</v>
      </c>
      <c r="CI7" s="731"/>
      <c r="CJ7" s="731"/>
      <c r="CK7" s="731"/>
      <c r="CL7" s="732"/>
      <c r="CM7" s="730">
        <v>15</v>
      </c>
      <c r="CN7" s="731"/>
      <c r="CO7" s="731"/>
      <c r="CP7" s="731"/>
      <c r="CQ7" s="732"/>
      <c r="CR7" s="730">
        <v>10</v>
      </c>
      <c r="CS7" s="731"/>
      <c r="CT7" s="731"/>
      <c r="CU7" s="731"/>
      <c r="CV7" s="732"/>
      <c r="CW7" s="730">
        <v>20</v>
      </c>
      <c r="CX7" s="731"/>
      <c r="CY7" s="731"/>
      <c r="CZ7" s="731"/>
      <c r="DA7" s="732"/>
      <c r="DB7" s="730">
        <v>1925</v>
      </c>
      <c r="DC7" s="731"/>
      <c r="DD7" s="731"/>
      <c r="DE7" s="731"/>
      <c r="DF7" s="732"/>
      <c r="DG7" s="730">
        <v>3330</v>
      </c>
      <c r="DH7" s="731"/>
      <c r="DI7" s="731"/>
      <c r="DJ7" s="731"/>
      <c r="DK7" s="732"/>
      <c r="DL7" s="730" t="s">
        <v>484</v>
      </c>
      <c r="DM7" s="731"/>
      <c r="DN7" s="731"/>
      <c r="DO7" s="731"/>
      <c r="DP7" s="732"/>
      <c r="DQ7" s="730" t="s">
        <v>484</v>
      </c>
      <c r="DR7" s="731"/>
      <c r="DS7" s="731"/>
      <c r="DT7" s="731"/>
      <c r="DU7" s="732"/>
      <c r="DV7" s="733"/>
      <c r="DW7" s="734"/>
      <c r="DX7" s="734"/>
      <c r="DY7" s="734"/>
      <c r="DZ7" s="735"/>
      <c r="EA7" s="217"/>
    </row>
    <row r="8" spans="1:131" s="218" customFormat="1" ht="26.25" customHeight="1" x14ac:dyDescent="0.2">
      <c r="A8" s="221">
        <v>2</v>
      </c>
      <c r="B8" s="767" t="s">
        <v>375</v>
      </c>
      <c r="C8" s="768"/>
      <c r="D8" s="768"/>
      <c r="E8" s="768"/>
      <c r="F8" s="768"/>
      <c r="G8" s="768"/>
      <c r="H8" s="768"/>
      <c r="I8" s="768"/>
      <c r="J8" s="768"/>
      <c r="K8" s="768"/>
      <c r="L8" s="768"/>
      <c r="M8" s="768"/>
      <c r="N8" s="768"/>
      <c r="O8" s="768"/>
      <c r="P8" s="769"/>
      <c r="Q8" s="770">
        <v>734</v>
      </c>
      <c r="R8" s="771"/>
      <c r="S8" s="771"/>
      <c r="T8" s="771"/>
      <c r="U8" s="771"/>
      <c r="V8" s="771">
        <v>734</v>
      </c>
      <c r="W8" s="771"/>
      <c r="X8" s="771"/>
      <c r="Y8" s="771"/>
      <c r="Z8" s="771"/>
      <c r="AA8" s="771">
        <v>0</v>
      </c>
      <c r="AB8" s="771"/>
      <c r="AC8" s="771"/>
      <c r="AD8" s="771"/>
      <c r="AE8" s="772"/>
      <c r="AF8" s="773" t="s">
        <v>122</v>
      </c>
      <c r="AG8" s="774"/>
      <c r="AH8" s="774"/>
      <c r="AI8" s="774"/>
      <c r="AJ8" s="775"/>
      <c r="AK8" s="756">
        <v>323</v>
      </c>
      <c r="AL8" s="757"/>
      <c r="AM8" s="757"/>
      <c r="AN8" s="757"/>
      <c r="AO8" s="757"/>
      <c r="AP8" s="757" t="s">
        <v>484</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551</v>
      </c>
      <c r="BT8" s="761"/>
      <c r="BU8" s="761"/>
      <c r="BV8" s="761"/>
      <c r="BW8" s="761"/>
      <c r="BX8" s="761"/>
      <c r="BY8" s="761"/>
      <c r="BZ8" s="761"/>
      <c r="CA8" s="761"/>
      <c r="CB8" s="761"/>
      <c r="CC8" s="761"/>
      <c r="CD8" s="761"/>
      <c r="CE8" s="761"/>
      <c r="CF8" s="761"/>
      <c r="CG8" s="762"/>
      <c r="CH8" s="763">
        <v>1</v>
      </c>
      <c r="CI8" s="764"/>
      <c r="CJ8" s="764"/>
      <c r="CK8" s="764"/>
      <c r="CL8" s="765"/>
      <c r="CM8" s="763">
        <v>179</v>
      </c>
      <c r="CN8" s="764"/>
      <c r="CO8" s="764"/>
      <c r="CP8" s="764"/>
      <c r="CQ8" s="765"/>
      <c r="CR8" s="763">
        <v>3</v>
      </c>
      <c r="CS8" s="764"/>
      <c r="CT8" s="764"/>
      <c r="CU8" s="764"/>
      <c r="CV8" s="765"/>
      <c r="CW8" s="763" t="s">
        <v>484</v>
      </c>
      <c r="CX8" s="764"/>
      <c r="CY8" s="764"/>
      <c r="CZ8" s="764"/>
      <c r="DA8" s="765"/>
      <c r="DB8" s="763" t="s">
        <v>484</v>
      </c>
      <c r="DC8" s="764"/>
      <c r="DD8" s="764"/>
      <c r="DE8" s="764"/>
      <c r="DF8" s="765"/>
      <c r="DG8" s="763" t="s">
        <v>484</v>
      </c>
      <c r="DH8" s="764"/>
      <c r="DI8" s="764"/>
      <c r="DJ8" s="764"/>
      <c r="DK8" s="765"/>
      <c r="DL8" s="763" t="s">
        <v>484</v>
      </c>
      <c r="DM8" s="764"/>
      <c r="DN8" s="764"/>
      <c r="DO8" s="764"/>
      <c r="DP8" s="765"/>
      <c r="DQ8" s="763" t="s">
        <v>484</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v>265995</v>
      </c>
      <c r="R23" s="780"/>
      <c r="S23" s="780"/>
      <c r="T23" s="780"/>
      <c r="U23" s="780"/>
      <c r="V23" s="780">
        <v>253787</v>
      </c>
      <c r="W23" s="780"/>
      <c r="X23" s="780"/>
      <c r="Y23" s="780"/>
      <c r="Z23" s="780"/>
      <c r="AA23" s="780">
        <v>12208</v>
      </c>
      <c r="AB23" s="780"/>
      <c r="AC23" s="780"/>
      <c r="AD23" s="780"/>
      <c r="AE23" s="781"/>
      <c r="AF23" s="782">
        <v>9999</v>
      </c>
      <c r="AG23" s="780"/>
      <c r="AH23" s="780"/>
      <c r="AI23" s="780"/>
      <c r="AJ23" s="783"/>
      <c r="AK23" s="784"/>
      <c r="AL23" s="785"/>
      <c r="AM23" s="785"/>
      <c r="AN23" s="785"/>
      <c r="AO23" s="785"/>
      <c r="AP23" s="780">
        <v>43499</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44625</v>
      </c>
      <c r="R28" s="810"/>
      <c r="S28" s="810"/>
      <c r="T28" s="810"/>
      <c r="U28" s="810"/>
      <c r="V28" s="810">
        <v>44124</v>
      </c>
      <c r="W28" s="810"/>
      <c r="X28" s="810"/>
      <c r="Y28" s="810"/>
      <c r="Z28" s="810"/>
      <c r="AA28" s="810">
        <v>501</v>
      </c>
      <c r="AB28" s="810"/>
      <c r="AC28" s="810"/>
      <c r="AD28" s="810"/>
      <c r="AE28" s="811"/>
      <c r="AF28" s="812">
        <v>501</v>
      </c>
      <c r="AG28" s="810"/>
      <c r="AH28" s="810"/>
      <c r="AI28" s="810"/>
      <c r="AJ28" s="813"/>
      <c r="AK28" s="814">
        <v>4158</v>
      </c>
      <c r="AL28" s="815"/>
      <c r="AM28" s="815"/>
      <c r="AN28" s="815"/>
      <c r="AO28" s="815"/>
      <c r="AP28" s="815" t="s">
        <v>484</v>
      </c>
      <c r="AQ28" s="815"/>
      <c r="AR28" s="815"/>
      <c r="AS28" s="815"/>
      <c r="AT28" s="815"/>
      <c r="AU28" s="815" t="s">
        <v>484</v>
      </c>
      <c r="AV28" s="815"/>
      <c r="AW28" s="815"/>
      <c r="AX28" s="815"/>
      <c r="AY28" s="815"/>
      <c r="AZ28" s="816" t="s">
        <v>484</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12359</v>
      </c>
      <c r="R29" s="771"/>
      <c r="S29" s="771"/>
      <c r="T29" s="771"/>
      <c r="U29" s="771"/>
      <c r="V29" s="771">
        <v>12359</v>
      </c>
      <c r="W29" s="771"/>
      <c r="X29" s="771"/>
      <c r="Y29" s="771"/>
      <c r="Z29" s="771"/>
      <c r="AA29" s="771" t="s">
        <v>484</v>
      </c>
      <c r="AB29" s="771"/>
      <c r="AC29" s="771"/>
      <c r="AD29" s="771"/>
      <c r="AE29" s="772"/>
      <c r="AF29" s="773" t="s">
        <v>122</v>
      </c>
      <c r="AG29" s="774"/>
      <c r="AH29" s="774"/>
      <c r="AI29" s="774"/>
      <c r="AJ29" s="775"/>
      <c r="AK29" s="821">
        <v>6458</v>
      </c>
      <c r="AL29" s="817"/>
      <c r="AM29" s="817"/>
      <c r="AN29" s="817"/>
      <c r="AO29" s="817"/>
      <c r="AP29" s="817" t="s">
        <v>484</v>
      </c>
      <c r="AQ29" s="817"/>
      <c r="AR29" s="817"/>
      <c r="AS29" s="817"/>
      <c r="AT29" s="817"/>
      <c r="AU29" s="817" t="s">
        <v>484</v>
      </c>
      <c r="AV29" s="817"/>
      <c r="AW29" s="817"/>
      <c r="AX29" s="817"/>
      <c r="AY29" s="817"/>
      <c r="AZ29" s="818" t="s">
        <v>484</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44794</v>
      </c>
      <c r="R30" s="771"/>
      <c r="S30" s="771"/>
      <c r="T30" s="771"/>
      <c r="U30" s="771"/>
      <c r="V30" s="771">
        <v>43806</v>
      </c>
      <c r="W30" s="771"/>
      <c r="X30" s="771"/>
      <c r="Y30" s="771"/>
      <c r="Z30" s="771"/>
      <c r="AA30" s="771">
        <v>988</v>
      </c>
      <c r="AB30" s="771"/>
      <c r="AC30" s="771"/>
      <c r="AD30" s="771"/>
      <c r="AE30" s="772"/>
      <c r="AF30" s="773">
        <v>988</v>
      </c>
      <c r="AG30" s="774"/>
      <c r="AH30" s="774"/>
      <c r="AI30" s="774"/>
      <c r="AJ30" s="775"/>
      <c r="AK30" s="821">
        <v>7849</v>
      </c>
      <c r="AL30" s="817"/>
      <c r="AM30" s="817"/>
      <c r="AN30" s="817"/>
      <c r="AO30" s="817"/>
      <c r="AP30" s="817" t="s">
        <v>484</v>
      </c>
      <c r="AQ30" s="817"/>
      <c r="AR30" s="817"/>
      <c r="AS30" s="817"/>
      <c r="AT30" s="817"/>
      <c r="AU30" s="817" t="s">
        <v>484</v>
      </c>
      <c r="AV30" s="817"/>
      <c r="AW30" s="817"/>
      <c r="AX30" s="817"/>
      <c r="AY30" s="817"/>
      <c r="AZ30" s="818" t="s">
        <v>484</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671</v>
      </c>
      <c r="R31" s="771"/>
      <c r="S31" s="771"/>
      <c r="T31" s="771"/>
      <c r="U31" s="771"/>
      <c r="V31" s="771">
        <v>671</v>
      </c>
      <c r="W31" s="771"/>
      <c r="X31" s="771"/>
      <c r="Y31" s="771"/>
      <c r="Z31" s="771"/>
      <c r="AA31" s="771">
        <v>0</v>
      </c>
      <c r="AB31" s="771"/>
      <c r="AC31" s="771"/>
      <c r="AD31" s="771"/>
      <c r="AE31" s="772"/>
      <c r="AF31" s="773">
        <v>0</v>
      </c>
      <c r="AG31" s="774"/>
      <c r="AH31" s="774"/>
      <c r="AI31" s="774"/>
      <c r="AJ31" s="775"/>
      <c r="AK31" s="821">
        <v>491</v>
      </c>
      <c r="AL31" s="817"/>
      <c r="AM31" s="817"/>
      <c r="AN31" s="817"/>
      <c r="AO31" s="817"/>
      <c r="AP31" s="817">
        <v>523</v>
      </c>
      <c r="AQ31" s="817"/>
      <c r="AR31" s="817"/>
      <c r="AS31" s="817"/>
      <c r="AT31" s="817"/>
      <c r="AU31" s="817">
        <v>45</v>
      </c>
      <c r="AV31" s="817"/>
      <c r="AW31" s="817"/>
      <c r="AX31" s="817"/>
      <c r="AY31" s="817"/>
      <c r="AZ31" s="818" t="s">
        <v>484</v>
      </c>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393</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394</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1489</v>
      </c>
      <c r="AG63" s="831"/>
      <c r="AH63" s="831"/>
      <c r="AI63" s="831"/>
      <c r="AJ63" s="832"/>
      <c r="AK63" s="833"/>
      <c r="AL63" s="828"/>
      <c r="AM63" s="828"/>
      <c r="AN63" s="828"/>
      <c r="AO63" s="828"/>
      <c r="AP63" s="831">
        <v>523</v>
      </c>
      <c r="AQ63" s="831"/>
      <c r="AR63" s="831"/>
      <c r="AS63" s="831"/>
      <c r="AT63" s="831"/>
      <c r="AU63" s="831">
        <v>45</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395</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396</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397</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544</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545</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484</v>
      </c>
      <c r="AL69" s="817"/>
      <c r="AM69" s="817"/>
      <c r="AN69" s="817"/>
      <c r="AO69" s="817"/>
      <c r="AP69" s="817" t="s">
        <v>484</v>
      </c>
      <c r="AQ69" s="817"/>
      <c r="AR69" s="817"/>
      <c r="AS69" s="817"/>
      <c r="AT69" s="817"/>
      <c r="AU69" s="817" t="s">
        <v>484</v>
      </c>
      <c r="AV69" s="817"/>
      <c r="AW69" s="817"/>
      <c r="AX69" s="817"/>
      <c r="AY69" s="817"/>
      <c r="AZ69" s="819" t="s">
        <v>549</v>
      </c>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546</v>
      </c>
      <c r="C70" s="861"/>
      <c r="D70" s="861"/>
      <c r="E70" s="861"/>
      <c r="F70" s="861"/>
      <c r="G70" s="861"/>
      <c r="H70" s="861"/>
      <c r="I70" s="861"/>
      <c r="J70" s="861"/>
      <c r="K70" s="861"/>
      <c r="L70" s="861"/>
      <c r="M70" s="861"/>
      <c r="N70" s="861"/>
      <c r="O70" s="861"/>
      <c r="P70" s="862"/>
      <c r="Q70" s="863">
        <v>101278</v>
      </c>
      <c r="R70" s="817">
        <v>76940</v>
      </c>
      <c r="S70" s="817">
        <v>76940</v>
      </c>
      <c r="T70" s="817">
        <v>76940</v>
      </c>
      <c r="U70" s="817">
        <v>76940</v>
      </c>
      <c r="V70" s="817">
        <v>98372</v>
      </c>
      <c r="W70" s="817">
        <v>73165</v>
      </c>
      <c r="X70" s="817">
        <v>73165</v>
      </c>
      <c r="Y70" s="817">
        <v>73165</v>
      </c>
      <c r="Z70" s="817">
        <v>73165</v>
      </c>
      <c r="AA70" s="817">
        <v>2906</v>
      </c>
      <c r="AB70" s="817">
        <v>3775</v>
      </c>
      <c r="AC70" s="817">
        <v>3775</v>
      </c>
      <c r="AD70" s="817">
        <v>3775</v>
      </c>
      <c r="AE70" s="817">
        <v>3775</v>
      </c>
      <c r="AF70" s="817">
        <v>2874</v>
      </c>
      <c r="AG70" s="817">
        <v>3775</v>
      </c>
      <c r="AH70" s="817">
        <v>3775</v>
      </c>
      <c r="AI70" s="817">
        <v>3775</v>
      </c>
      <c r="AJ70" s="817">
        <v>3775</v>
      </c>
      <c r="AK70" s="817">
        <v>3777</v>
      </c>
      <c r="AL70" s="817">
        <v>7300</v>
      </c>
      <c r="AM70" s="817">
        <v>7300</v>
      </c>
      <c r="AN70" s="817">
        <v>7300</v>
      </c>
      <c r="AO70" s="817">
        <v>7300</v>
      </c>
      <c r="AP70" s="817">
        <v>85217</v>
      </c>
      <c r="AQ70" s="817">
        <v>42318</v>
      </c>
      <c r="AR70" s="817">
        <v>42318</v>
      </c>
      <c r="AS70" s="817">
        <v>42318</v>
      </c>
      <c r="AT70" s="817">
        <v>42318</v>
      </c>
      <c r="AU70" s="817">
        <v>2897</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547</v>
      </c>
      <c r="C71" s="861"/>
      <c r="D71" s="861"/>
      <c r="E71" s="861"/>
      <c r="F71" s="861"/>
      <c r="G71" s="861"/>
      <c r="H71" s="861"/>
      <c r="I71" s="861"/>
      <c r="J71" s="861"/>
      <c r="K71" s="861"/>
      <c r="L71" s="861"/>
      <c r="M71" s="861"/>
      <c r="N71" s="861"/>
      <c r="O71" s="861"/>
      <c r="P71" s="862"/>
      <c r="Q71" s="863">
        <v>11048</v>
      </c>
      <c r="R71" s="817">
        <v>6933</v>
      </c>
      <c r="S71" s="817">
        <v>6933</v>
      </c>
      <c r="T71" s="817">
        <v>6933</v>
      </c>
      <c r="U71" s="817">
        <v>6933</v>
      </c>
      <c r="V71" s="817">
        <v>10962</v>
      </c>
      <c r="W71" s="817">
        <v>6850</v>
      </c>
      <c r="X71" s="817">
        <v>6850</v>
      </c>
      <c r="Y71" s="817">
        <v>6850</v>
      </c>
      <c r="Z71" s="817">
        <v>6850</v>
      </c>
      <c r="AA71" s="817">
        <v>86</v>
      </c>
      <c r="AB71" s="817">
        <v>82</v>
      </c>
      <c r="AC71" s="817">
        <v>82</v>
      </c>
      <c r="AD71" s="817">
        <v>82</v>
      </c>
      <c r="AE71" s="817">
        <v>82</v>
      </c>
      <c r="AF71" s="817">
        <v>86</v>
      </c>
      <c r="AG71" s="817">
        <v>82</v>
      </c>
      <c r="AH71" s="817">
        <v>82</v>
      </c>
      <c r="AI71" s="817">
        <v>82</v>
      </c>
      <c r="AJ71" s="817">
        <v>82</v>
      </c>
      <c r="AK71" s="817">
        <v>4624</v>
      </c>
      <c r="AL71" s="817">
        <v>2485</v>
      </c>
      <c r="AM71" s="817">
        <v>2485</v>
      </c>
      <c r="AN71" s="817">
        <v>2485</v>
      </c>
      <c r="AO71" s="817">
        <v>2485</v>
      </c>
      <c r="AP71" s="817" t="s">
        <v>484</v>
      </c>
      <c r="AQ71" s="817"/>
      <c r="AR71" s="817"/>
      <c r="AS71" s="817"/>
      <c r="AT71" s="817"/>
      <c r="AU71" s="817" t="s">
        <v>484</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548</v>
      </c>
      <c r="C72" s="861"/>
      <c r="D72" s="861"/>
      <c r="E72" s="861"/>
      <c r="F72" s="861"/>
      <c r="G72" s="861"/>
      <c r="H72" s="861"/>
      <c r="I72" s="861"/>
      <c r="J72" s="861"/>
      <c r="K72" s="861"/>
      <c r="L72" s="861"/>
      <c r="M72" s="861"/>
      <c r="N72" s="861"/>
      <c r="O72" s="861"/>
      <c r="P72" s="862"/>
      <c r="Q72" s="863">
        <v>1656633</v>
      </c>
      <c r="R72" s="817">
        <v>1385861</v>
      </c>
      <c r="S72" s="817">
        <v>1385861</v>
      </c>
      <c r="T72" s="817">
        <v>1385861</v>
      </c>
      <c r="U72" s="817">
        <v>1385861</v>
      </c>
      <c r="V72" s="817">
        <v>1631442</v>
      </c>
      <c r="W72" s="817">
        <v>1346246</v>
      </c>
      <c r="X72" s="817">
        <v>1346246</v>
      </c>
      <c r="Y72" s="817">
        <v>1346246</v>
      </c>
      <c r="Z72" s="817">
        <v>1346246</v>
      </c>
      <c r="AA72" s="817">
        <v>25191</v>
      </c>
      <c r="AB72" s="817">
        <v>39615</v>
      </c>
      <c r="AC72" s="817">
        <v>39615</v>
      </c>
      <c r="AD72" s="817">
        <v>39615</v>
      </c>
      <c r="AE72" s="817">
        <v>39615</v>
      </c>
      <c r="AF72" s="817">
        <v>25191</v>
      </c>
      <c r="AG72" s="817">
        <v>39615</v>
      </c>
      <c r="AH72" s="817">
        <v>39615</v>
      </c>
      <c r="AI72" s="817">
        <v>39615</v>
      </c>
      <c r="AJ72" s="817">
        <v>39615</v>
      </c>
      <c r="AK72" s="817">
        <v>23240</v>
      </c>
      <c r="AL72" s="817"/>
      <c r="AM72" s="817"/>
      <c r="AN72" s="817"/>
      <c r="AO72" s="817"/>
      <c r="AP72" s="817" t="s">
        <v>484</v>
      </c>
      <c r="AQ72" s="817"/>
      <c r="AR72" s="817"/>
      <c r="AS72" s="817"/>
      <c r="AT72" s="817"/>
      <c r="AU72" s="817" t="s">
        <v>484</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398</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69728</v>
      </c>
      <c r="AG88" s="831"/>
      <c r="AH88" s="831"/>
      <c r="AI88" s="831"/>
      <c r="AJ88" s="831"/>
      <c r="AK88" s="828"/>
      <c r="AL88" s="828"/>
      <c r="AM88" s="828"/>
      <c r="AN88" s="828"/>
      <c r="AO88" s="828"/>
      <c r="AP88" s="831">
        <v>88111</v>
      </c>
      <c r="AQ88" s="831"/>
      <c r="AR88" s="831"/>
      <c r="AS88" s="831"/>
      <c r="AT88" s="831"/>
      <c r="AU88" s="831">
        <v>3022</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399</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13</v>
      </c>
      <c r="CS102" s="839"/>
      <c r="CT102" s="839"/>
      <c r="CU102" s="839"/>
      <c r="CV102" s="878"/>
      <c r="CW102" s="877">
        <v>20</v>
      </c>
      <c r="CX102" s="839"/>
      <c r="CY102" s="839"/>
      <c r="CZ102" s="839"/>
      <c r="DA102" s="878"/>
      <c r="DB102" s="877">
        <v>1925</v>
      </c>
      <c r="DC102" s="839"/>
      <c r="DD102" s="839"/>
      <c r="DE102" s="839"/>
      <c r="DF102" s="878"/>
      <c r="DG102" s="877">
        <v>3330</v>
      </c>
      <c r="DH102" s="839"/>
      <c r="DI102" s="839"/>
      <c r="DJ102" s="839"/>
      <c r="DK102" s="878"/>
      <c r="DL102" s="877" t="s">
        <v>484</v>
      </c>
      <c r="DM102" s="839"/>
      <c r="DN102" s="839"/>
      <c r="DO102" s="839"/>
      <c r="DP102" s="878"/>
      <c r="DQ102" s="877" t="s">
        <v>484</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400</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401</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404</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405</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406</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407</v>
      </c>
      <c r="AB109" s="880"/>
      <c r="AC109" s="880"/>
      <c r="AD109" s="880"/>
      <c r="AE109" s="881"/>
      <c r="AF109" s="879" t="s">
        <v>408</v>
      </c>
      <c r="AG109" s="880"/>
      <c r="AH109" s="880"/>
      <c r="AI109" s="880"/>
      <c r="AJ109" s="881"/>
      <c r="AK109" s="879" t="s">
        <v>294</v>
      </c>
      <c r="AL109" s="880"/>
      <c r="AM109" s="880"/>
      <c r="AN109" s="880"/>
      <c r="AO109" s="881"/>
      <c r="AP109" s="879" t="s">
        <v>409</v>
      </c>
      <c r="AQ109" s="880"/>
      <c r="AR109" s="880"/>
      <c r="AS109" s="880"/>
      <c r="AT109" s="882"/>
      <c r="AU109" s="899" t="s">
        <v>406</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407</v>
      </c>
      <c r="BR109" s="880"/>
      <c r="BS109" s="880"/>
      <c r="BT109" s="880"/>
      <c r="BU109" s="881"/>
      <c r="BV109" s="879" t="s">
        <v>408</v>
      </c>
      <c r="BW109" s="880"/>
      <c r="BX109" s="880"/>
      <c r="BY109" s="880"/>
      <c r="BZ109" s="881"/>
      <c r="CA109" s="879" t="s">
        <v>294</v>
      </c>
      <c r="CB109" s="880"/>
      <c r="CC109" s="880"/>
      <c r="CD109" s="880"/>
      <c r="CE109" s="881"/>
      <c r="CF109" s="900" t="s">
        <v>409</v>
      </c>
      <c r="CG109" s="900"/>
      <c r="CH109" s="900"/>
      <c r="CI109" s="900"/>
      <c r="CJ109" s="900"/>
      <c r="CK109" s="879" t="s">
        <v>410</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407</v>
      </c>
      <c r="DH109" s="880"/>
      <c r="DI109" s="880"/>
      <c r="DJ109" s="880"/>
      <c r="DK109" s="881"/>
      <c r="DL109" s="879" t="s">
        <v>408</v>
      </c>
      <c r="DM109" s="880"/>
      <c r="DN109" s="880"/>
      <c r="DO109" s="880"/>
      <c r="DP109" s="881"/>
      <c r="DQ109" s="879" t="s">
        <v>294</v>
      </c>
      <c r="DR109" s="880"/>
      <c r="DS109" s="880"/>
      <c r="DT109" s="880"/>
      <c r="DU109" s="881"/>
      <c r="DV109" s="879" t="s">
        <v>409</v>
      </c>
      <c r="DW109" s="880"/>
      <c r="DX109" s="880"/>
      <c r="DY109" s="880"/>
      <c r="DZ109" s="882"/>
    </row>
    <row r="110" spans="1:131" s="212" customFormat="1" ht="26.25" customHeight="1" x14ac:dyDescent="0.2">
      <c r="A110" s="883" t="s">
        <v>411</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1154949</v>
      </c>
      <c r="AB110" s="887"/>
      <c r="AC110" s="887"/>
      <c r="AD110" s="887"/>
      <c r="AE110" s="888"/>
      <c r="AF110" s="889">
        <v>1594673</v>
      </c>
      <c r="AG110" s="887"/>
      <c r="AH110" s="887"/>
      <c r="AI110" s="887"/>
      <c r="AJ110" s="888"/>
      <c r="AK110" s="889">
        <v>1632100</v>
      </c>
      <c r="AL110" s="887"/>
      <c r="AM110" s="887"/>
      <c r="AN110" s="887"/>
      <c r="AO110" s="888"/>
      <c r="AP110" s="890">
        <v>1.2</v>
      </c>
      <c r="AQ110" s="891"/>
      <c r="AR110" s="891"/>
      <c r="AS110" s="891"/>
      <c r="AT110" s="892"/>
      <c r="AU110" s="893" t="s">
        <v>69</v>
      </c>
      <c r="AV110" s="894"/>
      <c r="AW110" s="894"/>
      <c r="AX110" s="894"/>
      <c r="AY110" s="894"/>
      <c r="AZ110" s="916" t="s">
        <v>412</v>
      </c>
      <c r="BA110" s="884"/>
      <c r="BB110" s="884"/>
      <c r="BC110" s="884"/>
      <c r="BD110" s="884"/>
      <c r="BE110" s="884"/>
      <c r="BF110" s="884"/>
      <c r="BG110" s="884"/>
      <c r="BH110" s="884"/>
      <c r="BI110" s="884"/>
      <c r="BJ110" s="884"/>
      <c r="BK110" s="884"/>
      <c r="BL110" s="884"/>
      <c r="BM110" s="884"/>
      <c r="BN110" s="884"/>
      <c r="BO110" s="884"/>
      <c r="BP110" s="885"/>
      <c r="BQ110" s="917">
        <v>13248550</v>
      </c>
      <c r="BR110" s="918"/>
      <c r="BS110" s="918"/>
      <c r="BT110" s="918"/>
      <c r="BU110" s="918"/>
      <c r="BV110" s="918">
        <v>45154252</v>
      </c>
      <c r="BW110" s="918"/>
      <c r="BX110" s="918"/>
      <c r="BY110" s="918"/>
      <c r="BZ110" s="918"/>
      <c r="CA110" s="918">
        <v>43499259</v>
      </c>
      <c r="CB110" s="918"/>
      <c r="CC110" s="918"/>
      <c r="CD110" s="918"/>
      <c r="CE110" s="918"/>
      <c r="CF110" s="931">
        <v>31.9</v>
      </c>
      <c r="CG110" s="932"/>
      <c r="CH110" s="932"/>
      <c r="CI110" s="932"/>
      <c r="CJ110" s="932"/>
      <c r="CK110" s="933" t="s">
        <v>413</v>
      </c>
      <c r="CL110" s="934"/>
      <c r="CM110" s="916" t="s">
        <v>414</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415</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416</v>
      </c>
      <c r="BA111" s="910"/>
      <c r="BB111" s="910"/>
      <c r="BC111" s="910"/>
      <c r="BD111" s="910"/>
      <c r="BE111" s="910"/>
      <c r="BF111" s="910"/>
      <c r="BG111" s="910"/>
      <c r="BH111" s="910"/>
      <c r="BI111" s="910"/>
      <c r="BJ111" s="910"/>
      <c r="BK111" s="910"/>
      <c r="BL111" s="910"/>
      <c r="BM111" s="910"/>
      <c r="BN111" s="910"/>
      <c r="BO111" s="910"/>
      <c r="BP111" s="911"/>
      <c r="BQ111" s="912">
        <v>7158016</v>
      </c>
      <c r="BR111" s="913"/>
      <c r="BS111" s="913"/>
      <c r="BT111" s="913"/>
      <c r="BU111" s="913"/>
      <c r="BV111" s="913">
        <v>5667094</v>
      </c>
      <c r="BW111" s="913"/>
      <c r="BX111" s="913"/>
      <c r="BY111" s="913"/>
      <c r="BZ111" s="913"/>
      <c r="CA111" s="913">
        <v>5585739</v>
      </c>
      <c r="CB111" s="913"/>
      <c r="CC111" s="913"/>
      <c r="CD111" s="913"/>
      <c r="CE111" s="913"/>
      <c r="CF111" s="907">
        <v>4.0999999999999996</v>
      </c>
      <c r="CG111" s="908"/>
      <c r="CH111" s="908"/>
      <c r="CI111" s="908"/>
      <c r="CJ111" s="908"/>
      <c r="CK111" s="935"/>
      <c r="CL111" s="936"/>
      <c r="CM111" s="909" t="s">
        <v>417</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418</v>
      </c>
      <c r="B112" s="940"/>
      <c r="C112" s="910" t="s">
        <v>419</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105033</v>
      </c>
      <c r="AB112" s="946"/>
      <c r="AC112" s="946"/>
      <c r="AD112" s="946"/>
      <c r="AE112" s="947"/>
      <c r="AF112" s="948">
        <v>105033</v>
      </c>
      <c r="AG112" s="946"/>
      <c r="AH112" s="946"/>
      <c r="AI112" s="946"/>
      <c r="AJ112" s="947"/>
      <c r="AK112" s="948">
        <v>1175267</v>
      </c>
      <c r="AL112" s="946"/>
      <c r="AM112" s="946"/>
      <c r="AN112" s="946"/>
      <c r="AO112" s="947"/>
      <c r="AP112" s="949">
        <v>0.9</v>
      </c>
      <c r="AQ112" s="950"/>
      <c r="AR112" s="950"/>
      <c r="AS112" s="950"/>
      <c r="AT112" s="951"/>
      <c r="AU112" s="895"/>
      <c r="AV112" s="896"/>
      <c r="AW112" s="896"/>
      <c r="AX112" s="896"/>
      <c r="AY112" s="896"/>
      <c r="AZ112" s="909" t="s">
        <v>420</v>
      </c>
      <c r="BA112" s="910"/>
      <c r="BB112" s="910"/>
      <c r="BC112" s="910"/>
      <c r="BD112" s="910"/>
      <c r="BE112" s="910"/>
      <c r="BF112" s="910"/>
      <c r="BG112" s="910"/>
      <c r="BH112" s="910"/>
      <c r="BI112" s="910"/>
      <c r="BJ112" s="910"/>
      <c r="BK112" s="910"/>
      <c r="BL112" s="910"/>
      <c r="BM112" s="910"/>
      <c r="BN112" s="910"/>
      <c r="BO112" s="910"/>
      <c r="BP112" s="911"/>
      <c r="BQ112" s="912">
        <v>79285</v>
      </c>
      <c r="BR112" s="913"/>
      <c r="BS112" s="913"/>
      <c r="BT112" s="913"/>
      <c r="BU112" s="913"/>
      <c r="BV112" s="913">
        <v>61050</v>
      </c>
      <c r="BW112" s="913"/>
      <c r="BX112" s="913"/>
      <c r="BY112" s="913"/>
      <c r="BZ112" s="913"/>
      <c r="CA112" s="913">
        <v>45019</v>
      </c>
      <c r="CB112" s="913"/>
      <c r="CC112" s="913"/>
      <c r="CD112" s="913"/>
      <c r="CE112" s="913"/>
      <c r="CF112" s="907">
        <v>0</v>
      </c>
      <c r="CG112" s="908"/>
      <c r="CH112" s="908"/>
      <c r="CI112" s="908"/>
      <c r="CJ112" s="908"/>
      <c r="CK112" s="935"/>
      <c r="CL112" s="936"/>
      <c r="CM112" s="909" t="s">
        <v>421</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422</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10784</v>
      </c>
      <c r="AB113" s="925"/>
      <c r="AC113" s="925"/>
      <c r="AD113" s="925"/>
      <c r="AE113" s="926"/>
      <c r="AF113" s="927">
        <v>9471</v>
      </c>
      <c r="AG113" s="925"/>
      <c r="AH113" s="925"/>
      <c r="AI113" s="925"/>
      <c r="AJ113" s="926"/>
      <c r="AK113" s="927">
        <v>8135</v>
      </c>
      <c r="AL113" s="925"/>
      <c r="AM113" s="925"/>
      <c r="AN113" s="925"/>
      <c r="AO113" s="926"/>
      <c r="AP113" s="928">
        <v>0</v>
      </c>
      <c r="AQ113" s="929"/>
      <c r="AR113" s="929"/>
      <c r="AS113" s="929"/>
      <c r="AT113" s="930"/>
      <c r="AU113" s="895"/>
      <c r="AV113" s="896"/>
      <c r="AW113" s="896"/>
      <c r="AX113" s="896"/>
      <c r="AY113" s="896"/>
      <c r="AZ113" s="909" t="s">
        <v>423</v>
      </c>
      <c r="BA113" s="910"/>
      <c r="BB113" s="910"/>
      <c r="BC113" s="910"/>
      <c r="BD113" s="910"/>
      <c r="BE113" s="910"/>
      <c r="BF113" s="910"/>
      <c r="BG113" s="910"/>
      <c r="BH113" s="910"/>
      <c r="BI113" s="910"/>
      <c r="BJ113" s="910"/>
      <c r="BK113" s="910"/>
      <c r="BL113" s="910"/>
      <c r="BM113" s="910"/>
      <c r="BN113" s="910"/>
      <c r="BO113" s="910"/>
      <c r="BP113" s="911"/>
      <c r="BQ113" s="912">
        <v>2400353</v>
      </c>
      <c r="BR113" s="913"/>
      <c r="BS113" s="913"/>
      <c r="BT113" s="913"/>
      <c r="BU113" s="913"/>
      <c r="BV113" s="913">
        <v>2495779</v>
      </c>
      <c r="BW113" s="913"/>
      <c r="BX113" s="913"/>
      <c r="BY113" s="913"/>
      <c r="BZ113" s="913"/>
      <c r="CA113" s="913">
        <v>3021834</v>
      </c>
      <c r="CB113" s="913"/>
      <c r="CC113" s="913"/>
      <c r="CD113" s="913"/>
      <c r="CE113" s="913"/>
      <c r="CF113" s="907">
        <v>2.2000000000000002</v>
      </c>
      <c r="CG113" s="908"/>
      <c r="CH113" s="908"/>
      <c r="CI113" s="908"/>
      <c r="CJ113" s="908"/>
      <c r="CK113" s="935"/>
      <c r="CL113" s="936"/>
      <c r="CM113" s="909" t="s">
        <v>424</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425</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133086</v>
      </c>
      <c r="AB114" s="946"/>
      <c r="AC114" s="946"/>
      <c r="AD114" s="946"/>
      <c r="AE114" s="947"/>
      <c r="AF114" s="948">
        <v>162007</v>
      </c>
      <c r="AG114" s="946"/>
      <c r="AH114" s="946"/>
      <c r="AI114" s="946"/>
      <c r="AJ114" s="947"/>
      <c r="AK114" s="948">
        <v>223858</v>
      </c>
      <c r="AL114" s="946"/>
      <c r="AM114" s="946"/>
      <c r="AN114" s="946"/>
      <c r="AO114" s="947"/>
      <c r="AP114" s="949">
        <v>0.2</v>
      </c>
      <c r="AQ114" s="950"/>
      <c r="AR114" s="950"/>
      <c r="AS114" s="950"/>
      <c r="AT114" s="951"/>
      <c r="AU114" s="895"/>
      <c r="AV114" s="896"/>
      <c r="AW114" s="896"/>
      <c r="AX114" s="896"/>
      <c r="AY114" s="896"/>
      <c r="AZ114" s="909" t="s">
        <v>426</v>
      </c>
      <c r="BA114" s="910"/>
      <c r="BB114" s="910"/>
      <c r="BC114" s="910"/>
      <c r="BD114" s="910"/>
      <c r="BE114" s="910"/>
      <c r="BF114" s="910"/>
      <c r="BG114" s="910"/>
      <c r="BH114" s="910"/>
      <c r="BI114" s="910"/>
      <c r="BJ114" s="910"/>
      <c r="BK114" s="910"/>
      <c r="BL114" s="910"/>
      <c r="BM114" s="910"/>
      <c r="BN114" s="910"/>
      <c r="BO114" s="910"/>
      <c r="BP114" s="911"/>
      <c r="BQ114" s="912">
        <v>15424654</v>
      </c>
      <c r="BR114" s="913"/>
      <c r="BS114" s="913"/>
      <c r="BT114" s="913"/>
      <c r="BU114" s="913"/>
      <c r="BV114" s="913">
        <v>16246271</v>
      </c>
      <c r="BW114" s="913"/>
      <c r="BX114" s="913"/>
      <c r="BY114" s="913"/>
      <c r="BZ114" s="913"/>
      <c r="CA114" s="913">
        <v>16086389</v>
      </c>
      <c r="CB114" s="913"/>
      <c r="CC114" s="913"/>
      <c r="CD114" s="913"/>
      <c r="CE114" s="913"/>
      <c r="CF114" s="907">
        <v>11.8</v>
      </c>
      <c r="CG114" s="908"/>
      <c r="CH114" s="908"/>
      <c r="CI114" s="908"/>
      <c r="CJ114" s="908"/>
      <c r="CK114" s="935"/>
      <c r="CL114" s="936"/>
      <c r="CM114" s="909" t="s">
        <v>427</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428</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3223761</v>
      </c>
      <c r="AB115" s="925"/>
      <c r="AC115" s="925"/>
      <c r="AD115" s="925"/>
      <c r="AE115" s="926"/>
      <c r="AF115" s="927">
        <v>3107953</v>
      </c>
      <c r="AG115" s="925"/>
      <c r="AH115" s="925"/>
      <c r="AI115" s="925"/>
      <c r="AJ115" s="926"/>
      <c r="AK115" s="927">
        <v>1027895</v>
      </c>
      <c r="AL115" s="925"/>
      <c r="AM115" s="925"/>
      <c r="AN115" s="925"/>
      <c r="AO115" s="926"/>
      <c r="AP115" s="928">
        <v>0.8</v>
      </c>
      <c r="AQ115" s="929"/>
      <c r="AR115" s="929"/>
      <c r="AS115" s="929"/>
      <c r="AT115" s="930"/>
      <c r="AU115" s="895"/>
      <c r="AV115" s="896"/>
      <c r="AW115" s="896"/>
      <c r="AX115" s="896"/>
      <c r="AY115" s="896"/>
      <c r="AZ115" s="909" t="s">
        <v>429</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430</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6519730</v>
      </c>
      <c r="DH115" s="946"/>
      <c r="DI115" s="946"/>
      <c r="DJ115" s="946"/>
      <c r="DK115" s="947"/>
      <c r="DL115" s="948">
        <v>5321390</v>
      </c>
      <c r="DM115" s="946"/>
      <c r="DN115" s="946"/>
      <c r="DO115" s="946"/>
      <c r="DP115" s="947"/>
      <c r="DQ115" s="948">
        <v>5301668</v>
      </c>
      <c r="DR115" s="946"/>
      <c r="DS115" s="946"/>
      <c r="DT115" s="946"/>
      <c r="DU115" s="947"/>
      <c r="DV115" s="949">
        <v>3.9</v>
      </c>
      <c r="DW115" s="950"/>
      <c r="DX115" s="950"/>
      <c r="DY115" s="950"/>
      <c r="DZ115" s="951"/>
    </row>
    <row r="116" spans="1:130" s="212" customFormat="1" ht="26.25" customHeight="1" x14ac:dyDescent="0.2">
      <c r="A116" s="943"/>
      <c r="B116" s="944"/>
      <c r="C116" s="952" t="s">
        <v>431</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432</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433</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638286</v>
      </c>
      <c r="DH116" s="946"/>
      <c r="DI116" s="946"/>
      <c r="DJ116" s="946"/>
      <c r="DK116" s="947"/>
      <c r="DL116" s="948">
        <v>345704</v>
      </c>
      <c r="DM116" s="946"/>
      <c r="DN116" s="946"/>
      <c r="DO116" s="946"/>
      <c r="DP116" s="947"/>
      <c r="DQ116" s="948">
        <v>284071</v>
      </c>
      <c r="DR116" s="946"/>
      <c r="DS116" s="946"/>
      <c r="DT116" s="946"/>
      <c r="DU116" s="947"/>
      <c r="DV116" s="949">
        <v>0.2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434</v>
      </c>
      <c r="Z117" s="881"/>
      <c r="AA117" s="965">
        <v>4627613</v>
      </c>
      <c r="AB117" s="966"/>
      <c r="AC117" s="966"/>
      <c r="AD117" s="966"/>
      <c r="AE117" s="967"/>
      <c r="AF117" s="968">
        <v>4979137</v>
      </c>
      <c r="AG117" s="966"/>
      <c r="AH117" s="966"/>
      <c r="AI117" s="966"/>
      <c r="AJ117" s="967"/>
      <c r="AK117" s="968">
        <v>4067255</v>
      </c>
      <c r="AL117" s="966"/>
      <c r="AM117" s="966"/>
      <c r="AN117" s="966"/>
      <c r="AO117" s="967"/>
      <c r="AP117" s="969"/>
      <c r="AQ117" s="970"/>
      <c r="AR117" s="970"/>
      <c r="AS117" s="970"/>
      <c r="AT117" s="971"/>
      <c r="AU117" s="895"/>
      <c r="AV117" s="896"/>
      <c r="AW117" s="896"/>
      <c r="AX117" s="896"/>
      <c r="AY117" s="896"/>
      <c r="AZ117" s="961" t="s">
        <v>435</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436</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410</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407</v>
      </c>
      <c r="AB118" s="880"/>
      <c r="AC118" s="880"/>
      <c r="AD118" s="880"/>
      <c r="AE118" s="881"/>
      <c r="AF118" s="879" t="s">
        <v>408</v>
      </c>
      <c r="AG118" s="880"/>
      <c r="AH118" s="880"/>
      <c r="AI118" s="880"/>
      <c r="AJ118" s="881"/>
      <c r="AK118" s="879" t="s">
        <v>294</v>
      </c>
      <c r="AL118" s="880"/>
      <c r="AM118" s="880"/>
      <c r="AN118" s="880"/>
      <c r="AO118" s="881"/>
      <c r="AP118" s="957" t="s">
        <v>409</v>
      </c>
      <c r="AQ118" s="958"/>
      <c r="AR118" s="958"/>
      <c r="AS118" s="958"/>
      <c r="AT118" s="959"/>
      <c r="AU118" s="895"/>
      <c r="AV118" s="896"/>
      <c r="AW118" s="896"/>
      <c r="AX118" s="896"/>
      <c r="AY118" s="896"/>
      <c r="AZ118" s="960" t="s">
        <v>437</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438</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413</v>
      </c>
      <c r="B119" s="934"/>
      <c r="C119" s="916" t="s">
        <v>414</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439</v>
      </c>
      <c r="BP119" s="992"/>
      <c r="BQ119" s="986">
        <v>38310858</v>
      </c>
      <c r="BR119" s="987"/>
      <c r="BS119" s="987"/>
      <c r="BT119" s="987"/>
      <c r="BU119" s="987"/>
      <c r="BV119" s="987">
        <v>69624446</v>
      </c>
      <c r="BW119" s="987"/>
      <c r="BX119" s="987"/>
      <c r="BY119" s="987"/>
      <c r="BZ119" s="987"/>
      <c r="CA119" s="987">
        <v>68238240</v>
      </c>
      <c r="CB119" s="987"/>
      <c r="CC119" s="987"/>
      <c r="CD119" s="987"/>
      <c r="CE119" s="987"/>
      <c r="CF119" s="988"/>
      <c r="CG119" s="989"/>
      <c r="CH119" s="989"/>
      <c r="CI119" s="989"/>
      <c r="CJ119" s="990"/>
      <c r="CK119" s="937"/>
      <c r="CL119" s="938"/>
      <c r="CM119" s="960" t="s">
        <v>440</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417</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441</v>
      </c>
      <c r="AV120" s="979"/>
      <c r="AW120" s="979"/>
      <c r="AX120" s="979"/>
      <c r="AY120" s="980"/>
      <c r="AZ120" s="916" t="s">
        <v>442</v>
      </c>
      <c r="BA120" s="884"/>
      <c r="BB120" s="884"/>
      <c r="BC120" s="884"/>
      <c r="BD120" s="884"/>
      <c r="BE120" s="884"/>
      <c r="BF120" s="884"/>
      <c r="BG120" s="884"/>
      <c r="BH120" s="884"/>
      <c r="BI120" s="884"/>
      <c r="BJ120" s="884"/>
      <c r="BK120" s="884"/>
      <c r="BL120" s="884"/>
      <c r="BM120" s="884"/>
      <c r="BN120" s="884"/>
      <c r="BO120" s="884"/>
      <c r="BP120" s="885"/>
      <c r="BQ120" s="917">
        <v>150334215</v>
      </c>
      <c r="BR120" s="918"/>
      <c r="BS120" s="918"/>
      <c r="BT120" s="918"/>
      <c r="BU120" s="918"/>
      <c r="BV120" s="918">
        <v>150154230</v>
      </c>
      <c r="BW120" s="918"/>
      <c r="BX120" s="918"/>
      <c r="BY120" s="918"/>
      <c r="BZ120" s="918"/>
      <c r="CA120" s="918">
        <v>145447084</v>
      </c>
      <c r="CB120" s="918"/>
      <c r="CC120" s="918"/>
      <c r="CD120" s="918"/>
      <c r="CE120" s="918"/>
      <c r="CF120" s="931">
        <v>106.7</v>
      </c>
      <c r="CG120" s="932"/>
      <c r="CH120" s="932"/>
      <c r="CI120" s="932"/>
      <c r="CJ120" s="932"/>
      <c r="CK120" s="993" t="s">
        <v>443</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79285</v>
      </c>
      <c r="DH120" s="918"/>
      <c r="DI120" s="918"/>
      <c r="DJ120" s="918"/>
      <c r="DK120" s="918"/>
      <c r="DL120" s="918">
        <v>61050</v>
      </c>
      <c r="DM120" s="918"/>
      <c r="DN120" s="918"/>
      <c r="DO120" s="918"/>
      <c r="DP120" s="918"/>
      <c r="DQ120" s="918">
        <v>45019</v>
      </c>
      <c r="DR120" s="918"/>
      <c r="DS120" s="918"/>
      <c r="DT120" s="918"/>
      <c r="DU120" s="918"/>
      <c r="DV120" s="919">
        <v>0</v>
      </c>
      <c r="DW120" s="919"/>
      <c r="DX120" s="919"/>
      <c r="DY120" s="919"/>
      <c r="DZ120" s="920"/>
    </row>
    <row r="121" spans="1:130" s="212" customFormat="1" ht="26.25" customHeight="1" x14ac:dyDescent="0.2">
      <c r="A121" s="1044"/>
      <c r="B121" s="936"/>
      <c r="C121" s="961" t="s">
        <v>444</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445</v>
      </c>
      <c r="BA121" s="910"/>
      <c r="BB121" s="910"/>
      <c r="BC121" s="910"/>
      <c r="BD121" s="910"/>
      <c r="BE121" s="910"/>
      <c r="BF121" s="910"/>
      <c r="BG121" s="910"/>
      <c r="BH121" s="910"/>
      <c r="BI121" s="910"/>
      <c r="BJ121" s="910"/>
      <c r="BK121" s="910"/>
      <c r="BL121" s="910"/>
      <c r="BM121" s="910"/>
      <c r="BN121" s="910"/>
      <c r="BO121" s="910"/>
      <c r="BP121" s="911"/>
      <c r="BQ121" s="912">
        <v>2130732</v>
      </c>
      <c r="BR121" s="913"/>
      <c r="BS121" s="913"/>
      <c r="BT121" s="913"/>
      <c r="BU121" s="913"/>
      <c r="BV121" s="913">
        <v>1609601</v>
      </c>
      <c r="BW121" s="913"/>
      <c r="BX121" s="913"/>
      <c r="BY121" s="913"/>
      <c r="BZ121" s="913"/>
      <c r="CA121" s="913">
        <v>1924622</v>
      </c>
      <c r="CB121" s="913"/>
      <c r="CC121" s="913"/>
      <c r="CD121" s="913"/>
      <c r="CE121" s="913"/>
      <c r="CF121" s="907">
        <v>1.4</v>
      </c>
      <c r="CG121" s="908"/>
      <c r="CH121" s="908"/>
      <c r="CI121" s="908"/>
      <c r="CJ121" s="908"/>
      <c r="CK121" s="996"/>
      <c r="CL121" s="997"/>
      <c r="CM121" s="997"/>
      <c r="CN121" s="997"/>
      <c r="CO121" s="998"/>
      <c r="CP121" s="1006" t="s">
        <v>391</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427</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446</v>
      </c>
      <c r="BA122" s="952"/>
      <c r="BB122" s="952"/>
      <c r="BC122" s="952"/>
      <c r="BD122" s="952"/>
      <c r="BE122" s="952"/>
      <c r="BF122" s="952"/>
      <c r="BG122" s="952"/>
      <c r="BH122" s="952"/>
      <c r="BI122" s="952"/>
      <c r="BJ122" s="952"/>
      <c r="BK122" s="952"/>
      <c r="BL122" s="952"/>
      <c r="BM122" s="952"/>
      <c r="BN122" s="952"/>
      <c r="BO122" s="952"/>
      <c r="BP122" s="953"/>
      <c r="BQ122" s="986">
        <v>47386786</v>
      </c>
      <c r="BR122" s="987"/>
      <c r="BS122" s="987"/>
      <c r="BT122" s="987"/>
      <c r="BU122" s="987"/>
      <c r="BV122" s="987">
        <v>62793317</v>
      </c>
      <c r="BW122" s="987"/>
      <c r="BX122" s="987"/>
      <c r="BY122" s="987"/>
      <c r="BZ122" s="987"/>
      <c r="CA122" s="987">
        <v>57633606</v>
      </c>
      <c r="CB122" s="987"/>
      <c r="CC122" s="987"/>
      <c r="CD122" s="987"/>
      <c r="CE122" s="987"/>
      <c r="CF122" s="1004">
        <v>42.3</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433</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194960</v>
      </c>
      <c r="AB123" s="946"/>
      <c r="AC123" s="946"/>
      <c r="AD123" s="946"/>
      <c r="AE123" s="947"/>
      <c r="AF123" s="948">
        <v>200388</v>
      </c>
      <c r="AG123" s="946"/>
      <c r="AH123" s="946"/>
      <c r="AI123" s="946"/>
      <c r="AJ123" s="947"/>
      <c r="AK123" s="948">
        <v>61620</v>
      </c>
      <c r="AL123" s="946"/>
      <c r="AM123" s="946"/>
      <c r="AN123" s="946"/>
      <c r="AO123" s="947"/>
      <c r="AP123" s="949">
        <v>0</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447</v>
      </c>
      <c r="BP123" s="992"/>
      <c r="BQ123" s="1050">
        <v>199851733</v>
      </c>
      <c r="BR123" s="1051"/>
      <c r="BS123" s="1051"/>
      <c r="BT123" s="1051"/>
      <c r="BU123" s="1051"/>
      <c r="BV123" s="1051">
        <v>214557148</v>
      </c>
      <c r="BW123" s="1051"/>
      <c r="BX123" s="1051"/>
      <c r="BY123" s="1051"/>
      <c r="BZ123" s="1051"/>
      <c r="CA123" s="1051">
        <v>205005312</v>
      </c>
      <c r="CB123" s="1051"/>
      <c r="CC123" s="1051"/>
      <c r="CD123" s="1051"/>
      <c r="CE123" s="1051"/>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436</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448</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449</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438</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450</v>
      </c>
      <c r="CL125" s="994"/>
      <c r="CM125" s="994"/>
      <c r="CN125" s="994"/>
      <c r="CO125" s="995"/>
      <c r="CP125" s="916" t="s">
        <v>451</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440</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3028801</v>
      </c>
      <c r="AB126" s="946"/>
      <c r="AC126" s="946"/>
      <c r="AD126" s="946"/>
      <c r="AE126" s="947"/>
      <c r="AF126" s="948">
        <v>2907565</v>
      </c>
      <c r="AG126" s="946"/>
      <c r="AH126" s="946"/>
      <c r="AI126" s="946"/>
      <c r="AJ126" s="947"/>
      <c r="AK126" s="948">
        <v>966275</v>
      </c>
      <c r="AL126" s="946"/>
      <c r="AM126" s="946"/>
      <c r="AN126" s="946"/>
      <c r="AO126" s="947"/>
      <c r="AP126" s="949">
        <v>0.7</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452</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453</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454</v>
      </c>
      <c r="AY127" s="1019"/>
      <c r="AZ127" s="1019"/>
      <c r="BA127" s="1019"/>
      <c r="BB127" s="1019"/>
      <c r="BC127" s="1019"/>
      <c r="BD127" s="1019"/>
      <c r="BE127" s="1020"/>
      <c r="BF127" s="1021" t="s">
        <v>455</v>
      </c>
      <c r="BG127" s="1019"/>
      <c r="BH127" s="1019"/>
      <c r="BI127" s="1019"/>
      <c r="BJ127" s="1019"/>
      <c r="BK127" s="1019"/>
      <c r="BL127" s="1020"/>
      <c r="BM127" s="1021" t="s">
        <v>456</v>
      </c>
      <c r="BN127" s="1019"/>
      <c r="BO127" s="1019"/>
      <c r="BP127" s="1019"/>
      <c r="BQ127" s="1019"/>
      <c r="BR127" s="1019"/>
      <c r="BS127" s="1020"/>
      <c r="BT127" s="1021" t="s">
        <v>457</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458</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459</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460</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461</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462</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463</v>
      </c>
      <c r="X129" s="1058"/>
      <c r="Y129" s="1058"/>
      <c r="Z129" s="1059"/>
      <c r="AA129" s="945">
        <v>128467319</v>
      </c>
      <c r="AB129" s="946"/>
      <c r="AC129" s="946"/>
      <c r="AD129" s="946"/>
      <c r="AE129" s="947"/>
      <c r="AF129" s="948">
        <v>134525131</v>
      </c>
      <c r="AG129" s="946"/>
      <c r="AH129" s="946"/>
      <c r="AI129" s="946"/>
      <c r="AJ129" s="947"/>
      <c r="AK129" s="948">
        <v>140876894</v>
      </c>
      <c r="AL129" s="946"/>
      <c r="AM129" s="946"/>
      <c r="AN129" s="946"/>
      <c r="AO129" s="947"/>
      <c r="AP129" s="1060"/>
      <c r="AQ129" s="1061"/>
      <c r="AR129" s="1061"/>
      <c r="AS129" s="1061"/>
      <c r="AT129" s="1062"/>
      <c r="AU129" s="215"/>
      <c r="AV129" s="215"/>
      <c r="AW129" s="215"/>
      <c r="AX129" s="1052" t="s">
        <v>464</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465</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466</v>
      </c>
      <c r="X130" s="1058"/>
      <c r="Y130" s="1058"/>
      <c r="Z130" s="1059"/>
      <c r="AA130" s="945">
        <v>6185273</v>
      </c>
      <c r="AB130" s="946"/>
      <c r="AC130" s="946"/>
      <c r="AD130" s="946"/>
      <c r="AE130" s="947"/>
      <c r="AF130" s="948">
        <v>5660198</v>
      </c>
      <c r="AG130" s="946"/>
      <c r="AH130" s="946"/>
      <c r="AI130" s="946"/>
      <c r="AJ130" s="947"/>
      <c r="AK130" s="948">
        <v>4595714</v>
      </c>
      <c r="AL130" s="946"/>
      <c r="AM130" s="946"/>
      <c r="AN130" s="946"/>
      <c r="AO130" s="947"/>
      <c r="AP130" s="1060"/>
      <c r="AQ130" s="1061"/>
      <c r="AR130" s="1061"/>
      <c r="AS130" s="1061"/>
      <c r="AT130" s="1062"/>
      <c r="AU130" s="215"/>
      <c r="AV130" s="215"/>
      <c r="AW130" s="215"/>
      <c r="AX130" s="1052" t="s">
        <v>467</v>
      </c>
      <c r="AY130" s="910"/>
      <c r="AZ130" s="910"/>
      <c r="BA130" s="910"/>
      <c r="BB130" s="910"/>
      <c r="BC130" s="910"/>
      <c r="BD130" s="910"/>
      <c r="BE130" s="911"/>
      <c r="BF130" s="1088">
        <v>-0.7</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468</v>
      </c>
      <c r="X131" s="1095"/>
      <c r="Y131" s="1095"/>
      <c r="Z131" s="1096"/>
      <c r="AA131" s="991">
        <v>122282046</v>
      </c>
      <c r="AB131" s="973"/>
      <c r="AC131" s="973"/>
      <c r="AD131" s="973"/>
      <c r="AE131" s="974"/>
      <c r="AF131" s="972">
        <v>128864933</v>
      </c>
      <c r="AG131" s="973"/>
      <c r="AH131" s="973"/>
      <c r="AI131" s="973"/>
      <c r="AJ131" s="974"/>
      <c r="AK131" s="972">
        <v>136281180</v>
      </c>
      <c r="AL131" s="973"/>
      <c r="AM131" s="973"/>
      <c r="AN131" s="973"/>
      <c r="AO131" s="974"/>
      <c r="AP131" s="1097"/>
      <c r="AQ131" s="1098"/>
      <c r="AR131" s="1098"/>
      <c r="AS131" s="1098"/>
      <c r="AT131" s="1099"/>
      <c r="AU131" s="215"/>
      <c r="AV131" s="215"/>
      <c r="AW131" s="215"/>
      <c r="AX131" s="1070" t="s">
        <v>469</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470</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471</v>
      </c>
      <c r="W132" s="1081"/>
      <c r="X132" s="1081"/>
      <c r="Y132" s="1081"/>
      <c r="Z132" s="1082"/>
      <c r="AA132" s="1083">
        <v>-1.2738255949999999</v>
      </c>
      <c r="AB132" s="1084"/>
      <c r="AC132" s="1084"/>
      <c r="AD132" s="1084"/>
      <c r="AE132" s="1085"/>
      <c r="AF132" s="1086">
        <v>-0.52850762699999998</v>
      </c>
      <c r="AG132" s="1084"/>
      <c r="AH132" s="1084"/>
      <c r="AI132" s="1084"/>
      <c r="AJ132" s="1085"/>
      <c r="AK132" s="1086">
        <v>-0.38777107700000002</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472</v>
      </c>
      <c r="W133" s="1064"/>
      <c r="X133" s="1064"/>
      <c r="Y133" s="1064"/>
      <c r="Z133" s="1065"/>
      <c r="AA133" s="1066">
        <v>-1.1000000000000001</v>
      </c>
      <c r="AB133" s="1067"/>
      <c r="AC133" s="1067"/>
      <c r="AD133" s="1067"/>
      <c r="AE133" s="1068"/>
      <c r="AF133" s="1066">
        <v>-1.5</v>
      </c>
      <c r="AG133" s="1067"/>
      <c r="AH133" s="1067"/>
      <c r="AI133" s="1067"/>
      <c r="AJ133" s="1068"/>
      <c r="AK133" s="1066">
        <v>-0.7</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nAg40+jA2N548wefg228B4gHS5+bQ/uHCjqkQinWrv2IUI3zuZIZOyvvZqCjZQDmw1hwpuv5jr8cq7Gt/Mrhsg==" saltValue="uAiAo6boYeaLXERQyzjol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473</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32VTNeSFxtLz29IiFG9fI2wQ3WzzUX9QvXd3u7oAyzbnACW/4kAZBhBZZjdPpCgHXHJmISDW/n7ZEswlqj/wFg==" saltValue="LjXFO5vfmQDSRJTFGwx/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WcD9GW/k6U1T6OBLpwbQsQjzmEto4H9kiECfyfuJOd72gALYVPZxQBXAp3k2NdxS1Z5ReGwR3AnAGDnWTgN2A==" saltValue="NEdI7xn9UajBRuR3ktSyA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475</v>
      </c>
      <c r="AL6" s="248"/>
      <c r="AM6" s="248"/>
      <c r="AN6" s="248"/>
    </row>
    <row r="7" spans="1:46" ht="13.5" customHeight="1" x14ac:dyDescent="0.2">
      <c r="A7" s="247"/>
      <c r="AK7" s="250"/>
      <c r="AL7" s="251"/>
      <c r="AM7" s="251"/>
      <c r="AN7" s="252"/>
      <c r="AO7" s="1101" t="s">
        <v>476</v>
      </c>
      <c r="AP7" s="253"/>
      <c r="AQ7" s="254" t="s">
        <v>477</v>
      </c>
      <c r="AR7" s="255"/>
    </row>
    <row r="8" spans="1:46" ht="13.2" x14ac:dyDescent="0.2">
      <c r="A8" s="247"/>
      <c r="AK8" s="256"/>
      <c r="AL8" s="257"/>
      <c r="AM8" s="257"/>
      <c r="AN8" s="258"/>
      <c r="AO8" s="1102"/>
      <c r="AP8" s="259" t="s">
        <v>478</v>
      </c>
      <c r="AQ8" s="260" t="s">
        <v>479</v>
      </c>
      <c r="AR8" s="261" t="s">
        <v>480</v>
      </c>
    </row>
    <row r="9" spans="1:46" ht="13.2" x14ac:dyDescent="0.2">
      <c r="A9" s="247"/>
      <c r="AK9" s="1103" t="s">
        <v>481</v>
      </c>
      <c r="AL9" s="1104"/>
      <c r="AM9" s="1104"/>
      <c r="AN9" s="1105"/>
      <c r="AO9" s="262">
        <v>32583873</v>
      </c>
      <c r="AP9" s="262">
        <v>69340</v>
      </c>
      <c r="AQ9" s="263">
        <v>69750</v>
      </c>
      <c r="AR9" s="264">
        <v>-0.6</v>
      </c>
    </row>
    <row r="10" spans="1:46" ht="13.5" customHeight="1" x14ac:dyDescent="0.2">
      <c r="A10" s="247"/>
      <c r="AK10" s="1103" t="s">
        <v>482</v>
      </c>
      <c r="AL10" s="1104"/>
      <c r="AM10" s="1104"/>
      <c r="AN10" s="1105"/>
      <c r="AO10" s="265">
        <v>487358</v>
      </c>
      <c r="AP10" s="265">
        <v>1037</v>
      </c>
      <c r="AQ10" s="266">
        <v>1158</v>
      </c>
      <c r="AR10" s="267">
        <v>-10.4</v>
      </c>
    </row>
    <row r="11" spans="1:46" ht="13.5" customHeight="1" x14ac:dyDescent="0.2">
      <c r="A11" s="247"/>
      <c r="AK11" s="1103" t="s">
        <v>483</v>
      </c>
      <c r="AL11" s="1104"/>
      <c r="AM11" s="1104"/>
      <c r="AN11" s="1105"/>
      <c r="AO11" s="265" t="s">
        <v>484</v>
      </c>
      <c r="AP11" s="265" t="s">
        <v>484</v>
      </c>
      <c r="AQ11" s="266" t="s">
        <v>484</v>
      </c>
      <c r="AR11" s="267" t="s">
        <v>484</v>
      </c>
    </row>
    <row r="12" spans="1:46" ht="13.5" customHeight="1" x14ac:dyDescent="0.2">
      <c r="A12" s="247"/>
      <c r="AK12" s="1103" t="s">
        <v>485</v>
      </c>
      <c r="AL12" s="1104"/>
      <c r="AM12" s="1104"/>
      <c r="AN12" s="1105"/>
      <c r="AO12" s="265" t="s">
        <v>484</v>
      </c>
      <c r="AP12" s="265" t="s">
        <v>484</v>
      </c>
      <c r="AQ12" s="266" t="s">
        <v>484</v>
      </c>
      <c r="AR12" s="267" t="s">
        <v>484</v>
      </c>
    </row>
    <row r="13" spans="1:46" ht="13.5" customHeight="1" x14ac:dyDescent="0.2">
      <c r="A13" s="247"/>
      <c r="AK13" s="1103" t="s">
        <v>486</v>
      </c>
      <c r="AL13" s="1104"/>
      <c r="AM13" s="1104"/>
      <c r="AN13" s="1105"/>
      <c r="AO13" s="265">
        <v>775170</v>
      </c>
      <c r="AP13" s="265">
        <v>1650</v>
      </c>
      <c r="AQ13" s="266">
        <v>2380</v>
      </c>
      <c r="AR13" s="267">
        <v>-30.7</v>
      </c>
    </row>
    <row r="14" spans="1:46" ht="13.5" customHeight="1" x14ac:dyDescent="0.2">
      <c r="A14" s="247"/>
      <c r="AK14" s="1103" t="s">
        <v>487</v>
      </c>
      <c r="AL14" s="1104"/>
      <c r="AM14" s="1104"/>
      <c r="AN14" s="1105"/>
      <c r="AO14" s="265">
        <v>1166568</v>
      </c>
      <c r="AP14" s="265">
        <v>2483</v>
      </c>
      <c r="AQ14" s="266">
        <v>1678</v>
      </c>
      <c r="AR14" s="267">
        <v>48</v>
      </c>
    </row>
    <row r="15" spans="1:46" ht="13.5" customHeight="1" x14ac:dyDescent="0.2">
      <c r="A15" s="247"/>
      <c r="AK15" s="1106" t="s">
        <v>488</v>
      </c>
      <c r="AL15" s="1107"/>
      <c r="AM15" s="1107"/>
      <c r="AN15" s="1108"/>
      <c r="AO15" s="265">
        <v>-2306804</v>
      </c>
      <c r="AP15" s="265">
        <v>-4909</v>
      </c>
      <c r="AQ15" s="266">
        <v>-4869</v>
      </c>
      <c r="AR15" s="267">
        <v>0.8</v>
      </c>
    </row>
    <row r="16" spans="1:46" ht="13.2" x14ac:dyDescent="0.2">
      <c r="A16" s="247"/>
      <c r="AK16" s="1106" t="s">
        <v>177</v>
      </c>
      <c r="AL16" s="1107"/>
      <c r="AM16" s="1107"/>
      <c r="AN16" s="1108"/>
      <c r="AO16" s="265">
        <v>32706165</v>
      </c>
      <c r="AP16" s="265">
        <v>69600</v>
      </c>
      <c r="AQ16" s="266">
        <v>70096</v>
      </c>
      <c r="AR16" s="267">
        <v>-0.7</v>
      </c>
    </row>
    <row r="17" spans="1:46" ht="13.2" x14ac:dyDescent="0.2">
      <c r="A17" s="247"/>
    </row>
    <row r="18" spans="1:46" ht="13.2" x14ac:dyDescent="0.2">
      <c r="A18" s="247"/>
      <c r="AQ18" s="268"/>
      <c r="AR18" s="268"/>
    </row>
    <row r="19" spans="1:46" ht="13.2" x14ac:dyDescent="0.2">
      <c r="A19" s="247"/>
      <c r="AK19" s="243" t="s">
        <v>489</v>
      </c>
    </row>
    <row r="20" spans="1:46" ht="13.2" x14ac:dyDescent="0.2">
      <c r="A20" s="247"/>
      <c r="AK20" s="269"/>
      <c r="AL20" s="270"/>
      <c r="AM20" s="270"/>
      <c r="AN20" s="271"/>
      <c r="AO20" s="272" t="s">
        <v>490</v>
      </c>
      <c r="AP20" s="273" t="s">
        <v>491</v>
      </c>
      <c r="AQ20" s="274" t="s">
        <v>492</v>
      </c>
      <c r="AR20" s="275"/>
    </row>
    <row r="21" spans="1:46" s="248" customFormat="1" ht="13.2" x14ac:dyDescent="0.2">
      <c r="A21" s="276"/>
      <c r="AK21" s="1109" t="s">
        <v>493</v>
      </c>
      <c r="AL21" s="1110"/>
      <c r="AM21" s="1110"/>
      <c r="AN21" s="1111"/>
      <c r="AO21" s="277">
        <v>6.53</v>
      </c>
      <c r="AP21" s="278">
        <v>6.37</v>
      </c>
      <c r="AQ21" s="279">
        <v>0.16</v>
      </c>
      <c r="AS21" s="280"/>
      <c r="AT21" s="276"/>
    </row>
    <row r="22" spans="1:46" s="248" customFormat="1" ht="13.2" x14ac:dyDescent="0.2">
      <c r="A22" s="276"/>
      <c r="AK22" s="1109" t="s">
        <v>494</v>
      </c>
      <c r="AL22" s="1110"/>
      <c r="AM22" s="1110"/>
      <c r="AN22" s="1111"/>
      <c r="AO22" s="281">
        <v>97.3</v>
      </c>
      <c r="AP22" s="282">
        <v>98.4</v>
      </c>
      <c r="AQ22" s="283">
        <v>-1.1000000000000001</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495</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497</v>
      </c>
      <c r="AL29" s="248"/>
      <c r="AM29" s="248"/>
      <c r="AN29" s="248"/>
      <c r="AS29" s="290"/>
    </row>
    <row r="30" spans="1:46" ht="13.5" customHeight="1" x14ac:dyDescent="0.2">
      <c r="A30" s="247"/>
      <c r="AK30" s="250"/>
      <c r="AL30" s="251"/>
      <c r="AM30" s="251"/>
      <c r="AN30" s="252"/>
      <c r="AO30" s="1101" t="s">
        <v>476</v>
      </c>
      <c r="AP30" s="253"/>
      <c r="AQ30" s="254" t="s">
        <v>477</v>
      </c>
      <c r="AR30" s="255"/>
    </row>
    <row r="31" spans="1:46" ht="13.2" x14ac:dyDescent="0.2">
      <c r="A31" s="247"/>
      <c r="AK31" s="256"/>
      <c r="AL31" s="257"/>
      <c r="AM31" s="257"/>
      <c r="AN31" s="258"/>
      <c r="AO31" s="1102"/>
      <c r="AP31" s="259" t="s">
        <v>478</v>
      </c>
      <c r="AQ31" s="260" t="s">
        <v>479</v>
      </c>
      <c r="AR31" s="261" t="s">
        <v>480</v>
      </c>
    </row>
    <row r="32" spans="1:46" ht="27" customHeight="1" x14ac:dyDescent="0.2">
      <c r="A32" s="247"/>
      <c r="AK32" s="1117" t="s">
        <v>498</v>
      </c>
      <c r="AL32" s="1118"/>
      <c r="AM32" s="1118"/>
      <c r="AN32" s="1119"/>
      <c r="AO32" s="291">
        <v>1632100</v>
      </c>
      <c r="AP32" s="291">
        <v>3473</v>
      </c>
      <c r="AQ32" s="292">
        <v>4451</v>
      </c>
      <c r="AR32" s="293">
        <v>-22</v>
      </c>
    </row>
    <row r="33" spans="1:46" ht="13.5" customHeight="1" x14ac:dyDescent="0.2">
      <c r="A33" s="247"/>
      <c r="AK33" s="1117" t="s">
        <v>499</v>
      </c>
      <c r="AL33" s="1118"/>
      <c r="AM33" s="1118"/>
      <c r="AN33" s="1119"/>
      <c r="AO33" s="291" t="s">
        <v>484</v>
      </c>
      <c r="AP33" s="291" t="s">
        <v>484</v>
      </c>
      <c r="AQ33" s="292" t="s">
        <v>484</v>
      </c>
      <c r="AR33" s="293" t="s">
        <v>484</v>
      </c>
    </row>
    <row r="34" spans="1:46" ht="27" customHeight="1" x14ac:dyDescent="0.2">
      <c r="A34" s="247"/>
      <c r="AK34" s="1117" t="s">
        <v>500</v>
      </c>
      <c r="AL34" s="1118"/>
      <c r="AM34" s="1118"/>
      <c r="AN34" s="1119"/>
      <c r="AO34" s="291">
        <v>1175267</v>
      </c>
      <c r="AP34" s="291">
        <v>2501</v>
      </c>
      <c r="AQ34" s="292">
        <v>416</v>
      </c>
      <c r="AR34" s="293">
        <v>501.2</v>
      </c>
    </row>
    <row r="35" spans="1:46" ht="27" customHeight="1" x14ac:dyDescent="0.2">
      <c r="A35" s="247"/>
      <c r="AK35" s="1117" t="s">
        <v>501</v>
      </c>
      <c r="AL35" s="1118"/>
      <c r="AM35" s="1118"/>
      <c r="AN35" s="1119"/>
      <c r="AO35" s="291">
        <v>8135</v>
      </c>
      <c r="AP35" s="291">
        <v>17</v>
      </c>
      <c r="AQ35" s="292">
        <v>18</v>
      </c>
      <c r="AR35" s="293">
        <v>-5.6</v>
      </c>
    </row>
    <row r="36" spans="1:46" ht="27" customHeight="1" x14ac:dyDescent="0.2">
      <c r="A36" s="247"/>
      <c r="AK36" s="1117" t="s">
        <v>502</v>
      </c>
      <c r="AL36" s="1118"/>
      <c r="AM36" s="1118"/>
      <c r="AN36" s="1119"/>
      <c r="AO36" s="291">
        <v>223858</v>
      </c>
      <c r="AP36" s="291">
        <v>476</v>
      </c>
      <c r="AQ36" s="292">
        <v>532</v>
      </c>
      <c r="AR36" s="293">
        <v>-10.5</v>
      </c>
    </row>
    <row r="37" spans="1:46" ht="13.5" customHeight="1" x14ac:dyDescent="0.2">
      <c r="A37" s="247"/>
      <c r="AK37" s="1117" t="s">
        <v>503</v>
      </c>
      <c r="AL37" s="1118"/>
      <c r="AM37" s="1118"/>
      <c r="AN37" s="1119"/>
      <c r="AO37" s="291">
        <v>1027895</v>
      </c>
      <c r="AP37" s="291">
        <v>2187</v>
      </c>
      <c r="AQ37" s="292">
        <v>1760</v>
      </c>
      <c r="AR37" s="293">
        <v>24.3</v>
      </c>
    </row>
    <row r="38" spans="1:46" ht="27" customHeight="1" x14ac:dyDescent="0.2">
      <c r="A38" s="247"/>
      <c r="AK38" s="1120" t="s">
        <v>504</v>
      </c>
      <c r="AL38" s="1121"/>
      <c r="AM38" s="1121"/>
      <c r="AN38" s="1122"/>
      <c r="AO38" s="294" t="s">
        <v>484</v>
      </c>
      <c r="AP38" s="294" t="s">
        <v>484</v>
      </c>
      <c r="AQ38" s="295" t="s">
        <v>484</v>
      </c>
      <c r="AR38" s="283" t="s">
        <v>484</v>
      </c>
      <c r="AS38" s="290"/>
    </row>
    <row r="39" spans="1:46" ht="13.2" x14ac:dyDescent="0.2">
      <c r="A39" s="247"/>
      <c r="AK39" s="1120" t="s">
        <v>505</v>
      </c>
      <c r="AL39" s="1121"/>
      <c r="AM39" s="1121"/>
      <c r="AN39" s="1122"/>
      <c r="AO39" s="291" t="s">
        <v>484</v>
      </c>
      <c r="AP39" s="291" t="s">
        <v>484</v>
      </c>
      <c r="AQ39" s="292">
        <v>-15</v>
      </c>
      <c r="AR39" s="293" t="s">
        <v>484</v>
      </c>
      <c r="AS39" s="290"/>
    </row>
    <row r="40" spans="1:46" ht="27" customHeight="1" x14ac:dyDescent="0.2">
      <c r="A40" s="247"/>
      <c r="AK40" s="1117" t="s">
        <v>506</v>
      </c>
      <c r="AL40" s="1118"/>
      <c r="AM40" s="1118"/>
      <c r="AN40" s="1119"/>
      <c r="AO40" s="291">
        <v>-4595714</v>
      </c>
      <c r="AP40" s="291">
        <v>-9780</v>
      </c>
      <c r="AQ40" s="292">
        <v>-9977</v>
      </c>
      <c r="AR40" s="293">
        <v>-2</v>
      </c>
      <c r="AS40" s="290"/>
    </row>
    <row r="41" spans="1:46" ht="13.2" x14ac:dyDescent="0.2">
      <c r="A41" s="247"/>
      <c r="AK41" s="1123" t="s">
        <v>287</v>
      </c>
      <c r="AL41" s="1124"/>
      <c r="AM41" s="1124"/>
      <c r="AN41" s="1125"/>
      <c r="AO41" s="291">
        <v>-528459</v>
      </c>
      <c r="AP41" s="291">
        <v>-1125</v>
      </c>
      <c r="AQ41" s="292">
        <v>-2814</v>
      </c>
      <c r="AR41" s="293">
        <v>-60</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507</v>
      </c>
    </row>
    <row r="48" spans="1:46" ht="13.2" x14ac:dyDescent="0.2">
      <c r="A48" s="247"/>
      <c r="AK48" s="301" t="s">
        <v>508</v>
      </c>
      <c r="AL48" s="301"/>
      <c r="AM48" s="301"/>
      <c r="AN48" s="301"/>
      <c r="AO48" s="301"/>
      <c r="AP48" s="301"/>
      <c r="AQ48" s="302"/>
      <c r="AR48" s="301"/>
    </row>
    <row r="49" spans="1:44" ht="13.5" customHeight="1" x14ac:dyDescent="0.2">
      <c r="A49" s="247"/>
      <c r="AK49" s="303"/>
      <c r="AL49" s="304"/>
      <c r="AM49" s="1112" t="s">
        <v>476</v>
      </c>
      <c r="AN49" s="1114" t="s">
        <v>509</v>
      </c>
      <c r="AO49" s="1115"/>
      <c r="AP49" s="1115"/>
      <c r="AQ49" s="1115"/>
      <c r="AR49" s="1116"/>
    </row>
    <row r="50" spans="1:44" ht="13.2" x14ac:dyDescent="0.2">
      <c r="A50" s="247"/>
      <c r="AK50" s="305"/>
      <c r="AL50" s="306"/>
      <c r="AM50" s="1113"/>
      <c r="AN50" s="307" t="s">
        <v>510</v>
      </c>
      <c r="AO50" s="308" t="s">
        <v>511</v>
      </c>
      <c r="AP50" s="309" t="s">
        <v>512</v>
      </c>
      <c r="AQ50" s="310" t="s">
        <v>513</v>
      </c>
      <c r="AR50" s="311" t="s">
        <v>514</v>
      </c>
    </row>
    <row r="51" spans="1:44" ht="13.2" x14ac:dyDescent="0.2">
      <c r="A51" s="247"/>
      <c r="AK51" s="303" t="s">
        <v>515</v>
      </c>
      <c r="AL51" s="304"/>
      <c r="AM51" s="312">
        <v>32286452</v>
      </c>
      <c r="AN51" s="313">
        <v>69629</v>
      </c>
      <c r="AO51" s="314">
        <v>29.4</v>
      </c>
      <c r="AP51" s="315">
        <v>50465</v>
      </c>
      <c r="AQ51" s="316">
        <v>-2.4</v>
      </c>
      <c r="AR51" s="317">
        <v>31.8</v>
      </c>
    </row>
    <row r="52" spans="1:44" ht="13.2" x14ac:dyDescent="0.2">
      <c r="A52" s="247"/>
      <c r="AK52" s="318"/>
      <c r="AL52" s="319" t="s">
        <v>516</v>
      </c>
      <c r="AM52" s="320">
        <v>23774182</v>
      </c>
      <c r="AN52" s="321">
        <v>51272</v>
      </c>
      <c r="AO52" s="322">
        <v>50.8</v>
      </c>
      <c r="AP52" s="323">
        <v>34193</v>
      </c>
      <c r="AQ52" s="324">
        <v>-8.1</v>
      </c>
      <c r="AR52" s="325">
        <v>58.9</v>
      </c>
    </row>
    <row r="53" spans="1:44" ht="13.2" x14ac:dyDescent="0.2">
      <c r="A53" s="247"/>
      <c r="AK53" s="303" t="s">
        <v>517</v>
      </c>
      <c r="AL53" s="304"/>
      <c r="AM53" s="312">
        <v>26317998</v>
      </c>
      <c r="AN53" s="313">
        <v>56955</v>
      </c>
      <c r="AO53" s="314">
        <v>-18.2</v>
      </c>
      <c r="AP53" s="315">
        <v>51679</v>
      </c>
      <c r="AQ53" s="316">
        <v>2.4</v>
      </c>
      <c r="AR53" s="317">
        <v>-20.6</v>
      </c>
    </row>
    <row r="54" spans="1:44" ht="13.2" x14ac:dyDescent="0.2">
      <c r="A54" s="247"/>
      <c r="AK54" s="318"/>
      <c r="AL54" s="319" t="s">
        <v>516</v>
      </c>
      <c r="AM54" s="320">
        <v>19308830</v>
      </c>
      <c r="AN54" s="321">
        <v>41786</v>
      </c>
      <c r="AO54" s="322">
        <v>-18.5</v>
      </c>
      <c r="AP54" s="323">
        <v>35132</v>
      </c>
      <c r="AQ54" s="324">
        <v>2.7</v>
      </c>
      <c r="AR54" s="325">
        <v>-21.2</v>
      </c>
    </row>
    <row r="55" spans="1:44" ht="13.2" x14ac:dyDescent="0.2">
      <c r="A55" s="247"/>
      <c r="AK55" s="303" t="s">
        <v>518</v>
      </c>
      <c r="AL55" s="304"/>
      <c r="AM55" s="312">
        <v>27898280</v>
      </c>
      <c r="AN55" s="313">
        <v>60103</v>
      </c>
      <c r="AO55" s="314">
        <v>5.5</v>
      </c>
      <c r="AP55" s="315">
        <v>49665</v>
      </c>
      <c r="AQ55" s="316">
        <v>-3.9</v>
      </c>
      <c r="AR55" s="317">
        <v>9.4</v>
      </c>
    </row>
    <row r="56" spans="1:44" ht="13.2" x14ac:dyDescent="0.2">
      <c r="A56" s="247"/>
      <c r="AK56" s="318"/>
      <c r="AL56" s="319" t="s">
        <v>516</v>
      </c>
      <c r="AM56" s="320">
        <v>16820759</v>
      </c>
      <c r="AN56" s="321">
        <v>36238</v>
      </c>
      <c r="AO56" s="322">
        <v>-13.3</v>
      </c>
      <c r="AP56" s="323">
        <v>34678</v>
      </c>
      <c r="AQ56" s="324">
        <v>-1.3</v>
      </c>
      <c r="AR56" s="325">
        <v>-12</v>
      </c>
    </row>
    <row r="57" spans="1:44" ht="13.2" x14ac:dyDescent="0.2">
      <c r="A57" s="247"/>
      <c r="AK57" s="303" t="s">
        <v>519</v>
      </c>
      <c r="AL57" s="304"/>
      <c r="AM57" s="312">
        <v>64232711</v>
      </c>
      <c r="AN57" s="313">
        <v>137543</v>
      </c>
      <c r="AO57" s="314">
        <v>128.80000000000001</v>
      </c>
      <c r="AP57" s="315">
        <v>63439</v>
      </c>
      <c r="AQ57" s="316">
        <v>27.7</v>
      </c>
      <c r="AR57" s="317">
        <v>101.1</v>
      </c>
    </row>
    <row r="58" spans="1:44" ht="13.2" x14ac:dyDescent="0.2">
      <c r="A58" s="247"/>
      <c r="AK58" s="318"/>
      <c r="AL58" s="319" t="s">
        <v>516</v>
      </c>
      <c r="AM58" s="320">
        <v>52395822</v>
      </c>
      <c r="AN58" s="321">
        <v>112197</v>
      </c>
      <c r="AO58" s="322">
        <v>209.6</v>
      </c>
      <c r="AP58" s="323">
        <v>46463</v>
      </c>
      <c r="AQ58" s="324">
        <v>34</v>
      </c>
      <c r="AR58" s="325">
        <v>175.6</v>
      </c>
    </row>
    <row r="59" spans="1:44" ht="13.2" x14ac:dyDescent="0.2">
      <c r="A59" s="247"/>
      <c r="AK59" s="303" t="s">
        <v>520</v>
      </c>
      <c r="AL59" s="304"/>
      <c r="AM59" s="312">
        <v>33222177</v>
      </c>
      <c r="AN59" s="313">
        <v>70698</v>
      </c>
      <c r="AO59" s="314">
        <v>-48.6</v>
      </c>
      <c r="AP59" s="315">
        <v>60097</v>
      </c>
      <c r="AQ59" s="316">
        <v>-5.3</v>
      </c>
      <c r="AR59" s="317">
        <v>-43.3</v>
      </c>
    </row>
    <row r="60" spans="1:44" ht="13.2" x14ac:dyDescent="0.2">
      <c r="A60" s="247"/>
      <c r="AK60" s="318"/>
      <c r="AL60" s="319" t="s">
        <v>516</v>
      </c>
      <c r="AM60" s="320">
        <v>19457828</v>
      </c>
      <c r="AN60" s="321">
        <v>41407</v>
      </c>
      <c r="AO60" s="322">
        <v>-63.1</v>
      </c>
      <c r="AP60" s="323">
        <v>43011</v>
      </c>
      <c r="AQ60" s="324">
        <v>-7.4</v>
      </c>
      <c r="AR60" s="325">
        <v>-55.7</v>
      </c>
    </row>
    <row r="61" spans="1:44" ht="13.2" x14ac:dyDescent="0.2">
      <c r="A61" s="247"/>
      <c r="AK61" s="303" t="s">
        <v>521</v>
      </c>
      <c r="AL61" s="326"/>
      <c r="AM61" s="312">
        <v>36791524</v>
      </c>
      <c r="AN61" s="313">
        <v>78986</v>
      </c>
      <c r="AO61" s="314">
        <v>19.399999999999999</v>
      </c>
      <c r="AP61" s="315">
        <v>55069</v>
      </c>
      <c r="AQ61" s="327">
        <v>3.7</v>
      </c>
      <c r="AR61" s="317">
        <v>15.7</v>
      </c>
    </row>
    <row r="62" spans="1:44" ht="13.2" x14ac:dyDescent="0.2">
      <c r="A62" s="247"/>
      <c r="AK62" s="318"/>
      <c r="AL62" s="319" t="s">
        <v>516</v>
      </c>
      <c r="AM62" s="320">
        <v>26351484</v>
      </c>
      <c r="AN62" s="321">
        <v>56580</v>
      </c>
      <c r="AO62" s="322">
        <v>33.1</v>
      </c>
      <c r="AP62" s="323">
        <v>38695</v>
      </c>
      <c r="AQ62" s="324">
        <v>4</v>
      </c>
      <c r="AR62" s="325">
        <v>29.1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1rC85Fv/5nsxuD3CT4z6zdArf1AMgPVd5RbtTMyqEuTZC72tAaxJiCpsenLZrYkV32b2CI4Yq3WdpiAgacqBeA==" saltValue="x+x50zoV6YrbLQohF0QjJ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473</v>
      </c>
    </row>
    <row r="121" spans="125:125" ht="13.5" hidden="1" customHeight="1" x14ac:dyDescent="0.2">
      <c r="DU121" s="241"/>
    </row>
  </sheetData>
  <sheetProtection algorithmName="SHA-512" hashValue="W5cgyBjmvx7tFSh+IlYReYPpHrGX4zrDS3AzdMvXEaMNnwcTZVJUMcj4JoF7wMQp3jhqGftBJLw/EIDlPcPopw==" saltValue="PoY017kn7pA1H9Arf8BWG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view="pageBreakPreview" zoomScaleNormal="100" zoomScaleSheetLayoutView="100"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473</v>
      </c>
    </row>
  </sheetData>
  <sheetProtection algorithmName="SHA-512" hashValue="wxWYFgTnOyJmjQJMl0uEBKL2ZBPpfHKvunMqgAaMjeuJvZtBBAbXqB9o6f5nrnmk65z+jZvxU3M4WCcNzQr7GA==" saltValue="ENecUM80HeoMIWIQ1ng8d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26" t="s">
        <v>3</v>
      </c>
      <c r="D47" s="1126"/>
      <c r="E47" s="1127"/>
      <c r="F47" s="11">
        <v>19.87</v>
      </c>
      <c r="G47" s="12">
        <v>18.66</v>
      </c>
      <c r="H47" s="12">
        <v>18.22</v>
      </c>
      <c r="I47" s="12">
        <v>15.73</v>
      </c>
      <c r="J47" s="13">
        <v>14.92</v>
      </c>
    </row>
    <row r="48" spans="2:10" ht="57.75" customHeight="1" x14ac:dyDescent="0.2">
      <c r="B48" s="14"/>
      <c r="C48" s="1128" t="s">
        <v>4</v>
      </c>
      <c r="D48" s="1128"/>
      <c r="E48" s="1129"/>
      <c r="F48" s="15">
        <v>12.37</v>
      </c>
      <c r="G48" s="16">
        <v>13.62</v>
      </c>
      <c r="H48" s="16">
        <v>8.69</v>
      </c>
      <c r="I48" s="16">
        <v>8.48</v>
      </c>
      <c r="J48" s="17">
        <v>7.1</v>
      </c>
    </row>
    <row r="49" spans="2:10" ht="57.75" customHeight="1" thickBot="1" x14ac:dyDescent="0.25">
      <c r="B49" s="18"/>
      <c r="C49" s="1130" t="s">
        <v>5</v>
      </c>
      <c r="D49" s="1130"/>
      <c r="E49" s="1131"/>
      <c r="F49" s="19">
        <v>9.4700000000000006</v>
      </c>
      <c r="G49" s="20">
        <v>0.87</v>
      </c>
      <c r="H49" s="20" t="s">
        <v>528</v>
      </c>
      <c r="I49" s="20" t="s">
        <v>529</v>
      </c>
      <c r="J49" s="21" t="s">
        <v>530</v>
      </c>
    </row>
    <row r="50" spans="2:10" ht="13.2" x14ac:dyDescent="0.2"/>
  </sheetData>
  <sheetProtection algorithmName="SHA-512" hashValue="YRDFh9jbQyfb9R0WxC7Ku9yLH1HZ6Xub/hOVmpHRdbCzV/HQtTxY/C0cY02hnvuCq8UIiV2PGIESwiuz/PmaMg==" saltValue="Pe/H+S7KKKbKMYe6g29I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2026-03-11T01:30:23Z</cp:lastPrinted>
  <dcterms:created xsi:type="dcterms:W3CDTF">2026-02-23T05:52:05Z</dcterms:created>
  <dcterms:modified xsi:type="dcterms:W3CDTF">2026-03-16T07:42:30Z</dcterms:modified>
  <cp:category/>
</cp:coreProperties>
</file>