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9EC4CC4E-C3BC-4AB2-B331-E8B4BB855FF7}" xr6:coauthVersionLast="47" xr6:coauthVersionMax="47" xr10:uidLastSave="{00000000-0000-0000-0000-000000000000}"/>
  <bookViews>
    <workbookView xWindow="-108" yWindow="-108" windowWidth="23256" windowHeight="12456" tabRatio="567"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BW39" i="10"/>
  <c r="BE39" i="10"/>
  <c r="AM39" i="10"/>
  <c r="U39" i="10"/>
  <c r="C39" i="10"/>
  <c r="BE38" i="10"/>
  <c r="AM38" i="10"/>
  <c r="U38" i="10"/>
  <c r="C38" i="10"/>
  <c r="BE37" i="10"/>
  <c r="AM37" i="10"/>
  <c r="U37" i="10"/>
  <c r="C37" i="10"/>
  <c r="BE36" i="10"/>
  <c r="AM36" i="10"/>
  <c r="C36" i="10"/>
  <c r="BE35" i="10"/>
  <c r="AM35" i="10"/>
  <c r="C35" i="10"/>
  <c r="BE34" i="10"/>
  <c r="AM34" i="10"/>
  <c r="C34" i="10"/>
  <c r="U34" i="10" l="1"/>
  <c r="U35" i="10" s="1"/>
  <c r="U36" i="10" s="1"/>
  <c r="BW34" i="10"/>
  <c r="BW35" i="10" s="1"/>
  <c r="BW36" i="10" s="1"/>
  <c r="BW37" i="10" s="1"/>
  <c r="BW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 r="CO39" i="10" s="1"/>
</calcChain>
</file>

<file path=xl/sharedStrings.xml><?xml version="1.0" encoding="utf-8"?>
<sst xmlns="http://schemas.openxmlformats.org/spreadsheetml/2006/main" count="1140" uniqueCount="567">
  <si>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</si>
  <si>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</si>
  <si>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</si>
  <si>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</si>
  <si>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</si>
  <si>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</si>
  <si>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</si>
  <si>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</si>
  <si>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</si>
  <si>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</si>
  <si>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</si>
  <si>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</si>
  <si>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</si>
  <si>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</si>
  <si>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</si>
  <si>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</si>
  <si>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</si>
  <si>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</si>
  <si>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</si>
  <si>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</si>
  <si>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</si>
  <si>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</si>
  <si>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</si>
  <si>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</si>
  <si>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</si>
  <si>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</si>
  <si>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</si>
  <si>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</si>
  <si>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</si>
  <si>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</si>
  <si>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</si>
  <si>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</si>
  <si>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</si>
  <si>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</si>
  <si>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</si>
  <si>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</si>
  <si>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</si>
  <si>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</si>
  <si>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</si>
  <si>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</si>
  <si>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</si>
  <si>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</si>
  <si>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</si>
  <si>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</si>
  <si>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</si>
  <si>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</si>
  <si>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</si>
  <si>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</si>
  <si>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</si>
  <si>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</si>
  <si>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</si>
  <si>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</si>
  <si>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</si>
  <si>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</si>
  <si>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</si>
  <si>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</si>
  <si>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</si>
  <si>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</si>
  <si>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</si>
  <si>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</si>
  <si>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</si>
  <si>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</si>
  <si>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</si>
  <si>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</si>
  <si>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</si>
  <si>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</si>
  <si>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</si>
  <si>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</si>
  <si>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</si>
  <si>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</si>
  <si>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</si>
  <si>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</si>
  <si>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</si>
  <si>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</si>
  <si>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</si>
  <si>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</si>
  <si>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</si>
  <si>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</si>
  <si>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</si>
  <si>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</si>
  <si>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</si>
  <si>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</si>
  <si>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</si>
  <si>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</si>
  <si>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</si>
  <si>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</si>
  <si>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</si>
  <si>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</si>
  <si>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</si>
  <si>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</si>
  <si>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</si>
  <si>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</si>
  <si>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</si>
  <si>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</si>
  <si>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足立区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</si>
  <si>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</si>
  <si>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</si>
  <si>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</si>
  <si>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</si>
  <si>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</si>
  <si>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</si>
  <si>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</si>
  <si>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</si>
  <si>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</si>
  <si>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</si>
  <si>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</si>
  <si>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</si>
  <si>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</si>
  <si>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</si>
  <si>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</si>
  <si>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</si>
  <si>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</si>
  <si>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</si>
  <si>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</si>
  <si>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</si>
  <si>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</si>
  <si>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</si>
  <si>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</si>
  <si>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</si>
  <si>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</si>
  <si>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</si>
  <si>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</si>
  <si>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</si>
  <si>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</si>
  <si>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</si>
  <si>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</si>
  <si>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</si>
  <si>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</si>
  <si>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</si>
  <si>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</si>
  <si>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</si>
  <si>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</si>
  <si>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</si>
  <si>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</si>
  <si>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</si>
  <si>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</si>
  <si>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</si>
  <si>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</si>
  <si>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</si>
  <si>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</si>
  <si>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</si>
  <si>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</si>
  <si>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</si>
  <si>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</si>
  <si>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</si>
  <si>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</si>
  <si>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</si>
  <si>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</si>
  <si>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</si>
  <si>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</si>
  <si>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</si>
  <si>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</si>
  <si>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</si>
  <si>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</si>
  <si>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</si>
  <si>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</si>
  <si>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</si>
  <si>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</si>
  <si>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</si>
  <si>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</si>
  <si>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</si>
  <si>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</si>
  <si>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</si>
  <si>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</si>
  <si>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</si>
  <si>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</si>
  <si>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</si>
  <si>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</si>
  <si>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</si>
  <si>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</si>
  <si>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</si>
  <si>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</si>
  <si>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</si>
  <si>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</si>
  <si>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</si>
  <si>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</si>
  <si>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</si>
  <si>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</si>
  <si>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</si>
  <si>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</si>
  <si>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</si>
  <si>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</si>
  <si>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</si>
  <si>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</si>
  <si>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</si>
  <si>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</si>
  <si>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</si>
  <si>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</si>
  <si>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</si>
  <si>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</si>
  <si>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</si>
  <si>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</si>
  <si>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</si>
  <si>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</si>
  <si>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</si>
  <si>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</si>
  <si>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</si>
  <si>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</si>
  <si>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</si>
  <si>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</si>
  <si>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</si>
  <si>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</si>
  <si>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</si>
  <si>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東京都足立区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</si>
  <si>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</si>
  <si>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</si>
  <si>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</si>
  <si>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</si>
  <si>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</si>
  <si>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</si>
  <si>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</si>
  <si>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</si>
  <si>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</si>
  <si>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</si>
  <si>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</si>
  <si>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</si>
  <si>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</si>
  <si>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</si>
  <si>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</si>
  <si>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</si>
  <si>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</si>
  <si>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</si>
  <si>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</si>
  <si>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</si>
  <si>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</si>
  <si>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</si>
  <si>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</si>
  <si>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</si>
  <si>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</si>
  <si>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</si>
  <si>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</si>
  <si>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</si>
  <si>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</si>
  <si>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</si>
  <si>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</si>
  <si>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</si>
  <si>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</si>
  <si>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</si>
  <si>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</si>
  <si>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</si>
  <si>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</si>
  <si>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</si>
  <si>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</si>
  <si>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</si>
  <si>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</si>
  <si>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</si>
  <si>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</si>
  <si>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</si>
  <si>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</si>
  <si>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</si>
  <si>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</si>
  <si>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</si>
  <si>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</si>
  <si>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</si>
  <si>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</si>
  <si>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</si>
  <si>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</si>
  <si>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</si>
  <si>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</si>
  <si>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</si>
  <si>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</si>
  <si>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</si>
  <si>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</si>
  <si>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</si>
  <si>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</si>
  <si>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</si>
  <si>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</si>
  <si>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</si>
  <si>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</si>
  <si>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</si>
  <si>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</si>
  <si>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</si>
  <si>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</si>
  <si>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</si>
  <si>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</si>
  <si>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</si>
  <si>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</si>
  <si>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</si>
  <si>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</si>
  <si>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</si>
  <si>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</si>
  <si>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</si>
  <si>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</si>
  <si>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</si>
  <si>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</si>
  <si>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</si>
  <si>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</si>
  <si>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</si>
  <si>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</si>
  <si>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</si>
  <si>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</si>
  <si>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</si>
  <si>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</si>
  <si>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</si>
  <si>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</si>
  <si>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</si>
  <si>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</si>
  <si>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</si>
  <si>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</si>
  <si>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</si>
  <si>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</si>
  <si>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</si>
  <si>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</si>
  <si>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</si>
  <si>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</si>
  <si>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</si>
  <si>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</si>
  <si>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</si>
  <si>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</si>
  <si>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</si>
  <si>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</si>
  <si>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</si>
  <si>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</si>
  <si>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</si>
  <si>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</si>
  <si>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</si>
  <si>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</si>
  <si>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</si>
  <si>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</si>
  <si>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</si>
  <si>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</si>
  <si>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</si>
  <si>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</si>
  <si>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</si>
  <si>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</si>
  <si>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</si>
  <si>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</si>
  <si>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</si>
  <si>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</si>
  <si>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</si>
  <si>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</si>
  <si>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</si>
  <si>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</si>
  <si>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</si>
  <si>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</si>
  <si>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</si>
  <si>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</si>
  <si>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</si>
  <si>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</si>
  <si>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</si>
  <si>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</si>
  <si>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</si>
  <si>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</si>
  <si>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</si>
  <si>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</si>
  <si>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</si>
  <si>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</si>
  <si>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</si>
  <si>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</si>
  <si>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</si>
  <si>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</si>
  <si>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</si>
  <si>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</si>
  <si>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</si>
  <si>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東京都足立区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</si>
  <si>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</si>
  <si>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</si>
  <si>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</si>
  <si>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</si>
  <si>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</si>
  <si>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</si>
  <si>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</si>
  <si>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</si>
  <si>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</si>
  <si>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</si>
  <si>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</si>
  <si>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</si>
  <si>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</si>
  <si>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</si>
  <si>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</si>
  <si>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</si>
  <si>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</si>
  <si>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</si>
  <si>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</si>
  <si>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</si>
  <si>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</si>
  <si>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</si>
  <si>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</si>
  <si>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</si>
  <si>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</si>
  <si>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</si>
  <si>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</si>
  <si>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</si>
  <si>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</si>
  <si>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</si>
  <si>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</si>
  <si>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</si>
  <si>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</si>
  <si>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</si>
  <si>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</si>
  <si>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</si>
  <si>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</si>
  <si>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</si>
  <si>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</si>
  <si>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</si>
  <si>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</si>
  <si>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</si>
  <si>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</si>
  <si>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</si>
  <si>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</si>
  <si>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</si>
  <si>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</si>
  <si>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</si>
  <si>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</si>
  <si>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</si>
  <si>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</si>
  <si>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</si>
  <si>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</si>
  <si>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</si>
  <si>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</si>
  <si>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</si>
  <si>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</si>
  <si>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</si>
  <si>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</si>
  <si>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</si>
  <si>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</si>
  <si>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</si>
  <si>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</si>
  <si>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</si>
  <si>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</si>
  <si>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</si>
  <si>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</si>
  <si>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</si>
  <si>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</si>
  <si>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</si>
  <si>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</si>
  <si>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</si>
  <si>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</si>
  <si>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</si>
  <si>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</si>
  <si>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</si>
  <si>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</si>
  <si>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</si>
  <si>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</si>
  <si>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</si>
  <si>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</si>
  <si>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</si>
  <si>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</si>
  <si>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</si>
  <si>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</si>
  <si>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</si>
  <si>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</si>
  <si>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</si>
  <si>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</si>
  <si>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</si>
  <si>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</si>
  <si>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</si>
  <si>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</si>
  <si>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</si>
  <si>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</si>
  <si>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</si>
  <si>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</si>
  <si>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</si>
  <si>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</si>
  <si>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</si>
  <si>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</si>
  <si>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</si>
  <si>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</si>
  <si>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</si>
  <si>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</si>
  <si>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</si>
  <si>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</si>
  <si>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</si>
  <si>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</si>
  <si>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</si>
  <si>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</si>
  <si>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</si>
  <si>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</si>
  <si>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</si>
  <si>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</si>
  <si>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</si>
  <si>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</si>
  <si>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</si>
  <si>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</si>
  <si>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</si>
  <si>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</si>
  <si>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</si>
  <si>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</si>
  <si>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</si>
  <si>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</si>
  <si>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</si>
  <si>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</si>
  <si>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</si>
  <si>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</si>
  <si>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</si>
  <si>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</si>
  <si>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</si>
  <si>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</si>
  <si>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</si>
  <si>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</si>
  <si>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</si>
  <si>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</si>
  <si>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</si>
  <si>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</si>
  <si>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</si>
  <si>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</si>
  <si>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</si>
  <si>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</si>
  <si>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</si>
  <si>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</si>
  <si>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</si>
  <si>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</si>
  <si>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</si>
  <si>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</si>
  <si>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</si>
  <si>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</si>
  <si>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</si>
  <si>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</si>
  <si>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</si>
  <si>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</si>
  <si>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</si>
  <si>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</si>
  <si>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</si>
  <si>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</si>
  <si>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</si>
  <si>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</si>
  <si>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</si>
  <si>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</si>
  <si>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</si>
  <si>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</si>
  <si>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</si>
  <si>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</si>
  <si>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</si>
  <si>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</si>
  <si>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</si>
  <si>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</si>
  <si>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0.61</t>
  </si>
  <si>
    <t>▲ 2.83</t>
  </si>
  <si>
    <t>▲ 3.00</t>
  </si>
  <si>
    <t>▲ 2.86</t>
  </si>
  <si>
    <t>一般会計</t>
  </si>
  <si>
    <t>介護保険特別会計</t>
  </si>
  <si>
    <t>国民健康保険特別会計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</si>
  <si>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</si>
  <si>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</si>
  <si>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</si>
  <si>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</si>
  <si>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</si>
  <si>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</si>
  <si>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</si>
  <si>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</si>
  <si>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</si>
  <si>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特別区人事・厚生事務組合</t>
    <phoneticPr fontId="38"/>
  </si>
  <si>
    <t>特別区競馬組合</t>
    <phoneticPr fontId="38"/>
  </si>
  <si>
    <t>法適用</t>
    <rPh sb="0" eb="1">
      <t>ホウ</t>
    </rPh>
    <rPh sb="1" eb="3">
      <t>テキヨウ</t>
    </rPh>
    <phoneticPr fontId="6"/>
  </si>
  <si>
    <t>東京二十三区清掃一部事務組合</t>
    <phoneticPr fontId="38"/>
  </si>
  <si>
    <t>東京都後期高齢者医療広域連合（一般会計）</t>
    <phoneticPr fontId="38"/>
  </si>
  <si>
    <t>東京都後期高齢者医療広域連合（後期高齢者医療特別会計）</t>
    <rPh sb="15" eb="20">
      <t>コウキコウレイシャ</t>
    </rPh>
    <rPh sb="20" eb="22">
      <t>イリョウ</t>
    </rPh>
    <rPh sb="22" eb="26">
      <t>トクベツカイケイ</t>
    </rPh>
    <phoneticPr fontId="38"/>
  </si>
  <si>
    <t>足立区スポーツ協会</t>
    <rPh sb="0" eb="3">
      <t>アダチク</t>
    </rPh>
    <rPh sb="7" eb="9">
      <t>キョウカイ</t>
    </rPh>
    <phoneticPr fontId="38"/>
  </si>
  <si>
    <t>足立区勤労福祉サービスセンター</t>
    <rPh sb="0" eb="3">
      <t>アダチク</t>
    </rPh>
    <rPh sb="3" eb="7">
      <t>キンロウフクシ</t>
    </rPh>
    <phoneticPr fontId="38"/>
  </si>
  <si>
    <t>〇</t>
    <phoneticPr fontId="38"/>
  </si>
  <si>
    <t>足立市街地開発</t>
    <rPh sb="0" eb="5">
      <t>アダチシガイチ</t>
    </rPh>
    <rPh sb="5" eb="7">
      <t>カイハツ</t>
    </rPh>
    <phoneticPr fontId="38"/>
  </si>
  <si>
    <t>足立区生涯学習振興公社</t>
    <rPh sb="0" eb="3">
      <t>アダチク</t>
    </rPh>
    <rPh sb="3" eb="7">
      <t>ショウガイガクシュウ</t>
    </rPh>
    <rPh sb="7" eb="9">
      <t>シンコウ</t>
    </rPh>
    <rPh sb="9" eb="11">
      <t>コウシャ</t>
    </rPh>
    <phoneticPr fontId="38"/>
  </si>
  <si>
    <t>足立区土地開発公社</t>
    <rPh sb="0" eb="3">
      <t>アダチク</t>
    </rPh>
    <rPh sb="3" eb="9">
      <t>トチカイハツコウシャ</t>
    </rPh>
    <phoneticPr fontId="38"/>
  </si>
  <si>
    <t>足立区観光交流協会</t>
    <rPh sb="0" eb="3">
      <t>アダチク</t>
    </rPh>
    <rPh sb="3" eb="7">
      <t>カンコウコウリュウ</t>
    </rPh>
    <rPh sb="7" eb="9">
      <t>キョウカイ</t>
    </rPh>
    <phoneticPr fontId="38"/>
  </si>
  <si>
    <t>義務教育施設建設資金積立基金</t>
    <rPh sb="0" eb="4">
      <t>ギムキョウイク</t>
    </rPh>
    <rPh sb="4" eb="6">
      <t>シセツ</t>
    </rPh>
    <rPh sb="6" eb="10">
      <t>ケンセツシキン</t>
    </rPh>
    <rPh sb="10" eb="14">
      <t>ツミタテキキン</t>
    </rPh>
    <phoneticPr fontId="5"/>
  </si>
  <si>
    <t>公共施設建設資金積立基金</t>
    <rPh sb="0" eb="4">
      <t>コウキョウシセツ</t>
    </rPh>
    <rPh sb="4" eb="8">
      <t>ケンセツシキン</t>
    </rPh>
    <rPh sb="8" eb="10">
      <t>ツミタテ</t>
    </rPh>
    <rPh sb="10" eb="12">
      <t>キキン</t>
    </rPh>
    <phoneticPr fontId="2"/>
  </si>
  <si>
    <t>地域福祉振興基金</t>
    <rPh sb="0" eb="4">
      <t>チイキフクシ</t>
    </rPh>
    <rPh sb="4" eb="8">
      <t>シンコウキキン</t>
    </rPh>
    <phoneticPr fontId="2"/>
  </si>
  <si>
    <t>災害対策基金（旧：防災減災対策整備基金）</t>
    <phoneticPr fontId="2"/>
  </si>
  <si>
    <t>-</t>
    <phoneticPr fontId="2"/>
  </si>
  <si>
    <t>-</t>
    <phoneticPr fontId="2"/>
  </si>
  <si>
    <t>-</t>
    <phoneticPr fontId="2"/>
  </si>
  <si>
    <t>-</t>
    <phoneticPr fontId="2"/>
  </si>
  <si>
    <t>教育ＩＣＴ環境整備資金積立基金</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</si>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</sst>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C476-4024-BF5F-6DD04D927BF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43606</c:v>
                </c:pt>
                <c:pt idx="1">
                  <c:v>69472</c:v>
                </c:pt>
                <c:pt idx="2">
                  <c:v>54105</c:v>
                </c:pt>
                <c:pt idx="3">
                  <c:v>45762</c:v>
                </c:pt>
                <c:pt idx="4">
                  <c:v>56129</c:v>
                </c:pt>
              </c:numCache>
            </c:numRef>
          </c:val>
          <c:smooth val="0"/>
          <c:extLst>
            <c:ext xmlns:c16="http://schemas.microsoft.com/office/drawing/2014/chart" uri="{C3380CC4-5D6E-409C-BE32-E72D297353CC}">
              <c16:uniqueId val="{00000001-C476-4024-BF5F-6DD04D927BF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5.1100000000000003</c:v>
                </c:pt>
                <c:pt idx="1">
                  <c:v>6.68</c:v>
                </c:pt>
                <c:pt idx="2">
                  <c:v>7.39</c:v>
                </c:pt>
                <c:pt idx="3">
                  <c:v>6.74</c:v>
                </c:pt>
                <c:pt idx="4">
                  <c:v>6.46</c:v>
                </c:pt>
              </c:numCache>
            </c:numRef>
          </c:val>
          <c:extLst>
            <c:ext xmlns:c16="http://schemas.microsoft.com/office/drawing/2014/chart" uri="{C3380CC4-5D6E-409C-BE32-E72D297353CC}">
              <c16:uniqueId val="{00000000-29FD-4873-88CB-75366AB783F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27.31</c:v>
                </c:pt>
                <c:pt idx="1">
                  <c:v>28.11</c:v>
                </c:pt>
                <c:pt idx="2">
                  <c:v>26.63</c:v>
                </c:pt>
                <c:pt idx="3">
                  <c:v>26.26</c:v>
                </c:pt>
                <c:pt idx="4">
                  <c:v>25.49</c:v>
                </c:pt>
              </c:numCache>
            </c:numRef>
          </c:val>
          <c:extLst>
            <c:ext xmlns:c16="http://schemas.microsoft.com/office/drawing/2014/chart" uri="{C3380CC4-5D6E-409C-BE32-E72D297353CC}">
              <c16:uniqueId val="{00000001-29FD-4873-88CB-75366AB783F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-0.61</c:v>
                </c:pt>
                <c:pt idx="1">
                  <c:v>0.34</c:v>
                </c:pt>
                <c:pt idx="2">
                  <c:v>-2.83</c:v>
                </c:pt>
                <c:pt idx="3">
                  <c:v>-3</c:v>
                </c:pt>
                <c:pt idx="4">
                  <c:v>-2.86</c:v>
                </c:pt>
              </c:numCache>
            </c:numRef>
          </c:val>
          <c:smooth val="0"/>
          <c:extLst>
            <c:ext xmlns:c16="http://schemas.microsoft.com/office/drawing/2014/chart" uri="{C3380CC4-5D6E-409C-BE32-E72D297353CC}">
              <c16:uniqueId val="{00000002-29FD-4873-88CB-75366AB783F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78D-4BA4-9428-62F52296C9C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78D-4BA4-9428-62F52296C9C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78D-4BA4-9428-62F52296C9C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78D-4BA4-9428-62F52296C9C7}"/>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E78D-4BA4-9428-62F52296C9C7}"/>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E78D-4BA4-9428-62F52296C9C7}"/>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0.08</c:v>
                </c:pt>
                <c:pt idx="2">
                  <c:v>#N/A</c:v>
                </c:pt>
                <c:pt idx="3">
                  <c:v>0.11</c:v>
                </c:pt>
                <c:pt idx="4">
                  <c:v>#N/A</c:v>
                </c:pt>
                <c:pt idx="5">
                  <c:v>0.04</c:v>
                </c:pt>
                <c:pt idx="6">
                  <c:v>#N/A</c:v>
                </c:pt>
                <c:pt idx="7">
                  <c:v>0.09</c:v>
                </c:pt>
                <c:pt idx="8">
                  <c:v>#N/A</c:v>
                </c:pt>
                <c:pt idx="9">
                  <c:v>0.1</c:v>
                </c:pt>
              </c:numCache>
            </c:numRef>
          </c:val>
          <c:extLst>
            <c:ext xmlns:c16="http://schemas.microsoft.com/office/drawing/2014/chart" uri="{C3380CC4-5D6E-409C-BE32-E72D297353CC}">
              <c16:uniqueId val="{00000006-E78D-4BA4-9428-62F52296C9C7}"/>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0.49</c:v>
                </c:pt>
                <c:pt idx="2">
                  <c:v>#N/A</c:v>
                </c:pt>
                <c:pt idx="3">
                  <c:v>0.53</c:v>
                </c:pt>
                <c:pt idx="4">
                  <c:v>#N/A</c:v>
                </c:pt>
                <c:pt idx="5">
                  <c:v>0.37</c:v>
                </c:pt>
                <c:pt idx="6">
                  <c:v>#N/A</c:v>
                </c:pt>
                <c:pt idx="7">
                  <c:v>0.22</c:v>
                </c:pt>
                <c:pt idx="8">
                  <c:v>#N/A</c:v>
                </c:pt>
                <c:pt idx="9">
                  <c:v>0.32</c:v>
                </c:pt>
              </c:numCache>
            </c:numRef>
          </c:val>
          <c:extLst>
            <c:ext xmlns:c16="http://schemas.microsoft.com/office/drawing/2014/chart" uri="{C3380CC4-5D6E-409C-BE32-E72D297353CC}">
              <c16:uniqueId val="{00000007-E78D-4BA4-9428-62F52296C9C7}"/>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1.06</c:v>
                </c:pt>
                <c:pt idx="2">
                  <c:v>#N/A</c:v>
                </c:pt>
                <c:pt idx="3">
                  <c:v>1</c:v>
                </c:pt>
                <c:pt idx="4">
                  <c:v>#N/A</c:v>
                </c:pt>
                <c:pt idx="5">
                  <c:v>1.48</c:v>
                </c:pt>
                <c:pt idx="6">
                  <c:v>#N/A</c:v>
                </c:pt>
                <c:pt idx="7">
                  <c:v>1.02</c:v>
                </c:pt>
                <c:pt idx="8">
                  <c:v>#N/A</c:v>
                </c:pt>
                <c:pt idx="9">
                  <c:v>0.51</c:v>
                </c:pt>
              </c:numCache>
            </c:numRef>
          </c:val>
          <c:extLst>
            <c:ext xmlns:c16="http://schemas.microsoft.com/office/drawing/2014/chart" uri="{C3380CC4-5D6E-409C-BE32-E72D297353CC}">
              <c16:uniqueId val="{00000008-E78D-4BA4-9428-62F52296C9C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5.1100000000000003</c:v>
                </c:pt>
                <c:pt idx="2">
                  <c:v>#N/A</c:v>
                </c:pt>
                <c:pt idx="3">
                  <c:v>6.68</c:v>
                </c:pt>
                <c:pt idx="4">
                  <c:v>#N/A</c:v>
                </c:pt>
                <c:pt idx="5">
                  <c:v>7.38</c:v>
                </c:pt>
                <c:pt idx="6">
                  <c:v>#N/A</c:v>
                </c:pt>
                <c:pt idx="7">
                  <c:v>6.74</c:v>
                </c:pt>
                <c:pt idx="8">
                  <c:v>#N/A</c:v>
                </c:pt>
                <c:pt idx="9">
                  <c:v>6.45</c:v>
                </c:pt>
              </c:numCache>
            </c:numRef>
          </c:val>
          <c:extLst>
            <c:ext xmlns:c16="http://schemas.microsoft.com/office/drawing/2014/chart" uri="{C3380CC4-5D6E-409C-BE32-E72D297353CC}">
              <c16:uniqueId val="{00000009-E78D-4BA4-9428-62F52296C9C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10437</c:v>
                </c:pt>
                <c:pt idx="5">
                  <c:v>9944</c:v>
                </c:pt>
                <c:pt idx="8">
                  <c:v>9238</c:v>
                </c:pt>
                <c:pt idx="11">
                  <c:v>8344</c:v>
                </c:pt>
                <c:pt idx="14">
                  <c:v>6793</c:v>
                </c:pt>
              </c:numCache>
            </c:numRef>
          </c:val>
          <c:extLst>
            <c:ext xmlns:c16="http://schemas.microsoft.com/office/drawing/2014/chart" uri="{C3380CC4-5D6E-409C-BE32-E72D297353CC}">
              <c16:uniqueId val="{00000000-38CE-4A30-8D6F-1DAC3AAD982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8CE-4A30-8D6F-1DAC3AAD982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228</c:v>
                </c:pt>
                <c:pt idx="3">
                  <c:v>303</c:v>
                </c:pt>
                <c:pt idx="6">
                  <c:v>174</c:v>
                </c:pt>
                <c:pt idx="9">
                  <c:v>174</c:v>
                </c:pt>
                <c:pt idx="12">
                  <c:v>174</c:v>
                </c:pt>
              </c:numCache>
            </c:numRef>
          </c:val>
          <c:extLst>
            <c:ext xmlns:c16="http://schemas.microsoft.com/office/drawing/2014/chart" uri="{C3380CC4-5D6E-409C-BE32-E72D297353CC}">
              <c16:uniqueId val="{00000002-38CE-4A30-8D6F-1DAC3AAD982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204</c:v>
                </c:pt>
                <c:pt idx="3">
                  <c:v>195</c:v>
                </c:pt>
                <c:pt idx="6">
                  <c:v>198</c:v>
                </c:pt>
                <c:pt idx="9">
                  <c:v>247</c:v>
                </c:pt>
                <c:pt idx="12">
                  <c:v>355</c:v>
                </c:pt>
              </c:numCache>
            </c:numRef>
          </c:val>
          <c:extLst>
            <c:ext xmlns:c16="http://schemas.microsoft.com/office/drawing/2014/chart" uri="{C3380CC4-5D6E-409C-BE32-E72D297353CC}">
              <c16:uniqueId val="{00000003-38CE-4A30-8D6F-1DAC3AAD982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8CE-4A30-8D6F-1DAC3AAD982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138</c:v>
                </c:pt>
                <c:pt idx="3">
                  <c:v>98</c:v>
                </c:pt>
                <c:pt idx="6">
                  <c:v>30</c:v>
                </c:pt>
                <c:pt idx="9">
                  <c:v>22</c:v>
                </c:pt>
                <c:pt idx="12">
                  <c:v>0</c:v>
                </c:pt>
              </c:numCache>
            </c:numRef>
          </c:val>
          <c:extLst>
            <c:ext xmlns:c16="http://schemas.microsoft.com/office/drawing/2014/chart" uri="{C3380CC4-5D6E-409C-BE32-E72D297353CC}">
              <c16:uniqueId val="{00000005-38CE-4A30-8D6F-1DAC3AAD982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8CE-4A30-8D6F-1DAC3AAD982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3482</c:v>
                </c:pt>
                <c:pt idx="3">
                  <c:v>2804</c:v>
                </c:pt>
                <c:pt idx="6">
                  <c:v>3041</c:v>
                </c:pt>
                <c:pt idx="9">
                  <c:v>2842</c:v>
                </c:pt>
                <c:pt idx="12">
                  <c:v>2956</c:v>
                </c:pt>
              </c:numCache>
            </c:numRef>
          </c:val>
          <c:extLst>
            <c:ext xmlns:c16="http://schemas.microsoft.com/office/drawing/2014/chart" uri="{C3380CC4-5D6E-409C-BE32-E72D297353CC}">
              <c16:uniqueId val="{00000007-38CE-4A30-8D6F-1DAC3AAD982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-6385</c:v>
                </c:pt>
                <c:pt idx="2">
                  <c:v>#N/A</c:v>
                </c:pt>
                <c:pt idx="3">
                  <c:v>#N/A</c:v>
                </c:pt>
                <c:pt idx="4">
                  <c:v>-6544</c:v>
                </c:pt>
                <c:pt idx="5">
                  <c:v>#N/A</c:v>
                </c:pt>
                <c:pt idx="6">
                  <c:v>#N/A</c:v>
                </c:pt>
                <c:pt idx="7">
                  <c:v>-5795</c:v>
                </c:pt>
                <c:pt idx="8">
                  <c:v>#N/A</c:v>
                </c:pt>
                <c:pt idx="9">
                  <c:v>#N/A</c:v>
                </c:pt>
                <c:pt idx="10">
                  <c:v>-5059</c:v>
                </c:pt>
                <c:pt idx="11">
                  <c:v>#N/A</c:v>
                </c:pt>
                <c:pt idx="12">
                  <c:v>#N/A</c:v>
                </c:pt>
                <c:pt idx="13">
                  <c:v>-3308</c:v>
                </c:pt>
                <c:pt idx="14">
                  <c:v>#N/A</c:v>
                </c:pt>
              </c:numCache>
            </c:numRef>
          </c:val>
          <c:smooth val="0"/>
          <c:extLst>
            <c:ext xmlns:c16="http://schemas.microsoft.com/office/drawing/2014/chart" uri="{C3380CC4-5D6E-409C-BE32-E72D297353CC}">
              <c16:uniqueId val="{00000008-38CE-4A30-8D6F-1DAC3AAD982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82150</c:v>
                </c:pt>
                <c:pt idx="5">
                  <c:v>79643</c:v>
                </c:pt>
                <c:pt idx="8">
                  <c:v>71708</c:v>
                </c:pt>
                <c:pt idx="11">
                  <c:v>61895</c:v>
                </c:pt>
                <c:pt idx="14">
                  <c:v>53954</c:v>
                </c:pt>
              </c:numCache>
            </c:numRef>
          </c:val>
          <c:extLst>
            <c:ext xmlns:c16="http://schemas.microsoft.com/office/drawing/2014/chart" uri="{C3380CC4-5D6E-409C-BE32-E72D297353CC}">
              <c16:uniqueId val="{00000000-0E85-4815-8928-046DAE5C302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3496</c:v>
                </c:pt>
                <c:pt idx="5">
                  <c:v>7716</c:v>
                </c:pt>
                <c:pt idx="8">
                  <c:v>3262</c:v>
                </c:pt>
                <c:pt idx="11">
                  <c:v>3260</c:v>
                </c:pt>
                <c:pt idx="14">
                  <c:v>3259</c:v>
                </c:pt>
              </c:numCache>
            </c:numRef>
          </c:val>
          <c:extLst>
            <c:ext xmlns:c16="http://schemas.microsoft.com/office/drawing/2014/chart" uri="{C3380CC4-5D6E-409C-BE32-E72D297353CC}">
              <c16:uniqueId val="{00000001-0E85-4815-8928-046DAE5C302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186115</c:v>
                </c:pt>
                <c:pt idx="5">
                  <c:v>185494</c:v>
                </c:pt>
                <c:pt idx="8">
                  <c:v>185918</c:v>
                </c:pt>
                <c:pt idx="11">
                  <c:v>189383</c:v>
                </c:pt>
                <c:pt idx="14">
                  <c:v>185653</c:v>
                </c:pt>
              </c:numCache>
            </c:numRef>
          </c:val>
          <c:extLst>
            <c:ext xmlns:c16="http://schemas.microsoft.com/office/drawing/2014/chart" uri="{C3380CC4-5D6E-409C-BE32-E72D297353CC}">
              <c16:uniqueId val="{00000002-0E85-4815-8928-046DAE5C302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E85-4815-8928-046DAE5C302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E85-4815-8928-046DAE5C302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40</c:v>
                </c:pt>
                <c:pt idx="3">
                  <c:v>26</c:v>
                </c:pt>
                <c:pt idx="6">
                  <c:v>13</c:v>
                </c:pt>
                <c:pt idx="9">
                  <c:v>0</c:v>
                </c:pt>
                <c:pt idx="12">
                  <c:v>0</c:v>
                </c:pt>
              </c:numCache>
            </c:numRef>
          </c:val>
          <c:extLst>
            <c:ext xmlns:c16="http://schemas.microsoft.com/office/drawing/2014/chart" uri="{C3380CC4-5D6E-409C-BE32-E72D297353CC}">
              <c16:uniqueId val="{00000005-0E85-4815-8928-046DAE5C302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26304</c:v>
                </c:pt>
                <c:pt idx="3">
                  <c:v>22967</c:v>
                </c:pt>
                <c:pt idx="6">
                  <c:v>22682</c:v>
                </c:pt>
                <c:pt idx="9">
                  <c:v>22055</c:v>
                </c:pt>
                <c:pt idx="12">
                  <c:v>21525</c:v>
                </c:pt>
              </c:numCache>
            </c:numRef>
          </c:val>
          <c:extLst>
            <c:ext xmlns:c16="http://schemas.microsoft.com/office/drawing/2014/chart" uri="{C3380CC4-5D6E-409C-BE32-E72D297353CC}">
              <c16:uniqueId val="{00000006-0E85-4815-8928-046DAE5C302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2738</c:v>
                </c:pt>
                <c:pt idx="3">
                  <c:v>3042</c:v>
                </c:pt>
                <c:pt idx="6">
                  <c:v>3722</c:v>
                </c:pt>
                <c:pt idx="9">
                  <c:v>3912</c:v>
                </c:pt>
                <c:pt idx="12">
                  <c:v>4726</c:v>
                </c:pt>
              </c:numCache>
            </c:numRef>
          </c:val>
          <c:extLst>
            <c:ext xmlns:c16="http://schemas.microsoft.com/office/drawing/2014/chart" uri="{C3380CC4-5D6E-409C-BE32-E72D297353CC}">
              <c16:uniqueId val="{00000007-0E85-4815-8928-046DAE5C302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0E85-4815-8928-046DAE5C302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3395</c:v>
                </c:pt>
                <c:pt idx="3">
                  <c:v>4409</c:v>
                </c:pt>
                <c:pt idx="6">
                  <c:v>4235</c:v>
                </c:pt>
                <c:pt idx="9">
                  <c:v>4061</c:v>
                </c:pt>
                <c:pt idx="12">
                  <c:v>3887</c:v>
                </c:pt>
              </c:numCache>
            </c:numRef>
          </c:val>
          <c:extLst>
            <c:ext xmlns:c16="http://schemas.microsoft.com/office/drawing/2014/chart" uri="{C3380CC4-5D6E-409C-BE32-E72D297353CC}">
              <c16:uniqueId val="{00000009-0E85-4815-8928-046DAE5C302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30807</c:v>
                </c:pt>
                <c:pt idx="3">
                  <c:v>25607</c:v>
                </c:pt>
                <c:pt idx="6">
                  <c:v>22476</c:v>
                </c:pt>
                <c:pt idx="9">
                  <c:v>18907</c:v>
                </c:pt>
                <c:pt idx="12">
                  <c:v>16140</c:v>
                </c:pt>
              </c:numCache>
            </c:numRef>
          </c:val>
          <c:extLst>
            <c:ext xmlns:c16="http://schemas.microsoft.com/office/drawing/2014/chart" uri="{C3380CC4-5D6E-409C-BE32-E72D297353CC}">
              <c16:uniqueId val="{0000000A-0E85-4815-8928-046DAE5C302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E85-4815-8928-046DAE5C302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46970</c:v>
                </c:pt>
                <c:pt idx="1">
                  <c:v>48571</c:v>
                </c:pt>
                <c:pt idx="2">
                  <c:v>49312</c:v>
                </c:pt>
              </c:numCache>
            </c:numRef>
          </c:val>
          <c:extLst>
            <c:ext xmlns:c16="http://schemas.microsoft.com/office/drawing/2014/chart" uri="{C3380CC4-5D6E-409C-BE32-E72D297353CC}">
              <c16:uniqueId val="{00000000-5728-4A05-ACEF-9EC005E0590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4883</c:v>
                </c:pt>
                <c:pt idx="1">
                  <c:v>4502</c:v>
                </c:pt>
                <c:pt idx="2">
                  <c:v>4010</c:v>
                </c:pt>
              </c:numCache>
            </c:numRef>
          </c:val>
          <c:extLst>
            <c:ext xmlns:c16="http://schemas.microsoft.com/office/drawing/2014/chart" uri="{C3380CC4-5D6E-409C-BE32-E72D297353CC}">
              <c16:uniqueId val="{00000001-5728-4A05-ACEF-9EC005E0590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129698</c:v>
                </c:pt>
                <c:pt idx="1">
                  <c:v>132726</c:v>
                </c:pt>
                <c:pt idx="2">
                  <c:v>128425</c:v>
                </c:pt>
              </c:numCache>
            </c:numRef>
          </c:val>
          <c:extLst>
            <c:ext xmlns:c16="http://schemas.microsoft.com/office/drawing/2014/chart" uri="{C3380CC4-5D6E-409C-BE32-E72D297353CC}">
              <c16:uniqueId val="{00000002-5728-4A05-ACEF-9EC005E0590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東京都足立区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地方債現在高を着実に減少させるため、元利償還金は一定水準を維持している。　</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年度に満期一括償還債の償還が全て完了したことで、今後は定時償還のみとなるため、新規借入を行わない限りは元利償還金は徐々に低減していく見込みである。</a:t>
          </a:r>
        </a:p>
        <a:p>
          <a:r>
            <a:rPr kumimoji="1" lang="ja-JP" altLang="en-US" sz="1400">
              <a:latin typeface="ＭＳ ゴシック" pitchFamily="49" charset="-128"/>
              <a:ea typeface="ＭＳ ゴシック" pitchFamily="49" charset="-128"/>
            </a:rPr>
            <a:t>　今後は学校等老朽化した施設の更新経費が増加する見込みであるが、将来に過度の負担を残さないよう、可能な限り「借入額＜返済額」になるよう努め、引き続き、現在高の減少を目指していく。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年度以降、満期一括償還方式の地方債の借入を行っていない。また、令和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年度に過去の満期一括償還債の償還が完了した。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東京都足立区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地方債の償還額と起債額のバランスをとり、新規起債を極力抑えることで、着実に地方債現在高が減少している。</a:t>
          </a:r>
        </a:p>
        <a:p>
          <a:r>
            <a:rPr kumimoji="1" lang="ja-JP" altLang="en-US" sz="1400">
              <a:latin typeface="ＭＳ ゴシック" pitchFamily="49" charset="-128"/>
              <a:ea typeface="ＭＳ ゴシック" pitchFamily="49" charset="-128"/>
            </a:rPr>
            <a:t>　将来負担額である地方債現在高・債務負担行為支出予定額・退職手当負担見込額等の合計は</a:t>
          </a:r>
          <a:r>
            <a:rPr kumimoji="1" lang="en-US" altLang="ja-JP" sz="1400">
              <a:latin typeface="ＭＳ ゴシック" pitchFamily="49" charset="-128"/>
              <a:ea typeface="ＭＳ ゴシック" pitchFamily="49" charset="-128"/>
            </a:rPr>
            <a:t>463</a:t>
          </a:r>
          <a:r>
            <a:rPr kumimoji="1" lang="ja-JP" altLang="en-US" sz="1400">
              <a:latin typeface="ＭＳ ゴシック" pitchFamily="49" charset="-128"/>
              <a:ea typeface="ＭＳ ゴシック" pitchFamily="49" charset="-128"/>
            </a:rPr>
            <a:t>億円で、前年度比で</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億円減少した。</a:t>
          </a:r>
        </a:p>
        <a:p>
          <a:r>
            <a:rPr kumimoji="1" lang="ja-JP" altLang="en-US" sz="1400">
              <a:latin typeface="ＭＳ ゴシック" pitchFamily="49" charset="-128"/>
              <a:ea typeface="ＭＳ ゴシック" pitchFamily="49" charset="-128"/>
            </a:rPr>
            <a:t>　また、将来負担額から控除される充当可能基金残高等の合計は</a:t>
          </a:r>
          <a:r>
            <a:rPr kumimoji="1" lang="en-US" altLang="ja-JP" sz="1400">
              <a:latin typeface="ＭＳ ゴシック" pitchFamily="49" charset="-128"/>
              <a:ea typeface="ＭＳ ゴシック" pitchFamily="49" charset="-128"/>
            </a:rPr>
            <a:t>2,429</a:t>
          </a:r>
          <a:r>
            <a:rPr kumimoji="1" lang="ja-JP" altLang="en-US" sz="1400">
              <a:latin typeface="ＭＳ ゴシック" pitchFamily="49" charset="-128"/>
              <a:ea typeface="ＭＳ ゴシック" pitchFamily="49" charset="-128"/>
            </a:rPr>
            <a:t>億円となり、差引き</a:t>
          </a:r>
          <a:r>
            <a:rPr kumimoji="1" lang="en-US" altLang="ja-JP" sz="1400">
              <a:latin typeface="ＭＳ ゴシック" pitchFamily="49" charset="-128"/>
              <a:ea typeface="ＭＳ ゴシック" pitchFamily="49" charset="-128"/>
            </a:rPr>
            <a:t>1,966</a:t>
          </a:r>
          <a:r>
            <a:rPr kumimoji="1" lang="ja-JP" altLang="en-US" sz="1400">
              <a:latin typeface="ＭＳ ゴシック" pitchFamily="49" charset="-128"/>
              <a:ea typeface="ＭＳ ゴシック" pitchFamily="49" charset="-128"/>
            </a:rPr>
            <a:t>億円のマイナスであるため、将来負担比率は算定されなかった。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東京都足立区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物価高騰対策等のため財政調整基金の積極的な活用を図ったほか、学校改築や公共施設の改修などと合わせ、基金全体で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一方、学校改築や老朽化した公共施設の更新等に備え、基金全体で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億円を積立て、基金残高は結果として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今後も、主に老朽化した施設の更新等に備え、計画的に基金への積み立てを行っていく。</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・義務教育施設建設資金積立基金：学校施設の改築・保全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・地域福祉振興基金：特別養護老人ホーム等の整備助成事業など</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環境整備資金積立基金：小・中学校の児童・生徒用学習端末等の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・将来的な小・中学校の改築のため、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・現在実施している小・中学校の改築のため、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億円取り崩したことによる減</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・「すこやかプラザ　あだち」の新築工事や公共施設改修等のために、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78.6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億円取り崩したことによる減</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各施設の更新計画・事業計画および財政状況を見ながら、引き続き、計画的に積立てを行う。</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物価高騰対策等のため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億円取り崩した一方、令和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億円を基金に積み立てたこと等により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現在高について標準財政規模の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割程度を目安にしていく。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定時償還のため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億円取り崩したことにより減少した。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各年度の定時償還の財源として、計画的に取り崩していく。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698,276
654,280
53.25
350,114,892
337,389,453
12,489,938
193,434,386
16,140,200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前年度と同水準で、依然として類似団体では下位に留まっており、全国平均も下回っている。納税義務者増の増や給与水準向上等による増要因はあったものの、定額減税実施の影響が大きく、特別区税は</a:t>
          </a:r>
          <a:r>
            <a:rPr kumimoji="1" lang="en-US" altLang="ja-JP" sz="1300">
              <a:latin typeface="ＭＳ Ｐゴシック" panose="020B0600070205080204" pitchFamily="50" charset="-128"/>
              <a:ea typeface="ＭＳ Ｐゴシック" panose="020B0600070205080204" pitchFamily="50" charset="-128"/>
            </a:rPr>
            <a:t>10.5</a:t>
          </a:r>
          <a:r>
            <a:rPr kumimoji="1" lang="ja-JP" altLang="en-US" sz="1300">
              <a:latin typeface="ＭＳ Ｐゴシック" panose="020B0600070205080204" pitchFamily="50" charset="-128"/>
              <a:ea typeface="ＭＳ Ｐゴシック" panose="020B0600070205080204" pitchFamily="50" charset="-128"/>
            </a:rPr>
            <a:t>億円減の</a:t>
          </a:r>
          <a:r>
            <a:rPr kumimoji="1" lang="en-US" altLang="ja-JP" sz="1300">
              <a:latin typeface="ＭＳ Ｐゴシック" panose="020B0600070205080204" pitchFamily="50" charset="-128"/>
              <a:ea typeface="ＭＳ Ｐゴシック" panose="020B0600070205080204" pitchFamily="50" charset="-128"/>
            </a:rPr>
            <a:t>538</a:t>
          </a:r>
          <a:r>
            <a:rPr kumimoji="1" lang="ja-JP" altLang="en-US" sz="1300">
              <a:latin typeface="ＭＳ Ｐゴシック" panose="020B0600070205080204" pitchFamily="50" charset="-128"/>
              <a:ea typeface="ＭＳ Ｐゴシック" panose="020B0600070205080204" pitchFamily="50" charset="-128"/>
            </a:rPr>
            <a:t>億円となり、歳入に占める割合は依然低い状況となっている。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都営住宅等を多く抱え、他の類似団体と比べて低所得世帯が多い当区の構造的な問題ではあるが、今後も特別区民税の徴収強化、担税力のある世帯の定着促進等歳入確保に努める。また、行政評価に基づく事務事業の見直しなどにより財政基盤の安定・強化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164193</xdr:rowOff>
    </xdr:from>
    <xdr:to>
      <xdr:col>23</xdr:col>
      <xdr:colOff>133350</xdr:colOff>
      <xdr:row>43</xdr:row>
      <xdr:rowOff>164193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36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164193</xdr:rowOff>
    </xdr:from>
    <xdr:to>
      <xdr:col>19</xdr:col>
      <xdr:colOff>133350</xdr:colOff>
      <xdr:row>43</xdr:row>
      <xdr:rowOff>164193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36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164193</xdr:rowOff>
    </xdr:from>
    <xdr:to>
      <xdr:col>15</xdr:col>
      <xdr:colOff>82550</xdr:colOff>
      <xdr:row>44</xdr:row>
      <xdr:rowOff>9978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753654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9978</xdr:rowOff>
    </xdr:from>
    <xdr:to>
      <xdr:col>11</xdr:col>
      <xdr:colOff>31750</xdr:colOff>
      <xdr:row>44</xdr:row>
      <xdr:rowOff>27215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5537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69142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113393</xdr:rowOff>
    </xdr:from>
    <xdr:to>
      <xdr:col>23</xdr:col>
      <xdr:colOff>184150</xdr:colOff>
      <xdr:row>44</xdr:row>
      <xdr:rowOff>43543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9270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8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113393</xdr:rowOff>
    </xdr:from>
    <xdr:to>
      <xdr:col>19</xdr:col>
      <xdr:colOff>184150</xdr:colOff>
      <xdr:row>44</xdr:row>
      <xdr:rowOff>43543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28320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72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113393</xdr:rowOff>
    </xdr:from>
    <xdr:to>
      <xdr:col>15</xdr:col>
      <xdr:colOff>133350</xdr:colOff>
      <xdr:row>44</xdr:row>
      <xdr:rowOff>43543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28320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130628</xdr:rowOff>
    </xdr:from>
    <xdr:to>
      <xdr:col>11</xdr:col>
      <xdr:colOff>82550</xdr:colOff>
      <xdr:row>44</xdr:row>
      <xdr:rowOff>60778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45555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58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62792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特別区税や財政調整交付金収入の増で経常的一般財源等総額は</a:t>
          </a:r>
          <a:r>
            <a:rPr kumimoji="1" lang="en-US" altLang="ja-JP" sz="1300">
              <a:latin typeface="ＭＳ Ｐゴシック" panose="020B0600070205080204" pitchFamily="50" charset="-128"/>
              <a:ea typeface="ＭＳ Ｐゴシック" panose="020B0600070205080204" pitchFamily="50" charset="-128"/>
            </a:rPr>
            <a:t>84.2</a:t>
          </a:r>
          <a:r>
            <a:rPr kumimoji="1" lang="ja-JP" altLang="en-US" sz="1300">
              <a:latin typeface="ＭＳ Ｐゴシック" panose="020B0600070205080204" pitchFamily="50" charset="-128"/>
              <a:ea typeface="ＭＳ Ｐゴシック" panose="020B0600070205080204" pitchFamily="50" charset="-128"/>
            </a:rPr>
            <a:t>億円増となったものの、扶助費や物件費、人件費等の増により、経常的経費充当一般財源等も</a:t>
          </a:r>
          <a:r>
            <a:rPr kumimoji="1" lang="en-US" altLang="ja-JP" sz="1300">
              <a:latin typeface="ＭＳ Ｐゴシック" panose="020B0600070205080204" pitchFamily="50" charset="-128"/>
              <a:ea typeface="ＭＳ Ｐゴシック" panose="020B0600070205080204" pitchFamily="50" charset="-128"/>
            </a:rPr>
            <a:t>87.7</a:t>
          </a:r>
          <a:r>
            <a:rPr kumimoji="1" lang="ja-JP" altLang="en-US" sz="1300">
              <a:latin typeface="ＭＳ Ｐゴシック" panose="020B0600070205080204" pitchFamily="50" charset="-128"/>
              <a:ea typeface="ＭＳ Ｐゴシック" panose="020B0600070205080204" pitchFamily="50" charset="-128"/>
            </a:rPr>
            <a:t>億円増となったことで、前年度比</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ポイント増となった。令和３年度以降は目標としている</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以下を維持しているが、昨年度に引き続き、今年度も類似団体の平均を上回る結果となった。今後も区税等の徴収強化などによる経常一般財源の歳入確保や行政評価に基づく事務事業の見直しによる経費の「選択と集中」を進め</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適正水準を逸脱しないよう努めていく</a:t>
          </a:r>
          <a:r>
            <a:rPr kumimoji="1" lang="en-US" altLang="ja-JP" sz="1300">
              <a:latin typeface="ＭＳ Ｐゴシック" panose="020B0600070205080204" pitchFamily="50" charset="-128"/>
              <a:ea typeface="ＭＳ Ｐゴシック" panose="020B0600070205080204" pitchFamily="50" charset="-128"/>
            </a:rPr>
            <a:t>｡</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111760</xdr:rowOff>
    </xdr:from>
    <xdr:to>
      <xdr:col>23</xdr:col>
      <xdr:colOff>133350</xdr:colOff>
      <xdr:row>65</xdr:row>
      <xdr:rowOff>28787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084560"/>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0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66040</xdr:rowOff>
    </xdr:from>
    <xdr:to>
      <xdr:col>19</xdr:col>
      <xdr:colOff>133350</xdr:colOff>
      <xdr:row>64</xdr:row>
      <xdr:rowOff>111760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86739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66040</xdr:rowOff>
    </xdr:from>
    <xdr:to>
      <xdr:col>15</xdr:col>
      <xdr:colOff>82550</xdr:colOff>
      <xdr:row>63</xdr:row>
      <xdr:rowOff>154517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867390"/>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165964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154517</xdr:rowOff>
    </xdr:from>
    <xdr:to>
      <xdr:col>11</xdr:col>
      <xdr:colOff>31750</xdr:colOff>
      <xdr:row>66</xdr:row>
      <xdr:rowOff>138854</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955867"/>
          <a:ext cx="889000" cy="49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163423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111354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8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149437</xdr:rowOff>
    </xdr:from>
    <xdr:to>
      <xdr:col>23</xdr:col>
      <xdr:colOff>184150</xdr:colOff>
      <xdr:row>65</xdr:row>
      <xdr:rowOff>79587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12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121514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094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60960</xdr:rowOff>
    </xdr:from>
    <xdr:to>
      <xdr:col>19</xdr:col>
      <xdr:colOff>184150</xdr:colOff>
      <xdr:row>64</xdr:row>
      <xdr:rowOff>162560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147337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12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15240</xdr:rowOff>
    </xdr:from>
    <xdr:to>
      <xdr:col>15</xdr:col>
      <xdr:colOff>133350</xdr:colOff>
      <xdr:row>63</xdr:row>
      <xdr:rowOff>116840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127017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58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103717</xdr:rowOff>
    </xdr:from>
    <xdr:to>
      <xdr:col>11</xdr:col>
      <xdr:colOff>82550</xdr:colOff>
      <xdr:row>64</xdr:row>
      <xdr:rowOff>33867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9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44044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67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88054</xdr:rowOff>
    </xdr:from>
    <xdr:to>
      <xdr:col>7</xdr:col>
      <xdr:colOff>31750</xdr:colOff>
      <xdr:row>67</xdr:row>
      <xdr:rowOff>18204</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40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2981</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49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[136,143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指定管理者制度の導入や保育園の民営化、外郭団体の整理統合等を積極的に進め、常勤職員定数の削減とあわせてコスト削減を行ってきたことにより、類似団体数値を大きく下回っている。今後は人口構造の大きな変化と相まって、行政ニーズや地域課題の一層の多様化、複雑化が想定される中で、真に職員が担うべき業務を精査し、民間委託やＡＩ等を用いたＩＣＴの導入など様々な手法を検討しながら適正な定員管理に努めていく。</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22698</xdr:rowOff>
    </xdr:from>
    <xdr:to>
      <xdr:col>23</xdr:col>
      <xdr:colOff>133350</xdr:colOff>
      <xdr:row>81</xdr:row>
      <xdr:rowOff>58572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910148"/>
          <a:ext cx="838200" cy="35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101311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88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22698</xdr:rowOff>
    </xdr:from>
    <xdr:to>
      <xdr:col>19</xdr:col>
      <xdr:colOff>133350</xdr:colOff>
      <xdr:row>81</xdr:row>
      <xdr:rowOff>37007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3910148"/>
          <a:ext cx="889000" cy="1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6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24284</xdr:rowOff>
    </xdr:from>
    <xdr:to>
      <xdr:col>15</xdr:col>
      <xdr:colOff>82550</xdr:colOff>
      <xdr:row>81</xdr:row>
      <xdr:rowOff>37007</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911734"/>
          <a:ext cx="889000" cy="12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21282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0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169267</xdr:rowOff>
    </xdr:from>
    <xdr:to>
      <xdr:col>11</xdr:col>
      <xdr:colOff>31750</xdr:colOff>
      <xdr:row>81</xdr:row>
      <xdr:rowOff>24284</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885267"/>
          <a:ext cx="889000" cy="2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168674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107472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7772</xdr:rowOff>
    </xdr:from>
    <xdr:to>
      <xdr:col>23</xdr:col>
      <xdr:colOff>184150</xdr:colOff>
      <xdr:row>81</xdr:row>
      <xdr:rowOff>109372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89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100499</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81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143348</xdr:rowOff>
    </xdr:from>
    <xdr:to>
      <xdr:col>19</xdr:col>
      <xdr:colOff>184150</xdr:colOff>
      <xdr:row>81</xdr:row>
      <xdr:rowOff>73498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8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83675</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628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157657</xdr:rowOff>
    </xdr:from>
    <xdr:to>
      <xdr:col>15</xdr:col>
      <xdr:colOff>133350</xdr:colOff>
      <xdr:row>81</xdr:row>
      <xdr:rowOff>87807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873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97984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64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144934</xdr:rowOff>
    </xdr:from>
    <xdr:to>
      <xdr:col>11</xdr:col>
      <xdr:colOff>82550</xdr:colOff>
      <xdr:row>81</xdr:row>
      <xdr:rowOff>75084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86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85261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629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118467</xdr:rowOff>
    </xdr:from>
    <xdr:to>
      <xdr:col>7</xdr:col>
      <xdr:colOff>31750</xdr:colOff>
      <xdr:row>81</xdr:row>
      <xdr:rowOff>48617</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83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58794</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0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給料表上の引上率の相違による△</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ポイントと、職員構成の変動（高卒</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年の区分）による＋</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ポイントが相殺され、結果前年度と同数値になった。</a:t>
          </a:r>
        </a:p>
        <a:p>
          <a:r>
            <a:rPr kumimoji="1" lang="ja-JP" altLang="en-US" sz="1300">
              <a:latin typeface="ＭＳ Ｐゴシック" panose="020B0600070205080204" pitchFamily="50" charset="-128"/>
              <a:ea typeface="ＭＳ Ｐゴシック" panose="020B0600070205080204" pitchFamily="50" charset="-128"/>
            </a:rPr>
            <a:t>　類似団体である特別区（東京</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区）における給与制度は、特別区人事委員会の勧告に基づく統一的な取り扱いとなっており、足立区は</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区中</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位に位置する。</a:t>
          </a:r>
        </a:p>
        <a:p>
          <a:r>
            <a:rPr kumimoji="1" lang="ja-JP" altLang="en-US" sz="1300">
              <a:latin typeface="ＭＳ Ｐゴシック" panose="020B0600070205080204" pitchFamily="50" charset="-128"/>
              <a:ea typeface="ＭＳ Ｐゴシック" panose="020B0600070205080204" pitchFamily="50" charset="-128"/>
            </a:rPr>
            <a:t>　今後も特別区人事委員会の勧告を踏まえながら、引き続き給与水準の適正化に努めていく。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100693</xdr:rowOff>
    </xdr:from>
    <xdr:to>
      <xdr:col>81</xdr:col>
      <xdr:colOff>44450</xdr:colOff>
      <xdr:row>85</xdr:row>
      <xdr:rowOff>100693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6739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134456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64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100693</xdr:rowOff>
    </xdr:from>
    <xdr:to>
      <xdr:col>77</xdr:col>
      <xdr:colOff>44450</xdr:colOff>
      <xdr:row>86</xdr:row>
      <xdr:rowOff>136071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673943"/>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136071</xdr:rowOff>
    </xdr:from>
    <xdr:to>
      <xdr:col>72</xdr:col>
      <xdr:colOff>203200</xdr:colOff>
      <xdr:row>87</xdr:row>
      <xdr:rowOff>102507</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880771"/>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102507</xdr:rowOff>
    </xdr:from>
    <xdr:to>
      <xdr:col>68</xdr:col>
      <xdr:colOff>152400</xdr:colOff>
      <xdr:row>88</xdr:row>
      <xdr:rowOff>68943</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5018657"/>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49893</xdr:rowOff>
    </xdr:from>
    <xdr:to>
      <xdr:col>81</xdr:col>
      <xdr:colOff>95250</xdr:colOff>
      <xdr:row>85</xdr:row>
      <xdr:rowOff>151493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21970</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595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49893</xdr:rowOff>
    </xdr:from>
    <xdr:to>
      <xdr:col>77</xdr:col>
      <xdr:colOff>95250</xdr:colOff>
      <xdr:row>85</xdr:row>
      <xdr:rowOff>151493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136270</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709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85271</xdr:rowOff>
    </xdr:from>
    <xdr:to>
      <xdr:col>73</xdr:col>
      <xdr:colOff>44450</xdr:colOff>
      <xdr:row>87</xdr:row>
      <xdr:rowOff>15421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198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51707</xdr:rowOff>
    </xdr:from>
    <xdr:to>
      <xdr:col>68</xdr:col>
      <xdr:colOff>203200</xdr:colOff>
      <xdr:row>87</xdr:row>
      <xdr:rowOff>153307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138084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18143</xdr:rowOff>
    </xdr:from>
    <xdr:to>
      <xdr:col>64</xdr:col>
      <xdr:colOff>152400</xdr:colOff>
      <xdr:row>88</xdr:row>
      <xdr:rowOff>119743</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104520</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19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平成３年度以降、「定員管理適正化計画」、「定員適正化指針」、「第二次定員適正化指針」により定員を削減してきたことにより、類似団体内平均値を下回っている。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今後は、社会経済情勢の変化や区民ニーズの多様化に対応するため、毎年度策定する「行財政運営方針」に基づき、課題解決に必要な職員数を精査し、適正な定数管理を行っていく。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41728</xdr:rowOff>
    </xdr:from>
    <xdr:to>
      <xdr:col>81</xdr:col>
      <xdr:colOff>44450</xdr:colOff>
      <xdr:row>59</xdr:row>
      <xdr:rowOff>46325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157278"/>
          <a:ext cx="83820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126171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241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33686</xdr:rowOff>
    </xdr:from>
    <xdr:to>
      <xdr:col>77</xdr:col>
      <xdr:colOff>44450</xdr:colOff>
      <xdr:row>59</xdr:row>
      <xdr:rowOff>41728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149236"/>
          <a:ext cx="8890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33686</xdr:rowOff>
    </xdr:from>
    <xdr:to>
      <xdr:col>72</xdr:col>
      <xdr:colOff>203200</xdr:colOff>
      <xdr:row>59</xdr:row>
      <xdr:rowOff>33686</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1492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66722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353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32536</xdr:rowOff>
    </xdr:from>
    <xdr:to>
      <xdr:col>68</xdr:col>
      <xdr:colOff>152400</xdr:colOff>
      <xdr:row>59</xdr:row>
      <xdr:rowOff>33686</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148086"/>
          <a:ext cx="8890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57530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166975</xdr:rowOff>
    </xdr:from>
    <xdr:to>
      <xdr:col>81</xdr:col>
      <xdr:colOff>95250</xdr:colOff>
      <xdr:row>59</xdr:row>
      <xdr:rowOff>97125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11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88252</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032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162378</xdr:rowOff>
    </xdr:from>
    <xdr:to>
      <xdr:col>77</xdr:col>
      <xdr:colOff>95250</xdr:colOff>
      <xdr:row>59</xdr:row>
      <xdr:rowOff>92528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10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102705</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9875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154336</xdr:rowOff>
    </xdr:from>
    <xdr:to>
      <xdr:col>73</xdr:col>
      <xdr:colOff>44450</xdr:colOff>
      <xdr:row>59</xdr:row>
      <xdr:rowOff>84486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09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94663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9867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154336</xdr:rowOff>
    </xdr:from>
    <xdr:to>
      <xdr:col>68</xdr:col>
      <xdr:colOff>203200</xdr:colOff>
      <xdr:row>59</xdr:row>
      <xdr:rowOff>84486</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09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94663</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9867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153186</xdr:rowOff>
    </xdr:from>
    <xdr:to>
      <xdr:col>64</xdr:col>
      <xdr:colOff>152400</xdr:colOff>
      <xdr:row>59</xdr:row>
      <xdr:rowOff>83336</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0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93513</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986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実質公債費比率は、分子である元利償還金が増加したものの、分母である標準財政規模の増加、分子・分母の両方で控除する算入公債費等の減少に伴い、</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ポイントの増となった。なお、令和４年度以降、特別区債の新規借入は行っていない。</a:t>
          </a:r>
        </a:p>
        <a:p>
          <a:r>
            <a:rPr kumimoji="1" lang="ja-JP" altLang="en-US" sz="1300">
              <a:latin typeface="ＭＳ Ｐゴシック" panose="020B0600070205080204" pitchFamily="50" charset="-128"/>
              <a:ea typeface="ＭＳ Ｐゴシック" panose="020B0600070205080204" pitchFamily="50" charset="-128"/>
            </a:rPr>
            <a:t>　今後も公共施設の更新が予定されており、新規借入が必要になる可能性があるが、これまで同様「借入額＜返済額」となるよう、工事時期の平準化や工事手法等の検討による経費削減などにより借入額の抑制を図り、適正水準を維持し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129117</xdr:rowOff>
    </xdr:from>
    <xdr:to>
      <xdr:col>81</xdr:col>
      <xdr:colOff>44450</xdr:colOff>
      <xdr:row>37</xdr:row>
      <xdr:rowOff>98425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301317"/>
          <a:ext cx="8382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9119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524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48683</xdr:rowOff>
    </xdr:from>
    <xdr:to>
      <xdr:col>77</xdr:col>
      <xdr:colOff>44450</xdr:colOff>
      <xdr:row>36</xdr:row>
      <xdr:rowOff>129117</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220883"/>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154110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497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48683</xdr:rowOff>
    </xdr:from>
    <xdr:to>
      <xdr:col>72</xdr:col>
      <xdr:colOff>203200</xdr:colOff>
      <xdr:row>36</xdr:row>
      <xdr:rowOff>48683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2208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53569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397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48683</xdr:rowOff>
    </xdr:from>
    <xdr:to>
      <xdr:col>68</xdr:col>
      <xdr:colOff>152400</xdr:colOff>
      <xdr:row>36</xdr:row>
      <xdr:rowOff>88900</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62208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33460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164694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47625</xdr:rowOff>
    </xdr:from>
    <xdr:to>
      <xdr:col>81</xdr:col>
      <xdr:colOff>95250</xdr:colOff>
      <xdr:row>37</xdr:row>
      <xdr:rowOff>149225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64152</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236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78317</xdr:rowOff>
    </xdr:from>
    <xdr:to>
      <xdr:col>77</xdr:col>
      <xdr:colOff>95250</xdr:colOff>
      <xdr:row>37</xdr:row>
      <xdr:rowOff>8467</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25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18644</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019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169333</xdr:rowOff>
    </xdr:from>
    <xdr:to>
      <xdr:col>73</xdr:col>
      <xdr:colOff>44450</xdr:colOff>
      <xdr:row>36</xdr:row>
      <xdr:rowOff>99483</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17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109660</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593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169333</xdr:rowOff>
    </xdr:from>
    <xdr:to>
      <xdr:col>68</xdr:col>
      <xdr:colOff>203200</xdr:colOff>
      <xdr:row>36</xdr:row>
      <xdr:rowOff>99483</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17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109660</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593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38100</xdr:rowOff>
    </xdr:from>
    <xdr:to>
      <xdr:col>64</xdr:col>
      <xdr:colOff>152400</xdr:colOff>
      <xdr:row>36</xdr:row>
      <xdr:rowOff>139700</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149877</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将来負担額は、特別区債現在高・債務負担行為による支出予定額・退職手当支給予定額等の合計で</a:t>
          </a:r>
          <a:r>
            <a:rPr kumimoji="1" lang="en-US" altLang="ja-JP" sz="1300">
              <a:latin typeface="ＭＳ Ｐゴシック" panose="020B0600070205080204" pitchFamily="50" charset="-128"/>
              <a:ea typeface="ＭＳ Ｐゴシック" panose="020B0600070205080204" pitchFamily="50" charset="-128"/>
            </a:rPr>
            <a:t>463</a:t>
          </a:r>
          <a:r>
            <a:rPr kumimoji="1" lang="ja-JP" altLang="en-US" sz="1300">
              <a:latin typeface="ＭＳ Ｐゴシック" panose="020B0600070205080204" pitchFamily="50" charset="-128"/>
              <a:ea typeface="ＭＳ Ｐゴシック" panose="020B0600070205080204" pitchFamily="50" charset="-128"/>
            </a:rPr>
            <a:t>億円であった。一方、基金現在高等将来負担額から控除される充当可能財源等は</a:t>
          </a:r>
          <a:r>
            <a:rPr kumimoji="1" lang="en-US" altLang="ja-JP" sz="1300">
              <a:latin typeface="ＭＳ Ｐゴシック" panose="020B0600070205080204" pitchFamily="50" charset="-128"/>
              <a:ea typeface="ＭＳ Ｐゴシック" panose="020B0600070205080204" pitchFamily="50" charset="-128"/>
            </a:rPr>
            <a:t>2,429</a:t>
          </a:r>
          <a:r>
            <a:rPr kumimoji="1" lang="ja-JP" altLang="en-US" sz="1300">
              <a:latin typeface="ＭＳ Ｐゴシック" panose="020B0600070205080204" pitchFamily="50" charset="-128"/>
              <a:ea typeface="ＭＳ Ｐゴシック" panose="020B0600070205080204" pitchFamily="50" charset="-128"/>
            </a:rPr>
            <a:t>億円で、将来負担額を</a:t>
          </a:r>
          <a:r>
            <a:rPr kumimoji="1" lang="en-US" altLang="ja-JP" sz="1300">
              <a:latin typeface="ＭＳ Ｐゴシック" panose="020B0600070205080204" pitchFamily="50" charset="-128"/>
              <a:ea typeface="ＭＳ Ｐゴシック" panose="020B0600070205080204" pitchFamily="50" charset="-128"/>
            </a:rPr>
            <a:t>1,966</a:t>
          </a:r>
          <a:r>
            <a:rPr kumimoji="1" lang="ja-JP" altLang="en-US" sz="1300">
              <a:latin typeface="ＭＳ Ｐゴシック" panose="020B0600070205080204" pitchFamily="50" charset="-128"/>
              <a:ea typeface="ＭＳ Ｐゴシック" panose="020B0600070205080204" pitchFamily="50" charset="-128"/>
            </a:rPr>
            <a:t>億円と大きく上回るため、将来負担比率は算定されなかった。このように健全な状態にあるが、今後は、公共施設の老朽化による改修等により債務負担行為額の増大が見込まれるため、引き続き財政の健全化に努めていく。</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698,276
654,280
53.25
350,114,892
337,389,453
12,489,938
193,434,386
16,140,200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令和６年度の経常的経費充当一般財源は</a:t>
          </a:r>
          <a:r>
            <a:rPr kumimoji="1" lang="en-US" altLang="ja-JP" sz="1300">
              <a:latin typeface="ＭＳ Ｐゴシック" panose="020B0600070205080204" pitchFamily="50" charset="-128"/>
              <a:ea typeface="ＭＳ Ｐゴシック" panose="020B0600070205080204" pitchFamily="50" charset="-128"/>
            </a:rPr>
            <a:t>369</a:t>
          </a:r>
          <a:r>
            <a:rPr kumimoji="1" lang="ja-JP" altLang="en-US" sz="1300">
              <a:latin typeface="ＭＳ Ｐゴシック" panose="020B0600070205080204" pitchFamily="50" charset="-128"/>
              <a:ea typeface="ＭＳ Ｐゴシック" panose="020B0600070205080204" pitchFamily="50" charset="-128"/>
            </a:rPr>
            <a:t>億円で、前年度から</a:t>
          </a:r>
          <a:r>
            <a:rPr kumimoji="1" lang="en-US" altLang="ja-JP" sz="1300">
              <a:latin typeface="ＭＳ Ｐゴシック" panose="020B0600070205080204" pitchFamily="50" charset="-128"/>
              <a:ea typeface="ＭＳ Ｐゴシック" panose="020B0600070205080204" pitchFamily="50" charset="-128"/>
            </a:rPr>
            <a:t>33.4</a:t>
          </a:r>
          <a:r>
            <a:rPr kumimoji="1" lang="ja-JP" altLang="en-US" sz="1300">
              <a:latin typeface="ＭＳ Ｐゴシック" panose="020B0600070205080204" pitchFamily="50" charset="-128"/>
              <a:ea typeface="ＭＳ Ｐゴシック" panose="020B0600070205080204" pitchFamily="50" charset="-128"/>
            </a:rPr>
            <a:t>億円増加したことにより、経常収支比率も</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ポイント上昇した。平成３年度以降、「定員管理適正化計画」「定員適正化指針」に基づき、指定管理者制度導入や保育園民営化、外郭団体の整理統合等により、常勤職員定数の適正化を図っている。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今後も、毎年度策定する「行財政運営方針」に基づいた定員管理により、適正な人件費計上に努めていく。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98425</xdr:rowOff>
    </xdr:from>
    <xdr:to>
      <xdr:col>24</xdr:col>
      <xdr:colOff>25400</xdr:colOff>
      <xdr:row>36</xdr:row>
      <xdr:rowOff>12700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099175"/>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114952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287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79375</xdr:rowOff>
    </xdr:from>
    <xdr:to>
      <xdr:col>19</xdr:col>
      <xdr:colOff>187325</xdr:colOff>
      <xdr:row>35</xdr:row>
      <xdr:rowOff>98425</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3098800" y="608012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114952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287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79375</xdr:rowOff>
    </xdr:from>
    <xdr:to>
      <xdr:col>15</xdr:col>
      <xdr:colOff>98425</xdr:colOff>
      <xdr:row>36</xdr:row>
      <xdr:rowOff>41275</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080125"/>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67327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41275</xdr:rowOff>
    </xdr:from>
    <xdr:to>
      <xdr:col>11</xdr:col>
      <xdr:colOff>9525</xdr:colOff>
      <xdr:row>37</xdr:row>
      <xdr:rowOff>12700</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213475"/>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153052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66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133350</xdr:rowOff>
    </xdr:from>
    <xdr:to>
      <xdr:col>24</xdr:col>
      <xdr:colOff>76200</xdr:colOff>
      <xdr:row>36</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149877</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47625</xdr:rowOff>
    </xdr:from>
    <xdr:to>
      <xdr:col>20</xdr:col>
      <xdr:colOff>38100</xdr:colOff>
      <xdr:row>35</xdr:row>
      <xdr:rowOff>149225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04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159402</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817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28575</xdr:rowOff>
    </xdr:from>
    <xdr:to>
      <xdr:col>15</xdr:col>
      <xdr:colOff>149225</xdr:colOff>
      <xdr:row>35</xdr:row>
      <xdr:rowOff>130175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02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140352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5798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161925</xdr:rowOff>
    </xdr:from>
    <xdr:to>
      <xdr:col>11</xdr:col>
      <xdr:colOff>60325</xdr:colOff>
      <xdr:row>36</xdr:row>
      <xdr:rowOff>92075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16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102252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593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133350</xdr:rowOff>
    </xdr:from>
    <xdr:to>
      <xdr:col>6</xdr:col>
      <xdr:colOff>171450</xdr:colOff>
      <xdr:row>37</xdr:row>
      <xdr:rowOff>63500</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73677</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07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令和６年度の経常的経費充当一般財源は</a:t>
          </a:r>
          <a:r>
            <a:rPr kumimoji="1" lang="en-US" altLang="ja-JP" sz="1300">
              <a:latin typeface="ＭＳ Ｐゴシック" panose="020B0600070205080204" pitchFamily="50" charset="-128"/>
              <a:ea typeface="ＭＳ Ｐゴシック" panose="020B0600070205080204" pitchFamily="50" charset="-128"/>
            </a:rPr>
            <a:t>397</a:t>
          </a:r>
          <a:r>
            <a:rPr kumimoji="1" lang="ja-JP" altLang="en-US" sz="1300">
              <a:latin typeface="ＭＳ Ｐゴシック" panose="020B0600070205080204" pitchFamily="50" charset="-128"/>
              <a:ea typeface="ＭＳ Ｐゴシック" panose="020B0600070205080204" pitchFamily="50" charset="-128"/>
            </a:rPr>
            <a:t>億円で、前年度から</a:t>
          </a:r>
          <a:r>
            <a:rPr kumimoji="1" lang="en-US" altLang="ja-JP" sz="1300">
              <a:latin typeface="ＭＳ Ｐゴシック" panose="020B0600070205080204" pitchFamily="50" charset="-128"/>
              <a:ea typeface="ＭＳ Ｐゴシック" panose="020B0600070205080204" pitchFamily="50" charset="-128"/>
            </a:rPr>
            <a:t>18.2</a:t>
          </a:r>
          <a:r>
            <a:rPr kumimoji="1" lang="ja-JP" altLang="en-US" sz="1300">
              <a:latin typeface="ＭＳ Ｐゴシック" panose="020B0600070205080204" pitchFamily="50" charset="-128"/>
              <a:ea typeface="ＭＳ Ｐゴシック" panose="020B0600070205080204" pitchFamily="50" charset="-128"/>
            </a:rPr>
            <a:t>億円増加したことにより、経常収支比率も</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ポイント上昇した。予防接種事業で</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億円増、小・中学校運営管理事業で</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億円増などが主な要因である。</a:t>
          </a:r>
        </a:p>
        <a:p>
          <a:r>
            <a:rPr kumimoji="1" lang="ja-JP" altLang="en-US" sz="1300">
              <a:latin typeface="ＭＳ Ｐゴシック" panose="020B0600070205080204" pitchFamily="50" charset="-128"/>
              <a:ea typeface="ＭＳ Ｐゴシック" panose="020B0600070205080204" pitchFamily="50" charset="-128"/>
            </a:rPr>
            <a:t>　近年の物価高騰による経費の増加は、一定程度やむを得ない側面があるが、実施手法の見直し等、内部努力可能な部分は、行政評価を活用しながら検証し、歳出抑制に努めていく。</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12700</xdr:rowOff>
    </xdr:from>
    <xdr:to>
      <xdr:col>82</xdr:col>
      <xdr:colOff>107950</xdr:colOff>
      <xdr:row>21</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4130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99077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15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12700</xdr:rowOff>
    </xdr:from>
    <xdr:to>
      <xdr:col>82</xdr:col>
      <xdr:colOff>196850</xdr:colOff>
      <xdr:row>14</xdr:row>
      <xdr:rowOff>12700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41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76200</xdr:rowOff>
    </xdr:from>
    <xdr:to>
      <xdr:col>82</xdr:col>
      <xdr:colOff>107950</xdr:colOff>
      <xdr:row>14</xdr:row>
      <xdr:rowOff>88900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4765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10177</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753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158750</xdr:rowOff>
    </xdr:from>
    <xdr:to>
      <xdr:col>78</xdr:col>
      <xdr:colOff>69850</xdr:colOff>
      <xdr:row>14</xdr:row>
      <xdr:rowOff>76200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3876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146050</xdr:rowOff>
    </xdr:from>
    <xdr:to>
      <xdr:col>78</xdr:col>
      <xdr:colOff>120650</xdr:colOff>
      <xdr:row>16</xdr:row>
      <xdr:rowOff>76200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60977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80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57150</xdr:rowOff>
    </xdr:from>
    <xdr:to>
      <xdr:col>73</xdr:col>
      <xdr:colOff>180975</xdr:colOff>
      <xdr:row>13</xdr:row>
      <xdr:rowOff>158750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2860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69850</xdr:rowOff>
    </xdr:from>
    <xdr:to>
      <xdr:col>74</xdr:col>
      <xdr:colOff>31750</xdr:colOff>
      <xdr:row>16</xdr:row>
      <xdr:rowOff>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156227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7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57150</xdr:rowOff>
    </xdr:from>
    <xdr:to>
      <xdr:col>69</xdr:col>
      <xdr:colOff>92075</xdr:colOff>
      <xdr:row>15</xdr:row>
      <xdr:rowOff>133350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286000"/>
          <a:ext cx="889000" cy="41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31750</xdr:rowOff>
    </xdr:from>
    <xdr:to>
      <xdr:col>69</xdr:col>
      <xdr:colOff>142875</xdr:colOff>
      <xdr:row>15</xdr:row>
      <xdr:rowOff>133350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118127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68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95250</xdr:rowOff>
    </xdr:from>
    <xdr:to>
      <xdr:col>65</xdr:col>
      <xdr:colOff>53975</xdr:colOff>
      <xdr:row>16</xdr:row>
      <xdr:rowOff>25400</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38100</xdr:rowOff>
    </xdr:from>
    <xdr:to>
      <xdr:col>82</xdr:col>
      <xdr:colOff>158750</xdr:colOff>
      <xdr:row>14</xdr:row>
      <xdr:rowOff>139700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118127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34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25400</xdr:rowOff>
    </xdr:from>
    <xdr:to>
      <xdr:col>78</xdr:col>
      <xdr:colOff>120650</xdr:colOff>
      <xdr:row>14</xdr:row>
      <xdr:rowOff>127000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42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137177</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194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107950</xdr:rowOff>
    </xdr:from>
    <xdr:to>
      <xdr:col>74</xdr:col>
      <xdr:colOff>31750</xdr:colOff>
      <xdr:row>14</xdr:row>
      <xdr:rowOff>38100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3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48277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1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6350</xdr:rowOff>
    </xdr:from>
    <xdr:to>
      <xdr:col>69</xdr:col>
      <xdr:colOff>142875</xdr:colOff>
      <xdr:row>13</xdr:row>
      <xdr:rowOff>107950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23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118127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0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82550</xdr:rowOff>
    </xdr:from>
    <xdr:to>
      <xdr:col>65</xdr:col>
      <xdr:colOff>53975</xdr:colOff>
      <xdr:row>16</xdr:row>
      <xdr:rowOff>12700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65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22877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令和６年度の経常的経費充当一般財源は</a:t>
          </a:r>
          <a:r>
            <a:rPr kumimoji="1" lang="en-US" altLang="ja-JP" sz="1300">
              <a:latin typeface="ＭＳ Ｐゴシック" panose="020B0600070205080204" pitchFamily="50" charset="-128"/>
              <a:ea typeface="ＭＳ Ｐゴシック" panose="020B0600070205080204" pitchFamily="50" charset="-128"/>
            </a:rPr>
            <a:t>434</a:t>
          </a:r>
          <a:r>
            <a:rPr kumimoji="1" lang="ja-JP" altLang="en-US" sz="1300">
              <a:latin typeface="ＭＳ Ｐゴシック" panose="020B0600070205080204" pitchFamily="50" charset="-128"/>
              <a:ea typeface="ＭＳ Ｐゴシック" panose="020B0600070205080204" pitchFamily="50" charset="-128"/>
            </a:rPr>
            <a:t>億円で、前年度から</a:t>
          </a:r>
          <a:r>
            <a:rPr kumimoji="1" lang="en-US" altLang="ja-JP" sz="1300">
              <a:latin typeface="ＭＳ Ｐゴシック" panose="020B0600070205080204" pitchFamily="50" charset="-128"/>
              <a:ea typeface="ＭＳ Ｐゴシック" panose="020B0600070205080204" pitchFamily="50" charset="-128"/>
            </a:rPr>
            <a:t>31.6</a:t>
          </a:r>
          <a:r>
            <a:rPr kumimoji="1" lang="ja-JP" altLang="en-US" sz="1300">
              <a:latin typeface="ＭＳ Ｐゴシック" panose="020B0600070205080204" pitchFamily="50" charset="-128"/>
              <a:ea typeface="ＭＳ Ｐゴシック" panose="020B0600070205080204" pitchFamily="50" charset="-128"/>
            </a:rPr>
            <a:t>億円増加したことにより、経常収支比率も</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ポイント上昇した。障がい者自立支援給付費で</a:t>
          </a:r>
          <a:r>
            <a:rPr kumimoji="1" lang="en-US" altLang="ja-JP" sz="1300">
              <a:latin typeface="ＭＳ Ｐゴシック" panose="020B0600070205080204" pitchFamily="50" charset="-128"/>
              <a:ea typeface="ＭＳ Ｐゴシック" panose="020B0600070205080204" pitchFamily="50" charset="-128"/>
            </a:rPr>
            <a:t>16.6</a:t>
          </a:r>
          <a:r>
            <a:rPr kumimoji="1" lang="ja-JP" altLang="en-US" sz="1300">
              <a:latin typeface="ＭＳ Ｐゴシック" panose="020B0600070205080204" pitchFamily="50" charset="-128"/>
              <a:ea typeface="ＭＳ Ｐゴシック" panose="020B0600070205080204" pitchFamily="50" charset="-128"/>
            </a:rPr>
            <a:t>億円増、私立保育園の運営費助成で</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億円増などが主な要因である。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今後も高齢者や障がい者支援のため社会保障関係費の増加が見込まれるが、適正な給付に努めていく。</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78015</xdr:rowOff>
    </xdr:from>
    <xdr:to>
      <xdr:col>24</xdr:col>
      <xdr:colOff>25400</xdr:colOff>
      <xdr:row>60</xdr:row>
      <xdr:rowOff>154215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10365015"/>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49184</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82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78015</xdr:rowOff>
    </xdr:from>
    <xdr:to>
      <xdr:col>19</xdr:col>
      <xdr:colOff>187325</xdr:colOff>
      <xdr:row>60</xdr:row>
      <xdr:rowOff>78015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10365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67128</xdr:rowOff>
    </xdr:from>
    <xdr:to>
      <xdr:col>15</xdr:col>
      <xdr:colOff>98425</xdr:colOff>
      <xdr:row>60</xdr:row>
      <xdr:rowOff>78015</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103541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5642</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67128</xdr:rowOff>
    </xdr:from>
    <xdr:to>
      <xdr:col>11</xdr:col>
      <xdr:colOff>9525</xdr:colOff>
      <xdr:row>60</xdr:row>
      <xdr:rowOff>110672</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103541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81842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147155</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103415</xdr:rowOff>
    </xdr:from>
    <xdr:to>
      <xdr:col>24</xdr:col>
      <xdr:colOff>76200</xdr:colOff>
      <xdr:row>61</xdr:row>
      <xdr:rowOff>33565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1039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75492</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10362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27215</xdr:rowOff>
    </xdr:from>
    <xdr:to>
      <xdr:col>20</xdr:col>
      <xdr:colOff>38100</xdr:colOff>
      <xdr:row>60</xdr:row>
      <xdr:rowOff>128815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113592</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10400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27215</xdr:rowOff>
    </xdr:from>
    <xdr:to>
      <xdr:col>15</xdr:col>
      <xdr:colOff>149225</xdr:colOff>
      <xdr:row>60</xdr:row>
      <xdr:rowOff>128815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113592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10400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16328</xdr:rowOff>
    </xdr:from>
    <xdr:to>
      <xdr:col>11</xdr:col>
      <xdr:colOff>60325</xdr:colOff>
      <xdr:row>60</xdr:row>
      <xdr:rowOff>117928</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1030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102705</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1038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59872</xdr:rowOff>
    </xdr:from>
    <xdr:to>
      <xdr:col>6</xdr:col>
      <xdr:colOff>171450</xdr:colOff>
      <xdr:row>60</xdr:row>
      <xdr:rowOff>161472</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1034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146249</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1043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「その他」項目の主たる要素は、国民健康保険、介護保険</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後期高齢者医療の各特別会計への繰出金である。令和６年度の繰出金は、経常的経費充当一般財源は</a:t>
          </a:r>
          <a:r>
            <a:rPr kumimoji="1" lang="en-US" altLang="ja-JP" sz="1300">
              <a:latin typeface="ＭＳ Ｐゴシック" panose="020B0600070205080204" pitchFamily="50" charset="-128"/>
              <a:ea typeface="ＭＳ Ｐゴシック" panose="020B0600070205080204" pitchFamily="50" charset="-128"/>
            </a:rPr>
            <a:t>209</a:t>
          </a:r>
          <a:r>
            <a:rPr kumimoji="1" lang="ja-JP" altLang="en-US" sz="1300">
              <a:latin typeface="ＭＳ Ｐゴシック" panose="020B0600070205080204" pitchFamily="50" charset="-128"/>
              <a:ea typeface="ＭＳ Ｐゴシック" panose="020B0600070205080204" pitchFamily="50" charset="-128"/>
            </a:rPr>
            <a:t>億円で前年度から</a:t>
          </a:r>
          <a:r>
            <a:rPr kumimoji="1" lang="en-US" altLang="ja-JP" sz="1300">
              <a:latin typeface="ＭＳ Ｐゴシック" panose="020B0600070205080204" pitchFamily="50" charset="-128"/>
              <a:ea typeface="ＭＳ Ｐゴシック" panose="020B0600070205080204" pitchFamily="50" charset="-128"/>
            </a:rPr>
            <a:t>17.1</a:t>
          </a:r>
          <a:r>
            <a:rPr kumimoji="1" lang="ja-JP" altLang="en-US" sz="1300">
              <a:latin typeface="ＭＳ Ｐゴシック" panose="020B0600070205080204" pitchFamily="50" charset="-128"/>
              <a:ea typeface="ＭＳ Ｐゴシック" panose="020B0600070205080204" pitchFamily="50" charset="-128"/>
            </a:rPr>
            <a:t>億円の増加となり、経常収支比率は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ポイント上昇した。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今後も医療費の適正化や保険料の収納率向上に一層注力するとともに</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介護予防事業の実施等による将来的な経費の抑制に努めていく。</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127000</xdr:rowOff>
    </xdr:from>
    <xdr:to>
      <xdr:col>82</xdr:col>
      <xdr:colOff>107950</xdr:colOff>
      <xdr:row>61</xdr:row>
      <xdr:rowOff>31750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104140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127000</xdr:rowOff>
    </xdr:from>
    <xdr:to>
      <xdr:col>78</xdr:col>
      <xdr:colOff>69850</xdr:colOff>
      <xdr:row>60</xdr:row>
      <xdr:rowOff>146050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4782800" y="10414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127000</xdr:rowOff>
    </xdr:from>
    <xdr:to>
      <xdr:col>73</xdr:col>
      <xdr:colOff>180975</xdr:colOff>
      <xdr:row>60</xdr:row>
      <xdr:rowOff>146050</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10414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73677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127000</xdr:rowOff>
    </xdr:from>
    <xdr:to>
      <xdr:col>69</xdr:col>
      <xdr:colOff>92075</xdr:colOff>
      <xdr:row>61</xdr:row>
      <xdr:rowOff>31750</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10414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111777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54627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152400</xdr:rowOff>
    </xdr:from>
    <xdr:to>
      <xdr:col>82</xdr:col>
      <xdr:colOff>158750</xdr:colOff>
      <xdr:row>61</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60977</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76200</xdr:rowOff>
    </xdr:from>
    <xdr:to>
      <xdr:col>78</xdr:col>
      <xdr:colOff>120650</xdr:colOff>
      <xdr:row>61</xdr:row>
      <xdr:rowOff>6350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162577</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1044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95250</xdr:rowOff>
    </xdr:from>
    <xdr:to>
      <xdr:col>74</xdr:col>
      <xdr:colOff>31750</xdr:colOff>
      <xdr:row>61</xdr:row>
      <xdr:rowOff>25400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10177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76200</xdr:rowOff>
    </xdr:from>
    <xdr:to>
      <xdr:col>69</xdr:col>
      <xdr:colOff>142875</xdr:colOff>
      <xdr:row>61</xdr:row>
      <xdr:rowOff>6350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162577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152400</xdr:rowOff>
    </xdr:from>
    <xdr:to>
      <xdr:col>65</xdr:col>
      <xdr:colOff>53975</xdr:colOff>
      <xdr:row>61</xdr:row>
      <xdr:rowOff>82550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67327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令和６年度の経常的経費充当一般財源は</a:t>
          </a:r>
          <a:r>
            <a:rPr kumimoji="1" lang="en-US" altLang="ja-JP" sz="1300">
              <a:latin typeface="ＭＳ Ｐゴシック" panose="020B0600070205080204" pitchFamily="50" charset="-128"/>
              <a:ea typeface="ＭＳ Ｐゴシック" panose="020B0600070205080204" pitchFamily="50" charset="-128"/>
            </a:rPr>
            <a:t>121</a:t>
          </a:r>
          <a:r>
            <a:rPr kumimoji="1" lang="ja-JP" altLang="en-US" sz="1300">
              <a:latin typeface="ＭＳ Ｐゴシック" panose="020B0600070205080204" pitchFamily="50" charset="-128"/>
              <a:ea typeface="ＭＳ Ｐゴシック" panose="020B0600070205080204" pitchFamily="50" charset="-128"/>
            </a:rPr>
            <a:t>億円で、前年度から</a:t>
          </a:r>
          <a:r>
            <a:rPr kumimoji="1" lang="en-US" altLang="ja-JP" sz="1300">
              <a:latin typeface="ＭＳ Ｐゴシック" panose="020B0600070205080204" pitchFamily="50" charset="-128"/>
              <a:ea typeface="ＭＳ Ｐゴシック" panose="020B0600070205080204" pitchFamily="50" charset="-128"/>
            </a:rPr>
            <a:t>6.3</a:t>
          </a:r>
          <a:r>
            <a:rPr kumimoji="1" lang="ja-JP" altLang="en-US" sz="1300">
              <a:latin typeface="ＭＳ Ｐゴシック" panose="020B0600070205080204" pitchFamily="50" charset="-128"/>
              <a:ea typeface="ＭＳ Ｐゴシック" panose="020B0600070205080204" pitchFamily="50" charset="-128"/>
            </a:rPr>
            <a:t>億円減少したことにより、経常収支比率も</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ポイント低下した。ものづくり支援事業で</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億円減、東京二十三区清掃一部事務組合分担金で</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億円減などが主な要因である。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令和６年度は補助金の全件調査及び評価を実施し、全体の予算削減に繋げた。今後も、補助金の必要性や妥当性等を確認し、見直しを行っていく。</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35560</xdr:rowOff>
    </xdr:from>
    <xdr:to>
      <xdr:col>82</xdr:col>
      <xdr:colOff>107950</xdr:colOff>
      <xdr:row>37</xdr:row>
      <xdr:rowOff>1270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620776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69867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572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104140</xdr:rowOff>
    </xdr:from>
    <xdr:to>
      <xdr:col>78</xdr:col>
      <xdr:colOff>69850</xdr:colOff>
      <xdr:row>37</xdr:row>
      <xdr:rowOff>1270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5933440"/>
          <a:ext cx="889000" cy="41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35560</xdr:rowOff>
    </xdr:from>
    <xdr:to>
      <xdr:col>73</xdr:col>
      <xdr:colOff>180975</xdr:colOff>
      <xdr:row>34</xdr:row>
      <xdr:rowOff>104140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58648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73677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35560</xdr:rowOff>
    </xdr:from>
    <xdr:to>
      <xdr:col>69</xdr:col>
      <xdr:colOff>92075</xdr:colOff>
      <xdr:row>34</xdr:row>
      <xdr:rowOff>149860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586486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27957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156210</xdr:rowOff>
    </xdr:from>
    <xdr:to>
      <xdr:col>82</xdr:col>
      <xdr:colOff>158750</xdr:colOff>
      <xdr:row>36</xdr:row>
      <xdr:rowOff>86360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128287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12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121920</xdr:rowOff>
    </xdr:from>
    <xdr:to>
      <xdr:col>78</xdr:col>
      <xdr:colOff>120650</xdr:colOff>
      <xdr:row>37</xdr:row>
      <xdr:rowOff>52070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36847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53340</xdr:rowOff>
    </xdr:from>
    <xdr:to>
      <xdr:col>74</xdr:col>
      <xdr:colOff>31750</xdr:colOff>
      <xdr:row>34</xdr:row>
      <xdr:rowOff>154940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139717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596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156210</xdr:rowOff>
    </xdr:from>
    <xdr:to>
      <xdr:col>69</xdr:col>
      <xdr:colOff>142875</xdr:colOff>
      <xdr:row>34</xdr:row>
      <xdr:rowOff>86360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71137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590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99060</xdr:rowOff>
    </xdr:from>
    <xdr:to>
      <xdr:col>65</xdr:col>
      <xdr:colOff>53975</xdr:colOff>
      <xdr:row>35</xdr:row>
      <xdr:rowOff>29210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13987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01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令和６年度の経常的経費充当一般財源は</a:t>
          </a:r>
          <a:r>
            <a:rPr kumimoji="1" lang="en-US" altLang="ja-JP" sz="1300">
              <a:latin typeface="ＭＳ Ｐゴシック" panose="020B0600070205080204" pitchFamily="50" charset="-128"/>
              <a:ea typeface="ＭＳ Ｐゴシック" panose="020B0600070205080204" pitchFamily="50" charset="-128"/>
            </a:rPr>
            <a:t>29.6</a:t>
          </a:r>
          <a:r>
            <a:rPr kumimoji="1" lang="ja-JP" altLang="en-US" sz="1300">
              <a:latin typeface="ＭＳ Ｐゴシック" panose="020B0600070205080204" pitchFamily="50" charset="-128"/>
              <a:ea typeface="ＭＳ Ｐゴシック" panose="020B0600070205080204" pitchFamily="50" charset="-128"/>
            </a:rPr>
            <a:t>億円で、前年度から</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億円減少したことにより、経常収支比率も</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ポイント低下し、令和６年度は類似団体平均を下回った。元金償還額</a:t>
          </a:r>
          <a:r>
            <a:rPr kumimoji="1" lang="en-US" altLang="ja-JP" sz="1300">
              <a:latin typeface="ＭＳ Ｐゴシック" panose="020B0600070205080204" pitchFamily="50" charset="-128"/>
              <a:ea typeface="ＭＳ Ｐゴシック" panose="020B0600070205080204" pitchFamily="50" charset="-128"/>
            </a:rPr>
            <a:t>5.2</a:t>
          </a:r>
          <a:r>
            <a:rPr kumimoji="1" lang="ja-JP" altLang="en-US" sz="1300">
              <a:latin typeface="ＭＳ Ｐゴシック" panose="020B0600070205080204" pitchFamily="50" charset="-128"/>
              <a:ea typeface="ＭＳ Ｐゴシック" panose="020B0600070205080204" pitchFamily="50" charset="-128"/>
            </a:rPr>
            <a:t>億円減などが主な要因である。なお、歳入の増加が見込めたことにより、新規借入は行わなかった。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公共施設の更新等のため、新規借入を行う可能性はあるが、「借入額＜返済額」となるよう努め、適正水準を維持していく。</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a:extLst>
            <a:ext uri="{FF2B5EF4-FFF2-40B4-BE49-F238E27FC236}">
              <a16:creationId xmlns:a16="http://schemas.microsoft.com/office/drawing/2014/main" id="{00000000-0008-0000-0400-00007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0" name="公債費最小値テキスト">
          <a:extLst>
            <a:ext uri="{FF2B5EF4-FFF2-40B4-BE49-F238E27FC236}">
              <a16:creationId xmlns:a16="http://schemas.microsoft.com/office/drawing/2014/main" id="{00000000-0008-0000-0400-000072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2" name="公債費最大値テキスト">
          <a:extLst>
            <a:ext uri="{FF2B5EF4-FFF2-40B4-BE49-F238E27FC236}">
              <a16:creationId xmlns:a16="http://schemas.microsoft.com/office/drawing/2014/main" id="{00000000-0008-0000-0400-00007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107950</xdr:rowOff>
    </xdr:from>
    <xdr:to>
      <xdr:col>24</xdr:col>
      <xdr:colOff>25400</xdr:colOff>
      <xdr:row>75</xdr:row>
      <xdr:rowOff>12700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987800" y="127952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105427</xdr:rowOff>
    </xdr:from>
    <xdr:ext cx="762000" cy="259045"/>
    <xdr:sp macro="" textlink="">
      <xdr:nvSpPr>
        <xdr:cNvPr id="375" name="公債費平均値テキスト">
          <a:extLst>
            <a:ext uri="{FF2B5EF4-FFF2-40B4-BE49-F238E27FC236}">
              <a16:creationId xmlns:a16="http://schemas.microsoft.com/office/drawing/2014/main" id="{00000000-0008-0000-0400-000077010000}"/>
            </a:ext>
          </a:extLst>
        </xdr:cNvPr>
        <xdr:cNvSpPr txBox="1"/>
      </xdr:nvSpPr>
      <xdr:spPr>
        <a:xfrm>
          <a:off x="4914900" y="12792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165100</xdr:rowOff>
    </xdr:from>
    <xdr:to>
      <xdr:col>19</xdr:col>
      <xdr:colOff>187325</xdr:colOff>
      <xdr:row>75</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3098800" y="128524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165100</xdr:rowOff>
    </xdr:from>
    <xdr:to>
      <xdr:col>15</xdr:col>
      <xdr:colOff>98425</xdr:colOff>
      <xdr:row>76</xdr:row>
      <xdr:rowOff>12700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2209800" y="128524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48277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12700</xdr:rowOff>
    </xdr:from>
    <xdr:to>
      <xdr:col>11</xdr:col>
      <xdr:colOff>9525</xdr:colOff>
      <xdr:row>76</xdr:row>
      <xdr:rowOff>31750</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flipV="1">
          <a:off x="1320800" y="130429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168927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57150</xdr:rowOff>
    </xdr:from>
    <xdr:to>
      <xdr:col>24</xdr:col>
      <xdr:colOff>76200</xdr:colOff>
      <xdr:row>74</xdr:row>
      <xdr:rowOff>158750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4775200" y="1274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73677</xdr:rowOff>
    </xdr:from>
    <xdr:ext cx="762000" cy="259045"/>
    <xdr:sp macro="" textlink="">
      <xdr:nvSpPr>
        <xdr:cNvPr id="394" name="公債費該当値テキスト">
          <a:extLst>
            <a:ext uri="{FF2B5EF4-FFF2-40B4-BE49-F238E27FC236}">
              <a16:creationId xmlns:a16="http://schemas.microsoft.com/office/drawing/2014/main" id="{00000000-0008-0000-0400-00008A010000}"/>
            </a:ext>
          </a:extLst>
        </xdr:cNvPr>
        <xdr:cNvSpPr txBox="1"/>
      </xdr:nvSpPr>
      <xdr:spPr>
        <a:xfrm>
          <a:off x="49149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133350</xdr:rowOff>
    </xdr:from>
    <xdr:to>
      <xdr:col>20</xdr:col>
      <xdr:colOff>38100</xdr:colOff>
      <xdr:row>75</xdr:row>
      <xdr:rowOff>63500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9370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48277</xdr:rowOff>
    </xdr:from>
    <xdr:ext cx="7366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3606800" y="12907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114300</xdr:rowOff>
    </xdr:from>
    <xdr:to>
      <xdr:col>15</xdr:col>
      <xdr:colOff>149225</xdr:colOff>
      <xdr:row>75</xdr:row>
      <xdr:rowOff>44450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048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54627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2717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133350</xdr:rowOff>
    </xdr:from>
    <xdr:to>
      <xdr:col>11</xdr:col>
      <xdr:colOff>60325</xdr:colOff>
      <xdr:row>76</xdr:row>
      <xdr:rowOff>63500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2159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48277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828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152400</xdr:rowOff>
    </xdr:from>
    <xdr:to>
      <xdr:col>6</xdr:col>
      <xdr:colOff>171450</xdr:colOff>
      <xdr:row>76</xdr:row>
      <xdr:rowOff>82550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1270000" y="130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67327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939800" y="1309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 人件費や扶助費等の増で経常的経費充当一般財源が増加したことにより、前年度より</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ポイント上昇し、類似団体平均を上回っている。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今後もより一層新たな歳入確保に向けた努力行うとともに、行政評価を活用しながら絶えず事業の見直しを行い、歳出抑制に努めていく。</a:t>
          </a:r>
        </a:p>
      </xdr:txBody>
    </xdr:sp>
    <xdr:clientData/>
  </xdr:twoCellAnchor>
  <xdr:oneCellAnchor>
    <xdr:from>
      <xdr:col>62</xdr:col>
      <xdr:colOff>6350</xdr:colOff>
      <xdr:row>69</xdr:row>
      <xdr:rowOff>107950</xdr:rowOff>
    </xdr:from>
    <xdr:ext cx="298543" cy="225703"/>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27939</xdr:rowOff>
    </xdr:from>
    <xdr:to>
      <xdr:col>82</xdr:col>
      <xdr:colOff>107950</xdr:colOff>
      <xdr:row>78</xdr:row>
      <xdr:rowOff>142239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401039"/>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1270</xdr:rowOff>
    </xdr:from>
    <xdr:to>
      <xdr:col>78</xdr:col>
      <xdr:colOff>69850</xdr:colOff>
      <xdr:row>78</xdr:row>
      <xdr:rowOff>27939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4782800" y="13202920"/>
          <a:ext cx="889000" cy="1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1270</xdr:rowOff>
    </xdr:from>
    <xdr:to>
      <xdr:col>73</xdr:col>
      <xdr:colOff>180975</xdr:colOff>
      <xdr:row>77</xdr:row>
      <xdr:rowOff>8889</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893800" y="132029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90188</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8889</xdr:rowOff>
    </xdr:from>
    <xdr:to>
      <xdr:col>69</xdr:col>
      <xdr:colOff>92075</xdr:colOff>
      <xdr:row>79</xdr:row>
      <xdr:rowOff>130811</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3210539"/>
          <a:ext cx="889000" cy="46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40657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161307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36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91439</xdr:rowOff>
    </xdr:from>
    <xdr:to>
      <xdr:col>82</xdr:col>
      <xdr:colOff>158750</xdr:colOff>
      <xdr:row>79</xdr:row>
      <xdr:rowOff>21589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63516</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148589</xdr:rowOff>
    </xdr:from>
    <xdr:to>
      <xdr:col>78</xdr:col>
      <xdr:colOff>120650</xdr:colOff>
      <xdr:row>78</xdr:row>
      <xdr:rowOff>78739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35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63516</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43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121920</xdr:rowOff>
    </xdr:from>
    <xdr:to>
      <xdr:col>74</xdr:col>
      <xdr:colOff>31750</xdr:colOff>
      <xdr:row>77</xdr:row>
      <xdr:rowOff>52070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62247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129539</xdr:rowOff>
    </xdr:from>
    <xdr:to>
      <xdr:col>69</xdr:col>
      <xdr:colOff>142875</xdr:colOff>
      <xdr:row>77</xdr:row>
      <xdr:rowOff>59689</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69867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80011</xdr:rowOff>
    </xdr:from>
    <xdr:to>
      <xdr:col>65</xdr:col>
      <xdr:colOff>53975</xdr:colOff>
      <xdr:row>80</xdr:row>
      <xdr:rowOff>10161</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62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166388</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710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143339</xdr:rowOff>
    </xdr:from>
    <xdr:to>
      <xdr:col>29</xdr:col>
      <xdr:colOff>127000</xdr:colOff>
      <xdr:row>19</xdr:row>
      <xdr:rowOff>20516</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77064"/>
          <a:ext cx="647700" cy="486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68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20516</xdr:rowOff>
    </xdr:from>
    <xdr:to>
      <xdr:col>26</xdr:col>
      <xdr:colOff>50800</xdr:colOff>
      <xdr:row>19</xdr:row>
      <xdr:rowOff>29573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325691"/>
          <a:ext cx="698500" cy="90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150498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1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29573</xdr:rowOff>
    </xdr:from>
    <xdr:to>
      <xdr:col>22</xdr:col>
      <xdr:colOff>114300</xdr:colOff>
      <xdr:row>19</xdr:row>
      <xdr:rowOff>30259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334748"/>
          <a:ext cx="698500" cy="6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156528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30259</xdr:rowOff>
    </xdr:from>
    <xdr:to>
      <xdr:col>18</xdr:col>
      <xdr:colOff>177800</xdr:colOff>
      <xdr:row>19</xdr:row>
      <xdr:rowOff>33089</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335434"/>
          <a:ext cx="698500" cy="28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159075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160012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92540</xdr:rowOff>
    </xdr:from>
    <xdr:to>
      <xdr:col>29</xdr:col>
      <xdr:colOff>177800</xdr:colOff>
      <xdr:row>19</xdr:row>
      <xdr:rowOff>22689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26265"/>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1117</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34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141166</xdr:rowOff>
    </xdr:from>
    <xdr:to>
      <xdr:col>26</xdr:col>
      <xdr:colOff>101600</xdr:colOff>
      <xdr:row>19</xdr:row>
      <xdr:rowOff>71316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748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56093</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612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150223</xdr:rowOff>
    </xdr:from>
    <xdr:to>
      <xdr:col>22</xdr:col>
      <xdr:colOff>165100</xdr:colOff>
      <xdr:row>19</xdr:row>
      <xdr:rowOff>80373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839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65150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70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150909</xdr:rowOff>
    </xdr:from>
    <xdr:to>
      <xdr:col>19</xdr:col>
      <xdr:colOff>38100</xdr:colOff>
      <xdr:row>19</xdr:row>
      <xdr:rowOff>81059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846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65836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7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153739</xdr:rowOff>
    </xdr:from>
    <xdr:to>
      <xdr:col>15</xdr:col>
      <xdr:colOff>101600</xdr:colOff>
      <xdr:row>19</xdr:row>
      <xdr:rowOff>83889</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874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68666</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73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112026</xdr:rowOff>
    </xdr:from>
    <xdr:to>
      <xdr:col>29</xdr:col>
      <xdr:colOff>127000</xdr:colOff>
      <xdr:row>37</xdr:row>
      <xdr:rowOff>86823</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065276"/>
          <a:ext cx="647700" cy="1462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139247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74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86823</xdr:rowOff>
    </xdr:from>
    <xdr:to>
      <xdr:col>26</xdr:col>
      <xdr:colOff>50800</xdr:colOff>
      <xdr:row>37</xdr:row>
      <xdr:rowOff>149689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211523"/>
          <a:ext cx="698500" cy="628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203293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13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149689</xdr:rowOff>
    </xdr:from>
    <xdr:to>
      <xdr:col>22</xdr:col>
      <xdr:colOff>114300</xdr:colOff>
      <xdr:row>37</xdr:row>
      <xdr:rowOff>212439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274389"/>
          <a:ext cx="698500" cy="627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310678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92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197866</xdr:rowOff>
    </xdr:from>
    <xdr:to>
      <xdr:col>18</xdr:col>
      <xdr:colOff>177800</xdr:colOff>
      <xdr:row>37</xdr:row>
      <xdr:rowOff>212439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322566"/>
          <a:ext cx="698500" cy="145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329481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39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339424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49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61226</xdr:rowOff>
    </xdr:from>
    <xdr:to>
      <xdr:col>29</xdr:col>
      <xdr:colOff>177800</xdr:colOff>
      <xdr:row>36</xdr:row>
      <xdr:rowOff>162826</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0144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33303</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986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36023</xdr:rowOff>
    </xdr:from>
    <xdr:to>
      <xdr:col>26</xdr:col>
      <xdr:colOff>101600</xdr:colOff>
      <xdr:row>37</xdr:row>
      <xdr:rowOff>137623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607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122400</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47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98889</xdr:rowOff>
    </xdr:from>
    <xdr:to>
      <xdr:col>22</xdr:col>
      <xdr:colOff>165100</xdr:colOff>
      <xdr:row>37</xdr:row>
      <xdr:rowOff>200489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2235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185266</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309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161639</xdr:rowOff>
    </xdr:from>
    <xdr:to>
      <xdr:col>19</xdr:col>
      <xdr:colOff>38100</xdr:colOff>
      <xdr:row>37</xdr:row>
      <xdr:rowOff>263239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2863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248016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372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147066</xdr:rowOff>
    </xdr:from>
    <xdr:to>
      <xdr:col>15</xdr:col>
      <xdr:colOff>101600</xdr:colOff>
      <xdr:row>37</xdr:row>
      <xdr:rowOff>248666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2717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233443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358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698,276
654,280
53.25
350,114,892
337,389,453
12,489,938
193,434,386
16,140,200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128542</xdr:rowOff>
    </xdr:from>
    <xdr:to>
      <xdr:col>24</xdr:col>
      <xdr:colOff>63500</xdr:colOff>
      <xdr:row>38</xdr:row>
      <xdr:rowOff>14852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72192"/>
          <a:ext cx="838200" cy="5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53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3030</xdr:rowOff>
    </xdr:from>
    <xdr:to>
      <xdr:col>19</xdr:col>
      <xdr:colOff>177800</xdr:colOff>
      <xdr:row>38</xdr:row>
      <xdr:rowOff>14852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518130"/>
          <a:ext cx="889000" cy="11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152631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5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3030</xdr:rowOff>
    </xdr:from>
    <xdr:to>
      <xdr:col>15</xdr:col>
      <xdr:colOff>50800</xdr:colOff>
      <xdr:row>38</xdr:row>
      <xdr:rowOff>17203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518130"/>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165553</xdr:rowOff>
    </xdr:from>
    <xdr:to>
      <xdr:col>10</xdr:col>
      <xdr:colOff>114300</xdr:colOff>
      <xdr:row>38</xdr:row>
      <xdr:rowOff>17203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509203"/>
          <a:ext cx="889000" cy="23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131589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128737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77742</xdr:rowOff>
    </xdr:from>
    <xdr:to>
      <xdr:col>24</xdr:col>
      <xdr:colOff>114300</xdr:colOff>
      <xdr:row>38</xdr:row>
      <xdr:rowOff>7893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2139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164119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3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135502</xdr:rowOff>
    </xdr:from>
    <xdr:to>
      <xdr:col>20</xdr:col>
      <xdr:colOff>38100</xdr:colOff>
      <xdr:row>38</xdr:row>
      <xdr:rowOff>65652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79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56779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123680</xdr:rowOff>
    </xdr:from>
    <xdr:to>
      <xdr:col>15</xdr:col>
      <xdr:colOff>101600</xdr:colOff>
      <xdr:row>38</xdr:row>
      <xdr:rowOff>53830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6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44957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6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137853</xdr:rowOff>
    </xdr:from>
    <xdr:to>
      <xdr:col>10</xdr:col>
      <xdr:colOff>165100</xdr:colOff>
      <xdr:row>38</xdr:row>
      <xdr:rowOff>68004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8150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59130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7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114753</xdr:rowOff>
    </xdr:from>
    <xdr:to>
      <xdr:col>6</xdr:col>
      <xdr:colOff>38100</xdr:colOff>
      <xdr:row>38</xdr:row>
      <xdr:rowOff>44903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58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36030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5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137044</xdr:rowOff>
    </xdr:from>
    <xdr:to>
      <xdr:col>24</xdr:col>
      <xdr:colOff>63500</xdr:colOff>
      <xdr:row>56</xdr:row>
      <xdr:rowOff>159414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38244"/>
          <a:ext cx="838200" cy="22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137578</xdr:rowOff>
    </xdr:from>
    <xdr:to>
      <xdr:col>19</xdr:col>
      <xdr:colOff>177800</xdr:colOff>
      <xdr:row>56</xdr:row>
      <xdr:rowOff>159414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738778"/>
          <a:ext cx="889000" cy="21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141780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137578</xdr:rowOff>
    </xdr:from>
    <xdr:to>
      <xdr:col>15</xdr:col>
      <xdr:colOff>50800</xdr:colOff>
      <xdr:row>56</xdr:row>
      <xdr:rowOff>151724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38778"/>
          <a:ext cx="889000" cy="14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115395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151724</xdr:rowOff>
    </xdr:from>
    <xdr:to>
      <xdr:col>10</xdr:col>
      <xdr:colOff>114300</xdr:colOff>
      <xdr:row>57</xdr:row>
      <xdr:rowOff>11250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52924"/>
          <a:ext cx="889000" cy="30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140957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39774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86244</xdr:rowOff>
    </xdr:from>
    <xdr:to>
      <xdr:col>24</xdr:col>
      <xdr:colOff>114300</xdr:colOff>
      <xdr:row>57</xdr:row>
      <xdr:rowOff>16394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87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1171</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02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108614</xdr:rowOff>
    </xdr:from>
    <xdr:to>
      <xdr:col>20</xdr:col>
      <xdr:colOff>38100</xdr:colOff>
      <xdr:row>57</xdr:row>
      <xdr:rowOff>38764</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70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29891</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802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86778</xdr:rowOff>
    </xdr:from>
    <xdr:to>
      <xdr:col>15</xdr:col>
      <xdr:colOff>101600</xdr:colOff>
      <xdr:row>57</xdr:row>
      <xdr:rowOff>16928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8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8055</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80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100924</xdr:rowOff>
    </xdr:from>
    <xdr:to>
      <xdr:col>10</xdr:col>
      <xdr:colOff>165100</xdr:colOff>
      <xdr:row>57</xdr:row>
      <xdr:rowOff>31074</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0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22201</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79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131900</xdr:rowOff>
    </xdr:from>
    <xdr:to>
      <xdr:col>6</xdr:col>
      <xdr:colOff>38100</xdr:colOff>
      <xdr:row>57</xdr:row>
      <xdr:rowOff>62050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3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53177</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2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15190</xdr:rowOff>
    </xdr:from>
    <xdr:to>
      <xdr:col>24</xdr:col>
      <xdr:colOff>63500</xdr:colOff>
      <xdr:row>78</xdr:row>
      <xdr:rowOff>27152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388290"/>
          <a:ext cx="838200" cy="11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69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15190</xdr:rowOff>
    </xdr:from>
    <xdr:to>
      <xdr:col>19</xdr:col>
      <xdr:colOff>177800</xdr:colOff>
      <xdr:row>78</xdr:row>
      <xdr:rowOff>43535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388290"/>
          <a:ext cx="889000" cy="28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145838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0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43535</xdr:rowOff>
    </xdr:from>
    <xdr:to>
      <xdr:col>15</xdr:col>
      <xdr:colOff>50800</xdr:colOff>
      <xdr:row>78</xdr:row>
      <xdr:rowOff>52451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416635"/>
          <a:ext cx="889000" cy="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165727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1169</xdr:rowOff>
    </xdr:from>
    <xdr:to>
      <xdr:col>10</xdr:col>
      <xdr:colOff>114300</xdr:colOff>
      <xdr:row>78</xdr:row>
      <xdr:rowOff>52451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374269"/>
          <a:ext cx="889000" cy="5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6926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156660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147802</xdr:rowOff>
    </xdr:from>
    <xdr:to>
      <xdr:col>24</xdr:col>
      <xdr:colOff>114300</xdr:colOff>
      <xdr:row>78</xdr:row>
      <xdr:rowOff>77952</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4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126229</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27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135840</xdr:rowOff>
    </xdr:from>
    <xdr:to>
      <xdr:col>20</xdr:col>
      <xdr:colOff>38100</xdr:colOff>
      <xdr:row>78</xdr:row>
      <xdr:rowOff>65990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3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57117</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30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164185</xdr:rowOff>
    </xdr:from>
    <xdr:to>
      <xdr:col>15</xdr:col>
      <xdr:colOff>101600</xdr:colOff>
      <xdr:row>78</xdr:row>
      <xdr:rowOff>94335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6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85462</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58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1651</xdr:rowOff>
    </xdr:from>
    <xdr:to>
      <xdr:col>10</xdr:col>
      <xdr:colOff>165100</xdr:colOff>
      <xdr:row>78</xdr:row>
      <xdr:rowOff>103251</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7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94378</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67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121819</xdr:rowOff>
    </xdr:from>
    <xdr:to>
      <xdr:col>6</xdr:col>
      <xdr:colOff>38100</xdr:colOff>
      <xdr:row>78</xdr:row>
      <xdr:rowOff>51969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23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43096</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16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93199</xdr:rowOff>
    </xdr:from>
    <xdr:to>
      <xdr:col>24</xdr:col>
      <xdr:colOff>62865</xdr:colOff>
      <xdr:row>99</xdr:row>
      <xdr:rowOff>33286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95149"/>
          <a:ext cx="1270" cy="1311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37113</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33286</xdr:rowOff>
    </xdr:from>
    <xdr:to>
      <xdr:col>24</xdr:col>
      <xdr:colOff>152400</xdr:colOff>
      <xdr:row>99</xdr:row>
      <xdr:rowOff>33286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0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39876</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7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93199</xdr:rowOff>
    </xdr:from>
    <xdr:to>
      <xdr:col>24</xdr:col>
      <xdr:colOff>152400</xdr:colOff>
      <xdr:row>91</xdr:row>
      <xdr:rowOff>93199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95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158235</xdr:rowOff>
    </xdr:from>
    <xdr:to>
      <xdr:col>24</xdr:col>
      <xdr:colOff>63500</xdr:colOff>
      <xdr:row>92</xdr:row>
      <xdr:rowOff>27991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5760185"/>
          <a:ext cx="838200" cy="4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122057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383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143630</xdr:rowOff>
    </xdr:from>
    <xdr:to>
      <xdr:col>24</xdr:col>
      <xdr:colOff>114300</xdr:colOff>
      <xdr:row>95</xdr:row>
      <xdr:rowOff>73780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27991</xdr:rowOff>
    </xdr:from>
    <xdr:to>
      <xdr:col>19</xdr:col>
      <xdr:colOff>177800</xdr:colOff>
      <xdr:row>92</xdr:row>
      <xdr:rowOff>80187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5801391"/>
          <a:ext cx="889000" cy="52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30550</xdr:rowOff>
    </xdr:from>
    <xdr:to>
      <xdr:col>20</xdr:col>
      <xdr:colOff>38100</xdr:colOff>
      <xdr:row>95</xdr:row>
      <xdr:rowOff>132150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123277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411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138576</xdr:rowOff>
    </xdr:from>
    <xdr:to>
      <xdr:col>15</xdr:col>
      <xdr:colOff>50800</xdr:colOff>
      <xdr:row>92</xdr:row>
      <xdr:rowOff>80187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5740526"/>
          <a:ext cx="889000" cy="113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133629</xdr:rowOff>
    </xdr:from>
    <xdr:to>
      <xdr:col>15</xdr:col>
      <xdr:colOff>101600</xdr:colOff>
      <xdr:row>96</xdr:row>
      <xdr:rowOff>63779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54906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51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138576</xdr:rowOff>
    </xdr:from>
    <xdr:to>
      <xdr:col>10</xdr:col>
      <xdr:colOff>114300</xdr:colOff>
      <xdr:row>94</xdr:row>
      <xdr:rowOff>157817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5740526"/>
          <a:ext cx="889000" cy="53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148470</xdr:rowOff>
    </xdr:from>
    <xdr:to>
      <xdr:col>10</xdr:col>
      <xdr:colOff>165100</xdr:colOff>
      <xdr:row>95</xdr:row>
      <xdr:rowOff>78620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69747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35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45599</xdr:rowOff>
    </xdr:from>
    <xdr:to>
      <xdr:col>6</xdr:col>
      <xdr:colOff>38100</xdr:colOff>
      <xdr:row>97</xdr:row>
      <xdr:rowOff>147199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138326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107435</xdr:rowOff>
    </xdr:from>
    <xdr:to>
      <xdr:col>24</xdr:col>
      <xdr:colOff>114300</xdr:colOff>
      <xdr:row>92</xdr:row>
      <xdr:rowOff>37585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570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22362</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624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148641</xdr:rowOff>
    </xdr:from>
    <xdr:to>
      <xdr:col>20</xdr:col>
      <xdr:colOff>38100</xdr:colOff>
      <xdr:row>92</xdr:row>
      <xdr:rowOff>78791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5750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95318</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525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29387</xdr:rowOff>
    </xdr:from>
    <xdr:to>
      <xdr:col>15</xdr:col>
      <xdr:colOff>101600</xdr:colOff>
      <xdr:row>92</xdr:row>
      <xdr:rowOff>130987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580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147514</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5578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87776</xdr:rowOff>
    </xdr:from>
    <xdr:to>
      <xdr:col>10</xdr:col>
      <xdr:colOff>165100</xdr:colOff>
      <xdr:row>92</xdr:row>
      <xdr:rowOff>17926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5689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34453</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464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107017</xdr:rowOff>
    </xdr:from>
    <xdr:to>
      <xdr:col>6</xdr:col>
      <xdr:colOff>38100</xdr:colOff>
      <xdr:row>95</xdr:row>
      <xdr:rowOff>37167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22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53694</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5998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1854</xdr:rowOff>
    </xdr:from>
    <xdr:to>
      <xdr:col>54</xdr:col>
      <xdr:colOff>189865</xdr:colOff>
      <xdr:row>39</xdr:row>
      <xdr:rowOff>54387</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659704"/>
          <a:ext cx="1270" cy="1081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58214</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74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54387</xdr:rowOff>
    </xdr:from>
    <xdr:to>
      <xdr:col>55</xdr:col>
      <xdr:colOff>88900</xdr:colOff>
      <xdr:row>39</xdr:row>
      <xdr:rowOff>54387</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740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119981</xdr:rowOff>
    </xdr:from>
    <xdr:ext cx="534377"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43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1854</xdr:rowOff>
    </xdr:from>
    <xdr:to>
      <xdr:col>55</xdr:col>
      <xdr:colOff>88900</xdr:colOff>
      <xdr:row>33</xdr:row>
      <xdr:rowOff>1854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65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46310</xdr:rowOff>
    </xdr:from>
    <xdr:to>
      <xdr:col>55</xdr:col>
      <xdr:colOff>0</xdr:colOff>
      <xdr:row>38</xdr:row>
      <xdr:rowOff>64674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561410"/>
          <a:ext cx="838200" cy="18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15506</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359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164079</xdr:rowOff>
    </xdr:from>
    <xdr:to>
      <xdr:col>55</xdr:col>
      <xdr:colOff>50800</xdr:colOff>
      <xdr:row>38</xdr:row>
      <xdr:rowOff>94229</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50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28631</xdr:rowOff>
    </xdr:from>
    <xdr:to>
      <xdr:col>50</xdr:col>
      <xdr:colOff>114300</xdr:colOff>
      <xdr:row>38</xdr:row>
      <xdr:rowOff>64674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8750300" y="6543731"/>
          <a:ext cx="889000" cy="36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874</xdr:rowOff>
    </xdr:from>
    <xdr:to>
      <xdr:col>50</xdr:col>
      <xdr:colOff>165100</xdr:colOff>
      <xdr:row>38</xdr:row>
      <xdr:rowOff>102474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51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119001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29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28631</xdr:rowOff>
    </xdr:from>
    <xdr:to>
      <xdr:col>45</xdr:col>
      <xdr:colOff>177800</xdr:colOff>
      <xdr:row>39</xdr:row>
      <xdr:rowOff>17460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543731"/>
          <a:ext cx="889000" cy="160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9713</xdr:rowOff>
    </xdr:from>
    <xdr:to>
      <xdr:col>46</xdr:col>
      <xdr:colOff>38100</xdr:colOff>
      <xdr:row>38</xdr:row>
      <xdr:rowOff>111313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52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102440</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61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56901</xdr:rowOff>
    </xdr:from>
    <xdr:to>
      <xdr:col>41</xdr:col>
      <xdr:colOff>50800</xdr:colOff>
      <xdr:row>39</xdr:row>
      <xdr:rowOff>17460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200401"/>
          <a:ext cx="889000" cy="1503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110175</xdr:rowOff>
    </xdr:from>
    <xdr:to>
      <xdr:col>41</xdr:col>
      <xdr:colOff>101600</xdr:colOff>
      <xdr:row>39</xdr:row>
      <xdr:rowOff>40325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62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56852</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40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160254</xdr:rowOff>
    </xdr:from>
    <xdr:to>
      <xdr:col>36</xdr:col>
      <xdr:colOff>165100</xdr:colOff>
      <xdr:row>30</xdr:row>
      <xdr:rowOff>90404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13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106931</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4907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166960</xdr:rowOff>
    </xdr:from>
    <xdr:to>
      <xdr:col>55</xdr:col>
      <xdr:colOff>50800</xdr:colOff>
      <xdr:row>38</xdr:row>
      <xdr:rowOff>97110</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51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145387</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48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13874</xdr:rowOff>
    </xdr:from>
    <xdr:to>
      <xdr:col>50</xdr:col>
      <xdr:colOff>165100</xdr:colOff>
      <xdr:row>38</xdr:row>
      <xdr:rowOff>115474</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52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106601</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621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149281</xdr:rowOff>
    </xdr:from>
    <xdr:to>
      <xdr:col>46</xdr:col>
      <xdr:colOff>38100</xdr:colOff>
      <xdr:row>38</xdr:row>
      <xdr:rowOff>79431</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49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95958</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26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138110</xdr:rowOff>
    </xdr:from>
    <xdr:to>
      <xdr:col>41</xdr:col>
      <xdr:colOff>101600</xdr:colOff>
      <xdr:row>39</xdr:row>
      <xdr:rowOff>68260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65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59387</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745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6101</xdr:rowOff>
    </xdr:from>
    <xdr:to>
      <xdr:col>36</xdr:col>
      <xdr:colOff>165100</xdr:colOff>
      <xdr:row>30</xdr:row>
      <xdr:rowOff>107701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14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98828</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242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131097</xdr:rowOff>
    </xdr:from>
    <xdr:to>
      <xdr:col>55</xdr:col>
      <xdr:colOff>0</xdr:colOff>
      <xdr:row>57</xdr:row>
      <xdr:rowOff>38643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732297"/>
          <a:ext cx="838200" cy="7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72938</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502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146520</xdr:rowOff>
    </xdr:from>
    <xdr:to>
      <xdr:col>50</xdr:col>
      <xdr:colOff>114300</xdr:colOff>
      <xdr:row>57</xdr:row>
      <xdr:rowOff>38643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747720"/>
          <a:ext cx="889000" cy="63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142722</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0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29423</xdr:rowOff>
    </xdr:from>
    <xdr:to>
      <xdr:col>45</xdr:col>
      <xdr:colOff>177800</xdr:colOff>
      <xdr:row>56</xdr:row>
      <xdr:rowOff>146520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630623"/>
          <a:ext cx="889000" cy="117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50830</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82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29423</xdr:rowOff>
    </xdr:from>
    <xdr:to>
      <xdr:col>41</xdr:col>
      <xdr:colOff>50800</xdr:colOff>
      <xdr:row>57</xdr:row>
      <xdr:rowOff>55073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630623"/>
          <a:ext cx="889000" cy="197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35483</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80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70134</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9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80297</xdr:rowOff>
    </xdr:from>
    <xdr:to>
      <xdr:col>55</xdr:col>
      <xdr:colOff>50800</xdr:colOff>
      <xdr:row>57</xdr:row>
      <xdr:rowOff>10447</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681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58724</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659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159293</xdr:rowOff>
    </xdr:from>
    <xdr:to>
      <xdr:col>50</xdr:col>
      <xdr:colOff>165100</xdr:colOff>
      <xdr:row>57</xdr:row>
      <xdr:rowOff>89443</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760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80570</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85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95720</xdr:rowOff>
    </xdr:from>
    <xdr:to>
      <xdr:col>46</xdr:col>
      <xdr:colOff>38100</xdr:colOff>
      <xdr:row>57</xdr:row>
      <xdr:rowOff>25870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69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42397</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47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150073</xdr:rowOff>
    </xdr:from>
    <xdr:to>
      <xdr:col>41</xdr:col>
      <xdr:colOff>101600</xdr:colOff>
      <xdr:row>56</xdr:row>
      <xdr:rowOff>80223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57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96750</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355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4273</xdr:rowOff>
    </xdr:from>
    <xdr:to>
      <xdr:col>36</xdr:col>
      <xdr:colOff>165100</xdr:colOff>
      <xdr:row>57</xdr:row>
      <xdr:rowOff>105873</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77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97000</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869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136728</xdr:rowOff>
    </xdr:from>
    <xdr:to>
      <xdr:col>55</xdr:col>
      <xdr:colOff>0</xdr:colOff>
      <xdr:row>78</xdr:row>
      <xdr:rowOff>31376</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9639300" y="13338378"/>
          <a:ext cx="838200" cy="6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90778</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120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107271</xdr:rowOff>
    </xdr:from>
    <xdr:to>
      <xdr:col>50</xdr:col>
      <xdr:colOff>114300</xdr:colOff>
      <xdr:row>77</xdr:row>
      <xdr:rowOff>136728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8750300" y="13308921"/>
          <a:ext cx="889000" cy="29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100805</xdr:rowOff>
    </xdr:from>
    <xdr:to>
      <xdr:col>45</xdr:col>
      <xdr:colOff>177800</xdr:colOff>
      <xdr:row>77</xdr:row>
      <xdr:rowOff>107271</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7861300" y="13302455"/>
          <a:ext cx="889000" cy="6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70559</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15428" y="13443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100805</xdr:rowOff>
    </xdr:from>
    <xdr:to>
      <xdr:col>41</xdr:col>
      <xdr:colOff>50800</xdr:colOff>
      <xdr:row>77</xdr:row>
      <xdr:rowOff>161449</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6972300" y="13302455"/>
          <a:ext cx="889000" cy="60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159845</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26428" y="1336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60469</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37428" y="1343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152026</xdr:rowOff>
    </xdr:from>
    <xdr:to>
      <xdr:col>55</xdr:col>
      <xdr:colOff>50800</xdr:colOff>
      <xdr:row>78</xdr:row>
      <xdr:rowOff>82176</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35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130453</xdr:rowOff>
    </xdr:from>
    <xdr:ext cx="469744"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332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85928</xdr:rowOff>
    </xdr:from>
    <xdr:to>
      <xdr:col>50</xdr:col>
      <xdr:colOff>165100</xdr:colOff>
      <xdr:row>78</xdr:row>
      <xdr:rowOff>16078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287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7205</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380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56471</xdr:rowOff>
    </xdr:from>
    <xdr:to>
      <xdr:col>46</xdr:col>
      <xdr:colOff>38100</xdr:colOff>
      <xdr:row>77</xdr:row>
      <xdr:rowOff>158071</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25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3148</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483111" y="1303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50005</xdr:rowOff>
    </xdr:from>
    <xdr:to>
      <xdr:col>41</xdr:col>
      <xdr:colOff>101600</xdr:colOff>
      <xdr:row>77</xdr:row>
      <xdr:rowOff>151605</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25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168132</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594111" y="13026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110649</xdr:rowOff>
    </xdr:from>
    <xdr:to>
      <xdr:col>36</xdr:col>
      <xdr:colOff>165100</xdr:colOff>
      <xdr:row>78</xdr:row>
      <xdr:rowOff>40799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312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57326</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37428" y="13087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3454</xdr:rowOff>
    </xdr:from>
    <xdr:to>
      <xdr:col>55</xdr:col>
      <xdr:colOff>0</xdr:colOff>
      <xdr:row>98</xdr:row>
      <xdr:rowOff>15170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6634104"/>
          <a:ext cx="838200" cy="183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51573</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682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15170</xdr:rowOff>
    </xdr:from>
    <xdr:to>
      <xdr:col>50</xdr:col>
      <xdr:colOff>114300</xdr:colOff>
      <xdr:row>98</xdr:row>
      <xdr:rowOff>32086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817270"/>
          <a:ext cx="8890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44017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50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19838</xdr:rowOff>
    </xdr:from>
    <xdr:to>
      <xdr:col>45</xdr:col>
      <xdr:colOff>177800</xdr:colOff>
      <xdr:row>98</xdr:row>
      <xdr:rowOff>32086</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479038"/>
          <a:ext cx="889000" cy="35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119657</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92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19838</xdr:rowOff>
    </xdr:from>
    <xdr:to>
      <xdr:col>41</xdr:col>
      <xdr:colOff>50800</xdr:colOff>
      <xdr:row>98</xdr:row>
      <xdr:rowOff>68168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479038"/>
          <a:ext cx="889000" cy="391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165073</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96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152309</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9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124104</xdr:rowOff>
    </xdr:from>
    <xdr:to>
      <xdr:col>55</xdr:col>
      <xdr:colOff>50800</xdr:colOff>
      <xdr:row>97</xdr:row>
      <xdr:rowOff>54254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58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146981</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434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135820</xdr:rowOff>
    </xdr:from>
    <xdr:to>
      <xdr:col>50</xdr:col>
      <xdr:colOff>165100</xdr:colOff>
      <xdr:row>98</xdr:row>
      <xdr:rowOff>65970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76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57097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85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152736</xdr:rowOff>
    </xdr:from>
    <xdr:to>
      <xdr:col>46</xdr:col>
      <xdr:colOff>38100</xdr:colOff>
      <xdr:row>98</xdr:row>
      <xdr:rowOff>82886</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78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99413</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558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140488</xdr:rowOff>
    </xdr:from>
    <xdr:to>
      <xdr:col>41</xdr:col>
      <xdr:colOff>101600</xdr:colOff>
      <xdr:row>96</xdr:row>
      <xdr:rowOff>70638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42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87165</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203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17368</xdr:rowOff>
    </xdr:from>
    <xdr:to>
      <xdr:col>36</xdr:col>
      <xdr:colOff>165100</xdr:colOff>
      <xdr:row>98</xdr:row>
      <xdr:rowOff>118968</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81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135495</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594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1626</xdr:rowOff>
    </xdr:from>
    <xdr:to>
      <xdr:col>85</xdr:col>
      <xdr:colOff>127000</xdr:colOff>
      <xdr:row>77</xdr:row>
      <xdr:rowOff>64796</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5481300" y="13203276"/>
          <a:ext cx="838200" cy="63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86707</xdr:rowOff>
    </xdr:from>
    <xdr:ext cx="469744"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945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1626</xdr:rowOff>
    </xdr:from>
    <xdr:to>
      <xdr:col>81</xdr:col>
      <xdr:colOff>50800</xdr:colOff>
      <xdr:row>77</xdr:row>
      <xdr:rowOff>20371</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4592300" y="13203276"/>
          <a:ext cx="889000" cy="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156963</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46428" y="12844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17780</xdr:rowOff>
    </xdr:from>
    <xdr:to>
      <xdr:col>76</xdr:col>
      <xdr:colOff>114300</xdr:colOff>
      <xdr:row>77</xdr:row>
      <xdr:rowOff>20371</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3703300" y="13047980"/>
          <a:ext cx="889000" cy="17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32834</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57428" y="1289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17780</xdr:rowOff>
    </xdr:from>
    <xdr:to>
      <xdr:col>71</xdr:col>
      <xdr:colOff>177800</xdr:colOff>
      <xdr:row>76</xdr:row>
      <xdr:rowOff>24561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2814300" y="13047980"/>
          <a:ext cx="889000" cy="6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105655</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68428" y="1313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136441</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79428" y="13166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13996</xdr:rowOff>
    </xdr:from>
    <xdr:to>
      <xdr:col>85</xdr:col>
      <xdr:colOff>177800</xdr:colOff>
      <xdr:row>77</xdr:row>
      <xdr:rowOff>115596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21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163873</xdr:rowOff>
    </xdr:from>
    <xdr:ext cx="469744"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194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122276</xdr:rowOff>
    </xdr:from>
    <xdr:to>
      <xdr:col>81</xdr:col>
      <xdr:colOff>101600</xdr:colOff>
      <xdr:row>77</xdr:row>
      <xdr:rowOff>52426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15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43553</xdr:rowOff>
    </xdr:from>
    <xdr:ext cx="469744"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46428" y="1324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141021</xdr:rowOff>
    </xdr:from>
    <xdr:to>
      <xdr:col>76</xdr:col>
      <xdr:colOff>165100</xdr:colOff>
      <xdr:row>77</xdr:row>
      <xdr:rowOff>71171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17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62298</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57428" y="13263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138430</xdr:rowOff>
    </xdr:from>
    <xdr:to>
      <xdr:col>72</xdr:col>
      <xdr:colOff>38100</xdr:colOff>
      <xdr:row>76</xdr:row>
      <xdr:rowOff>68580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299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85107</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68428" y="1277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145212</xdr:rowOff>
    </xdr:from>
    <xdr:to>
      <xdr:col>67</xdr:col>
      <xdr:colOff>101600</xdr:colOff>
      <xdr:row>76</xdr:row>
      <xdr:rowOff>75363</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00396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91889</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79428" y="12779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138461</xdr:rowOff>
    </xdr:from>
    <xdr:to>
      <xdr:col>85</xdr:col>
      <xdr:colOff>127000</xdr:colOff>
      <xdr:row>97</xdr:row>
      <xdr:rowOff>33706</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5481300" y="16597661"/>
          <a:ext cx="838200" cy="66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19384</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307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103105</xdr:rowOff>
    </xdr:from>
    <xdr:to>
      <xdr:col>81</xdr:col>
      <xdr:colOff>50800</xdr:colOff>
      <xdr:row>97</xdr:row>
      <xdr:rowOff>33706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4592300" y="16562305"/>
          <a:ext cx="889000" cy="102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64552</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18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52490</xdr:rowOff>
    </xdr:from>
    <xdr:to>
      <xdr:col>76</xdr:col>
      <xdr:colOff>114300</xdr:colOff>
      <xdr:row>96</xdr:row>
      <xdr:rowOff>103105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3703300" y="16340240"/>
          <a:ext cx="889000" cy="22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160165</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10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52490</xdr:rowOff>
    </xdr:from>
    <xdr:to>
      <xdr:col>71</xdr:col>
      <xdr:colOff>177800</xdr:colOff>
      <xdr:row>96</xdr:row>
      <xdr:rowOff>97904</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2814300" y="16340240"/>
          <a:ext cx="889000" cy="216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28464</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93026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87661</xdr:rowOff>
    </xdr:from>
    <xdr:to>
      <xdr:col>85</xdr:col>
      <xdr:colOff>177800</xdr:colOff>
      <xdr:row>97</xdr:row>
      <xdr:rowOff>17811</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54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66088</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525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154356</xdr:rowOff>
    </xdr:from>
    <xdr:to>
      <xdr:col>81</xdr:col>
      <xdr:colOff>101600</xdr:colOff>
      <xdr:row>97</xdr:row>
      <xdr:rowOff>84506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61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75633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670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52305</xdr:rowOff>
    </xdr:from>
    <xdr:to>
      <xdr:col>76</xdr:col>
      <xdr:colOff>165100</xdr:colOff>
      <xdr:row>96</xdr:row>
      <xdr:rowOff>153905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51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145032</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6604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1690</xdr:rowOff>
    </xdr:from>
    <xdr:to>
      <xdr:col>72</xdr:col>
      <xdr:colOff>38100</xdr:colOff>
      <xdr:row>95</xdr:row>
      <xdr:rowOff>103290</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28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119817</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606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47104</xdr:rowOff>
    </xdr:from>
    <xdr:to>
      <xdr:col>67</xdr:col>
      <xdr:colOff>101600</xdr:colOff>
      <xdr:row>96</xdr:row>
      <xdr:rowOff>148704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506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165231</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6281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91694</xdr:rowOff>
    </xdr:from>
    <xdr:to>
      <xdr:col>116</xdr:col>
      <xdr:colOff>63500</xdr:colOff>
      <xdr:row>59</xdr:row>
      <xdr:rowOff>94524</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207244"/>
          <a:ext cx="8382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23276</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795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80917</xdr:rowOff>
    </xdr:from>
    <xdr:to>
      <xdr:col>111</xdr:col>
      <xdr:colOff>177800</xdr:colOff>
      <xdr:row>59</xdr:row>
      <xdr:rowOff>91694</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96467"/>
          <a:ext cx="889000" cy="10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101980</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7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64153</xdr:rowOff>
    </xdr:from>
    <xdr:to>
      <xdr:col>107</xdr:col>
      <xdr:colOff>50800</xdr:colOff>
      <xdr:row>59</xdr:row>
      <xdr:rowOff>80917</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79703"/>
          <a:ext cx="8890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61158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29645</xdr:rowOff>
    </xdr:from>
    <xdr:to>
      <xdr:col>102</xdr:col>
      <xdr:colOff>114300</xdr:colOff>
      <xdr:row>59</xdr:row>
      <xdr:rowOff>64153</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9973745"/>
          <a:ext cx="889000" cy="205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102306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84998</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43724</xdr:rowOff>
    </xdr:from>
    <xdr:to>
      <xdr:col>116</xdr:col>
      <xdr:colOff>114300</xdr:colOff>
      <xdr:row>59</xdr:row>
      <xdr:rowOff>145324</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59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130101</xdr:rowOff>
    </xdr:from>
    <xdr:ext cx="313932"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742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40894</xdr:rowOff>
    </xdr:from>
    <xdr:to>
      <xdr:col>112</xdr:col>
      <xdr:colOff>38100</xdr:colOff>
      <xdr:row>59</xdr:row>
      <xdr:rowOff>142494</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5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133621</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66333" y="102491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30117</xdr:rowOff>
    </xdr:from>
    <xdr:to>
      <xdr:col>107</xdr:col>
      <xdr:colOff>101600</xdr:colOff>
      <xdr:row>59</xdr:row>
      <xdr:rowOff>131717</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45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122844</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5017" y="102383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13353</xdr:rowOff>
    </xdr:from>
    <xdr:to>
      <xdr:col>102</xdr:col>
      <xdr:colOff>165100</xdr:colOff>
      <xdr:row>59</xdr:row>
      <xdr:rowOff>114953</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28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106080</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6017" y="102216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150295</xdr:rowOff>
    </xdr:from>
    <xdr:to>
      <xdr:col>98</xdr:col>
      <xdr:colOff>38100</xdr:colOff>
      <xdr:row>58</xdr:row>
      <xdr:rowOff>80445</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992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71572</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015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140432</xdr:rowOff>
    </xdr:from>
    <xdr:to>
      <xdr:col>116</xdr:col>
      <xdr:colOff>63500</xdr:colOff>
      <xdr:row>73</xdr:row>
      <xdr:rowOff>3866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1323300" y="12484832"/>
          <a:ext cx="838200" cy="3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2862</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690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140432</xdr:rowOff>
    </xdr:from>
    <xdr:to>
      <xdr:col>111</xdr:col>
      <xdr:colOff>177800</xdr:colOff>
      <xdr:row>73</xdr:row>
      <xdr:rowOff>86664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0434300" y="12484832"/>
          <a:ext cx="889000" cy="117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34500</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72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86664</xdr:rowOff>
    </xdr:from>
    <xdr:to>
      <xdr:col>107</xdr:col>
      <xdr:colOff>50800</xdr:colOff>
      <xdr:row>74</xdr:row>
      <xdr:rowOff>75829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9545300" y="12602514"/>
          <a:ext cx="889000" cy="160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39026</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897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75829</xdr:rowOff>
    </xdr:from>
    <xdr:to>
      <xdr:col>102</xdr:col>
      <xdr:colOff>114300</xdr:colOff>
      <xdr:row>74</xdr:row>
      <xdr:rowOff>94894</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8656300" y="12763129"/>
          <a:ext cx="889000" cy="19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133895</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108200</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124516</xdr:rowOff>
    </xdr:from>
    <xdr:to>
      <xdr:col>116</xdr:col>
      <xdr:colOff>114300</xdr:colOff>
      <xdr:row>73</xdr:row>
      <xdr:rowOff>54666</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468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147393</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320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89632</xdr:rowOff>
    </xdr:from>
    <xdr:to>
      <xdr:col>112</xdr:col>
      <xdr:colOff>38100</xdr:colOff>
      <xdr:row>73</xdr:row>
      <xdr:rowOff>19782</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2434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36309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209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35864</xdr:rowOff>
    </xdr:from>
    <xdr:to>
      <xdr:col>107</xdr:col>
      <xdr:colOff>101600</xdr:colOff>
      <xdr:row>73</xdr:row>
      <xdr:rowOff>137464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255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153991</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232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25029</xdr:rowOff>
    </xdr:from>
    <xdr:to>
      <xdr:col>102</xdr:col>
      <xdr:colOff>165100</xdr:colOff>
      <xdr:row>74</xdr:row>
      <xdr:rowOff>126629</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71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143156</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48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44094</xdr:rowOff>
    </xdr:from>
    <xdr:to>
      <xdr:col>98</xdr:col>
      <xdr:colOff>38100</xdr:colOff>
      <xdr:row>74</xdr:row>
      <xdr:rowOff>145694</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731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162221</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506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・住民一人当たりのコストの人件費については、類似団体内で下位に位置している。これは定員適正化計画・定員適正化指針等に基づき適正な定員管理を行ってきたことによる。</a:t>
          </a:r>
        </a:p>
        <a:p>
          <a:r>
            <a:rPr kumimoji="1" lang="ja-JP" altLang="en-US" sz="1300">
              <a:latin typeface="ＭＳ Ｐゴシック" panose="020B0600070205080204" pitchFamily="50" charset="-128"/>
              <a:ea typeface="ＭＳ Ｐゴシック" panose="020B0600070205080204" pitchFamily="50" charset="-128"/>
            </a:rPr>
            <a:t>・当区の決算上の特徴であり歳出総額の</a:t>
          </a:r>
          <a:r>
            <a:rPr kumimoji="1" lang="en-US" altLang="ja-JP" sz="1300">
              <a:latin typeface="ＭＳ Ｐゴシック" panose="020B0600070205080204" pitchFamily="50" charset="-128"/>
              <a:ea typeface="ＭＳ Ｐゴシック" panose="020B0600070205080204" pitchFamily="50" charset="-128"/>
            </a:rPr>
            <a:t>38.5</a:t>
          </a:r>
          <a:r>
            <a:rPr kumimoji="1" lang="ja-JP" altLang="en-US" sz="1300">
              <a:latin typeface="ＭＳ Ｐゴシック" panose="020B0600070205080204" pitchFamily="50" charset="-128"/>
              <a:ea typeface="ＭＳ Ｐゴシック" panose="020B0600070205080204" pitchFamily="50" charset="-128"/>
            </a:rPr>
            <a:t>％を占める扶助費は、類似団体の中では</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番目に多い状況であり、住民一人当たり</a:t>
          </a:r>
          <a:r>
            <a:rPr kumimoji="1" lang="en-US" altLang="ja-JP" sz="1300">
              <a:latin typeface="ＭＳ Ｐゴシック" panose="020B0600070205080204" pitchFamily="50" charset="-128"/>
              <a:ea typeface="ＭＳ Ｐゴシック" panose="020B0600070205080204" pitchFamily="50" charset="-128"/>
            </a:rPr>
            <a:t>186,027</a:t>
          </a:r>
          <a:r>
            <a:rPr kumimoji="1" lang="ja-JP" altLang="en-US" sz="1300">
              <a:latin typeface="ＭＳ Ｐゴシック" panose="020B0600070205080204" pitchFamily="50" charset="-128"/>
              <a:ea typeface="ＭＳ Ｐゴシック" panose="020B0600070205080204" pitchFamily="50" charset="-128"/>
            </a:rPr>
            <a:t>円と前年度と比べて</a:t>
          </a:r>
          <a:r>
            <a:rPr kumimoji="1" lang="en-US" altLang="ja-JP" sz="1300">
              <a:latin typeface="ＭＳ Ｐゴシック" panose="020B0600070205080204" pitchFamily="50" charset="-128"/>
              <a:ea typeface="ＭＳ Ｐゴシック" panose="020B0600070205080204" pitchFamily="50" charset="-128"/>
            </a:rPr>
            <a:t>2,163</a:t>
          </a:r>
          <a:r>
            <a:rPr kumimoji="1" lang="ja-JP" altLang="en-US" sz="1300">
              <a:latin typeface="ＭＳ Ｐゴシック" panose="020B0600070205080204" pitchFamily="50" charset="-128"/>
              <a:ea typeface="ＭＳ Ｐゴシック" panose="020B0600070205080204" pitchFamily="50" charset="-128"/>
            </a:rPr>
            <a:t>円増加した。障がい者自立支援給付費の増、私立保育園運営費助成の増などが主な増要因である。</a:t>
          </a:r>
        </a:p>
        <a:p>
          <a:r>
            <a:rPr kumimoji="1" lang="ja-JP" altLang="en-US" sz="1300">
              <a:latin typeface="ＭＳ Ｐゴシック" panose="020B0600070205080204" pitchFamily="50" charset="-128"/>
              <a:ea typeface="ＭＳ Ｐゴシック" panose="020B0600070205080204" pitchFamily="50" charset="-128"/>
            </a:rPr>
            <a:t>・普通建設事業費については、前年度より</a:t>
          </a:r>
          <a:r>
            <a:rPr kumimoji="1" lang="en-US" altLang="ja-JP" sz="1300">
              <a:latin typeface="ＭＳ Ｐゴシック" panose="020B0600070205080204" pitchFamily="50" charset="-128"/>
              <a:ea typeface="ＭＳ Ｐゴシック" panose="020B0600070205080204" pitchFamily="50" charset="-128"/>
            </a:rPr>
            <a:t>10,367</a:t>
          </a:r>
          <a:r>
            <a:rPr kumimoji="1" lang="ja-JP" altLang="en-US" sz="1300">
              <a:latin typeface="ＭＳ Ｐゴシック" panose="020B0600070205080204" pitchFamily="50" charset="-128"/>
              <a:ea typeface="ＭＳ Ｐゴシック" panose="020B0600070205080204" pitchFamily="50" charset="-128"/>
            </a:rPr>
            <a:t>円増加した。これは、東渕江小学校の改築工事が着工し、東綾瀬中学校改築工事が竣工となったことによる工事費の増などが主な要因である。公共施設やインフラ施設の老朽化が進み、その維持更新経費が区財政を圧迫し</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施設を更新できない恐れもあるため、長寿命化等による財政負担の軽減や平準化、地域特性や人口構造の変化を踏まえた最適な施設配置など、公共施設等総合管理計画及び施設類型ごとに策定した個別計画により適切に対応し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698,276
654,280
53.25
350,114,892
337,389,453
12,489,938
193,434,386
16,140,200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124841</xdr:rowOff>
    </xdr:from>
    <xdr:to>
      <xdr:col>24</xdr:col>
      <xdr:colOff>63500</xdr:colOff>
      <xdr:row>37</xdr:row>
      <xdr:rowOff>132271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468491"/>
          <a:ext cx="8382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4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124841</xdr:rowOff>
    </xdr:from>
    <xdr:to>
      <xdr:col>19</xdr:col>
      <xdr:colOff>177800</xdr:colOff>
      <xdr:row>37</xdr:row>
      <xdr:rowOff>133604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68491"/>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102061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2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133604</xdr:rowOff>
    </xdr:from>
    <xdr:to>
      <xdr:col>15</xdr:col>
      <xdr:colOff>50800</xdr:colOff>
      <xdr:row>37</xdr:row>
      <xdr:rowOff>138557</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77254"/>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107967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134366</xdr:rowOff>
    </xdr:from>
    <xdr:to>
      <xdr:col>10</xdr:col>
      <xdr:colOff>114300</xdr:colOff>
      <xdr:row>37</xdr:row>
      <xdr:rowOff>138557</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78016"/>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115206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108538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81471</xdr:rowOff>
    </xdr:from>
    <xdr:to>
      <xdr:col>24</xdr:col>
      <xdr:colOff>114300</xdr:colOff>
      <xdr:row>38</xdr:row>
      <xdr:rowOff>11621</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2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167848</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40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74041</xdr:rowOff>
    </xdr:from>
    <xdr:to>
      <xdr:col>20</xdr:col>
      <xdr:colOff>38100</xdr:colOff>
      <xdr:row>38</xdr:row>
      <xdr:rowOff>4190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176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166768</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510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82804</xdr:rowOff>
    </xdr:from>
    <xdr:to>
      <xdr:col>15</xdr:col>
      <xdr:colOff>101600</xdr:colOff>
      <xdr:row>38</xdr:row>
      <xdr:rowOff>12954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2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4081</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519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87757</xdr:rowOff>
    </xdr:from>
    <xdr:to>
      <xdr:col>10</xdr:col>
      <xdr:colOff>165100</xdr:colOff>
      <xdr:row>38</xdr:row>
      <xdr:rowOff>17907</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31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9034</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524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83566</xdr:rowOff>
    </xdr:from>
    <xdr:to>
      <xdr:col>6</xdr:col>
      <xdr:colOff>38100</xdr:colOff>
      <xdr:row>38</xdr:row>
      <xdr:rowOff>13715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272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4843</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51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67234</xdr:rowOff>
    </xdr:from>
    <xdr:to>
      <xdr:col>24</xdr:col>
      <xdr:colOff>62865</xdr:colOff>
      <xdr:row>57</xdr:row>
      <xdr:rowOff>101562</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811184"/>
          <a:ext cx="1270" cy="1063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105389</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9878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101562</xdr:rowOff>
    </xdr:from>
    <xdr:to>
      <xdr:col>24</xdr:col>
      <xdr:colOff>152400</xdr:colOff>
      <xdr:row>57</xdr:row>
      <xdr:rowOff>101562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9874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13911</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586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67234</xdr:rowOff>
    </xdr:from>
    <xdr:to>
      <xdr:col>24</xdr:col>
      <xdr:colOff>152400</xdr:colOff>
      <xdr:row>51</xdr:row>
      <xdr:rowOff>67234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811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78344</xdr:rowOff>
    </xdr:from>
    <xdr:to>
      <xdr:col>24</xdr:col>
      <xdr:colOff>63500</xdr:colOff>
      <xdr:row>58</xdr:row>
      <xdr:rowOff>12370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3797300" y="9850994"/>
          <a:ext cx="838200" cy="10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55542</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485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32665</xdr:rowOff>
    </xdr:from>
    <xdr:to>
      <xdr:col>24</xdr:col>
      <xdr:colOff>114300</xdr:colOff>
      <xdr:row>56</xdr:row>
      <xdr:rowOff>134265</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633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109989</xdr:rowOff>
    </xdr:from>
    <xdr:to>
      <xdr:col>19</xdr:col>
      <xdr:colOff>177800</xdr:colOff>
      <xdr:row>58</xdr:row>
      <xdr:rowOff>12370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908300" y="9882639"/>
          <a:ext cx="889000" cy="7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20854</xdr:rowOff>
    </xdr:from>
    <xdr:to>
      <xdr:col>20</xdr:col>
      <xdr:colOff>38100</xdr:colOff>
      <xdr:row>56</xdr:row>
      <xdr:rowOff>122454</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62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138981</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530111" y="9397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80835</xdr:rowOff>
    </xdr:from>
    <xdr:to>
      <xdr:col>15</xdr:col>
      <xdr:colOff>50800</xdr:colOff>
      <xdr:row>57</xdr:row>
      <xdr:rowOff>109989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019300" y="9853485"/>
          <a:ext cx="889000" cy="2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54267</xdr:rowOff>
    </xdr:from>
    <xdr:to>
      <xdr:col>15</xdr:col>
      <xdr:colOff>101600</xdr:colOff>
      <xdr:row>56</xdr:row>
      <xdr:rowOff>155867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944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41111" y="9430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169174</xdr:rowOff>
    </xdr:from>
    <xdr:to>
      <xdr:col>10</xdr:col>
      <xdr:colOff>114300</xdr:colOff>
      <xdr:row>57</xdr:row>
      <xdr:rowOff>80835</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1130300" y="9084574"/>
          <a:ext cx="889000" cy="768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62047</xdr:rowOff>
    </xdr:from>
    <xdr:to>
      <xdr:col>10</xdr:col>
      <xdr:colOff>165100</xdr:colOff>
      <xdr:row>56</xdr:row>
      <xdr:rowOff>163647</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8724</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52111" y="943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52103</xdr:rowOff>
    </xdr:from>
    <xdr:to>
      <xdr:col>6</xdr:col>
      <xdr:colOff>38100</xdr:colOff>
      <xdr:row>52</xdr:row>
      <xdr:rowOff>153703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170230</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30795" y="874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27544</xdr:rowOff>
    </xdr:from>
    <xdr:to>
      <xdr:col>24</xdr:col>
      <xdr:colOff>114300</xdr:colOff>
      <xdr:row>57</xdr:row>
      <xdr:rowOff>129144</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80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113921</xdr:rowOff>
    </xdr:from>
    <xdr:ext cx="534377"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715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133020</xdr:rowOff>
    </xdr:from>
    <xdr:to>
      <xdr:col>20</xdr:col>
      <xdr:colOff>38100</xdr:colOff>
      <xdr:row>58</xdr:row>
      <xdr:rowOff>63170</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90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54297</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530111" y="999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59189</xdr:rowOff>
    </xdr:from>
    <xdr:to>
      <xdr:col>15</xdr:col>
      <xdr:colOff>101600</xdr:colOff>
      <xdr:row>57</xdr:row>
      <xdr:rowOff>160789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83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151916</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41111" y="9924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30035</xdr:rowOff>
    </xdr:from>
    <xdr:to>
      <xdr:col>10</xdr:col>
      <xdr:colOff>165100</xdr:colOff>
      <xdr:row>57</xdr:row>
      <xdr:rowOff>131635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80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122762</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52111" y="9895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118374</xdr:rowOff>
    </xdr:from>
    <xdr:to>
      <xdr:col>6</xdr:col>
      <xdr:colOff>38100</xdr:colOff>
      <xdr:row>53</xdr:row>
      <xdr:rowOff>48524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033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39651</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30795" y="9126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33455</xdr:rowOff>
    </xdr:from>
    <xdr:to>
      <xdr:col>24</xdr:col>
      <xdr:colOff>63500</xdr:colOff>
      <xdr:row>75</xdr:row>
      <xdr:rowOff>61182</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2892205"/>
          <a:ext cx="838200" cy="27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88358</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118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33455</xdr:rowOff>
    </xdr:from>
    <xdr:to>
      <xdr:col>19</xdr:col>
      <xdr:colOff>177800</xdr:colOff>
      <xdr:row>75</xdr:row>
      <xdr:rowOff>123883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892205"/>
          <a:ext cx="889000" cy="90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86193</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287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123883</xdr:rowOff>
    </xdr:from>
    <xdr:to>
      <xdr:col>15</xdr:col>
      <xdr:colOff>50800</xdr:colOff>
      <xdr:row>75</xdr:row>
      <xdr:rowOff>152665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2982633"/>
          <a:ext cx="889000" cy="2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3047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37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152665</xdr:rowOff>
    </xdr:from>
    <xdr:to>
      <xdr:col>10</xdr:col>
      <xdr:colOff>114300</xdr:colOff>
      <xdr:row>77</xdr:row>
      <xdr:rowOff>88776</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011415"/>
          <a:ext cx="889000" cy="27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1131</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37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68155</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61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10382</xdr:rowOff>
    </xdr:from>
    <xdr:to>
      <xdr:col>24</xdr:col>
      <xdr:colOff>114300</xdr:colOff>
      <xdr:row>75</xdr:row>
      <xdr:rowOff>111982</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86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33259</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720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154105</xdr:rowOff>
    </xdr:from>
    <xdr:to>
      <xdr:col>20</xdr:col>
      <xdr:colOff>38100</xdr:colOff>
      <xdr:row>75</xdr:row>
      <xdr:rowOff>84255</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841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100782</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616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73083</xdr:rowOff>
    </xdr:from>
    <xdr:to>
      <xdr:col>15</xdr:col>
      <xdr:colOff>101600</xdr:colOff>
      <xdr:row>76</xdr:row>
      <xdr:rowOff>3234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93183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19760</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707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101865</xdr:rowOff>
    </xdr:from>
    <xdr:to>
      <xdr:col>10</xdr:col>
      <xdr:colOff>165100</xdr:colOff>
      <xdr:row>76</xdr:row>
      <xdr:rowOff>32015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960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48542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735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37976</xdr:rowOff>
    </xdr:from>
    <xdr:to>
      <xdr:col>6</xdr:col>
      <xdr:colOff>38100</xdr:colOff>
      <xdr:row>77</xdr:row>
      <xdr:rowOff>139576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23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156103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014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89655</xdr:rowOff>
    </xdr:from>
    <xdr:to>
      <xdr:col>24</xdr:col>
      <xdr:colOff>63500</xdr:colOff>
      <xdr:row>98</xdr:row>
      <xdr:rowOff>22010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720305"/>
          <a:ext cx="838200" cy="103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22508</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481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65443</xdr:rowOff>
    </xdr:from>
    <xdr:to>
      <xdr:col>19</xdr:col>
      <xdr:colOff>177800</xdr:colOff>
      <xdr:row>98</xdr:row>
      <xdr:rowOff>22010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696093"/>
          <a:ext cx="8890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86746</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37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134728</xdr:rowOff>
    </xdr:from>
    <xdr:to>
      <xdr:col>15</xdr:col>
      <xdr:colOff>50800</xdr:colOff>
      <xdr:row>97</xdr:row>
      <xdr:rowOff>65443</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593928"/>
          <a:ext cx="889000" cy="102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89888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20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134728</xdr:rowOff>
    </xdr:from>
    <xdr:to>
      <xdr:col>10</xdr:col>
      <xdr:colOff>114300</xdr:colOff>
      <xdr:row>98</xdr:row>
      <xdr:rowOff>127070</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593928"/>
          <a:ext cx="889000" cy="335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107072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60647</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38855</xdr:rowOff>
    </xdr:from>
    <xdr:to>
      <xdr:col>24</xdr:col>
      <xdr:colOff>114300</xdr:colOff>
      <xdr:row>97</xdr:row>
      <xdr:rowOff>140455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66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149508</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608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142660</xdr:rowOff>
    </xdr:from>
    <xdr:to>
      <xdr:col>20</xdr:col>
      <xdr:colOff>38100</xdr:colOff>
      <xdr:row>98</xdr:row>
      <xdr:rowOff>72810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77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63937</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866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14643</xdr:rowOff>
    </xdr:from>
    <xdr:to>
      <xdr:col>15</xdr:col>
      <xdr:colOff>101600</xdr:colOff>
      <xdr:row>97</xdr:row>
      <xdr:rowOff>116243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645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107370</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738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83928</xdr:rowOff>
    </xdr:from>
    <xdr:to>
      <xdr:col>10</xdr:col>
      <xdr:colOff>165100</xdr:colOff>
      <xdr:row>97</xdr:row>
      <xdr:rowOff>14078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54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5205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635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76270</xdr:rowOff>
    </xdr:from>
    <xdr:to>
      <xdr:col>6</xdr:col>
      <xdr:colOff>38100</xdr:colOff>
      <xdr:row>99</xdr:row>
      <xdr:rowOff>6420</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87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168997</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971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26924</xdr:rowOff>
    </xdr:from>
    <xdr:to>
      <xdr:col>55</xdr:col>
      <xdr:colOff>0</xdr:colOff>
      <xdr:row>38</xdr:row>
      <xdr:rowOff>61214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639300" y="654202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78249</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250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138557</xdr:rowOff>
    </xdr:from>
    <xdr:to>
      <xdr:col>50</xdr:col>
      <xdr:colOff>114300</xdr:colOff>
      <xdr:row>38</xdr:row>
      <xdr:rowOff>61214</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310757"/>
          <a:ext cx="889000" cy="265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25290</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138557</xdr:rowOff>
    </xdr:from>
    <xdr:to>
      <xdr:col>45</xdr:col>
      <xdr:colOff>177800</xdr:colOff>
      <xdr:row>38</xdr:row>
      <xdr:rowOff>65024</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7861300" y="6310757"/>
          <a:ext cx="889000" cy="269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165625</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5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41021</xdr:rowOff>
    </xdr:from>
    <xdr:to>
      <xdr:col>41</xdr:col>
      <xdr:colOff>50800</xdr:colOff>
      <xdr:row>38</xdr:row>
      <xdr:rowOff>65024</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556121"/>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43959</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216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25290</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147574</xdr:rowOff>
    </xdr:from>
    <xdr:to>
      <xdr:col>55</xdr:col>
      <xdr:colOff>50800</xdr:colOff>
      <xdr:row>38</xdr:row>
      <xdr:rowOff>77724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49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126001</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469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10414</xdr:rowOff>
    </xdr:from>
    <xdr:to>
      <xdr:col>50</xdr:col>
      <xdr:colOff>165100</xdr:colOff>
      <xdr:row>38</xdr:row>
      <xdr:rowOff>112014</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525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103141</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618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87757</xdr:rowOff>
    </xdr:from>
    <xdr:to>
      <xdr:col>46</xdr:col>
      <xdr:colOff>38100</xdr:colOff>
      <xdr:row>37</xdr:row>
      <xdr:rowOff>17907</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25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34434</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15428" y="6035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14224</xdr:rowOff>
    </xdr:from>
    <xdr:to>
      <xdr:col>41</xdr:col>
      <xdr:colOff>101600</xdr:colOff>
      <xdr:row>38</xdr:row>
      <xdr:rowOff>115824</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52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106951</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6220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161671</xdr:rowOff>
    </xdr:from>
    <xdr:to>
      <xdr:col>36</xdr:col>
      <xdr:colOff>165100</xdr:colOff>
      <xdr:row>38</xdr:row>
      <xdr:rowOff>91821</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505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82948</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5980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34925</xdr:rowOff>
    </xdr:from>
    <xdr:to>
      <xdr:col>55</xdr:col>
      <xdr:colOff>0</xdr:colOff>
      <xdr:row>57</xdr:row>
      <xdr:rowOff>128270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9807575"/>
          <a:ext cx="8382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164482</xdr:rowOff>
    </xdr:from>
    <xdr:ext cx="378565"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765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128270</xdr:rowOff>
    </xdr:from>
    <xdr:to>
      <xdr:col>50</xdr:col>
      <xdr:colOff>114300</xdr:colOff>
      <xdr:row>57</xdr:row>
      <xdr:rowOff>153035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90092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132080</xdr:rowOff>
    </xdr:from>
    <xdr:to>
      <xdr:col>45</xdr:col>
      <xdr:colOff>177800</xdr:colOff>
      <xdr:row>57</xdr:row>
      <xdr:rowOff>153035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990473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86360</xdr:rowOff>
    </xdr:from>
    <xdr:to>
      <xdr:col>41</xdr:col>
      <xdr:colOff>50800</xdr:colOff>
      <xdr:row>57</xdr:row>
      <xdr:rowOff>132080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985901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155575</xdr:rowOff>
    </xdr:from>
    <xdr:to>
      <xdr:col>55</xdr:col>
      <xdr:colOff>50800</xdr:colOff>
      <xdr:row>57</xdr:row>
      <xdr:rowOff>85725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756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7002</xdr:rowOff>
    </xdr:from>
    <xdr:ext cx="378565"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608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77470</xdr:rowOff>
    </xdr:from>
    <xdr:to>
      <xdr:col>50</xdr:col>
      <xdr:colOff>165100</xdr:colOff>
      <xdr:row>58</xdr:row>
      <xdr:rowOff>7620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850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57</xdr:row>
      <xdr:rowOff>170197</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50017" y="99428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102235</xdr:rowOff>
    </xdr:from>
    <xdr:to>
      <xdr:col>46</xdr:col>
      <xdr:colOff>38100</xdr:colOff>
      <xdr:row>58</xdr:row>
      <xdr:rowOff>32385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87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23512</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61017" y="99676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81280</xdr:rowOff>
    </xdr:from>
    <xdr:to>
      <xdr:col>41</xdr:col>
      <xdr:colOff>101600</xdr:colOff>
      <xdr:row>58</xdr:row>
      <xdr:rowOff>11430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85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2557</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72017" y="99466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35560</xdr:rowOff>
    </xdr:from>
    <xdr:to>
      <xdr:col>36</xdr:col>
      <xdr:colOff>165100</xdr:colOff>
      <xdr:row>57</xdr:row>
      <xdr:rowOff>137160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80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128287</xdr:rowOff>
    </xdr:from>
    <xdr:ext cx="378565"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83017" y="9900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136271</xdr:rowOff>
    </xdr:from>
    <xdr:to>
      <xdr:col>55</xdr:col>
      <xdr:colOff>0</xdr:colOff>
      <xdr:row>76</xdr:row>
      <xdr:rowOff>143449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639300" y="13166471"/>
          <a:ext cx="838200" cy="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85579</xdr:rowOff>
    </xdr:from>
    <xdr:ext cx="469744"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2944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136271</xdr:rowOff>
    </xdr:from>
    <xdr:to>
      <xdr:col>50</xdr:col>
      <xdr:colOff>114300</xdr:colOff>
      <xdr:row>76</xdr:row>
      <xdr:rowOff>153553</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8750300" y="13166471"/>
          <a:ext cx="889000" cy="1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169628</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04428" y="1285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153553</xdr:rowOff>
    </xdr:from>
    <xdr:to>
      <xdr:col>45</xdr:col>
      <xdr:colOff>177800</xdr:colOff>
      <xdr:row>77</xdr:row>
      <xdr:rowOff>148569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183753"/>
          <a:ext cx="889000" cy="166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1378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15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103124</xdr:rowOff>
    </xdr:from>
    <xdr:to>
      <xdr:col>41</xdr:col>
      <xdr:colOff>50800</xdr:colOff>
      <xdr:row>77</xdr:row>
      <xdr:rowOff>148569</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3304774"/>
          <a:ext cx="889000" cy="45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49202</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26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65295</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37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92649</xdr:rowOff>
    </xdr:from>
    <xdr:to>
      <xdr:col>55</xdr:col>
      <xdr:colOff>50800</xdr:colOff>
      <xdr:row>77</xdr:row>
      <xdr:rowOff>22799</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12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71076</xdr:rowOff>
    </xdr:from>
    <xdr:ext cx="469744"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101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85471</xdr:rowOff>
    </xdr:from>
    <xdr:to>
      <xdr:col>50</xdr:col>
      <xdr:colOff>165100</xdr:colOff>
      <xdr:row>77</xdr:row>
      <xdr:rowOff>15621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1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6748</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428" y="1320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102753</xdr:rowOff>
    </xdr:from>
    <xdr:to>
      <xdr:col>46</xdr:col>
      <xdr:colOff>38100</xdr:colOff>
      <xdr:row>77</xdr:row>
      <xdr:rowOff>32903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132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24030</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428" y="1322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97769</xdr:rowOff>
    </xdr:from>
    <xdr:to>
      <xdr:col>41</xdr:col>
      <xdr:colOff>101600</xdr:colOff>
      <xdr:row>78</xdr:row>
      <xdr:rowOff>27919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299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19046</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428" y="13392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52324</xdr:rowOff>
    </xdr:from>
    <xdr:to>
      <xdr:col>36</xdr:col>
      <xdr:colOff>165100</xdr:colOff>
      <xdr:row>77</xdr:row>
      <xdr:rowOff>153924</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25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145051</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428" y="1334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134587</xdr:rowOff>
    </xdr:from>
    <xdr:to>
      <xdr:col>55</xdr:col>
      <xdr:colOff>0</xdr:colOff>
      <xdr:row>97</xdr:row>
      <xdr:rowOff>143098</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9639300" y="16765237"/>
          <a:ext cx="838200" cy="8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11932</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471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91032</xdr:rowOff>
    </xdr:from>
    <xdr:to>
      <xdr:col>50</xdr:col>
      <xdr:colOff>114300</xdr:colOff>
      <xdr:row>97</xdr:row>
      <xdr:rowOff>134587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8750300" y="16721682"/>
          <a:ext cx="889000" cy="43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111106</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39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91032</xdr:rowOff>
    </xdr:from>
    <xdr:to>
      <xdr:col>45</xdr:col>
      <xdr:colOff>177800</xdr:colOff>
      <xdr:row>97</xdr:row>
      <xdr:rowOff>129725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721682"/>
          <a:ext cx="889000" cy="3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157832</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44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108869</xdr:rowOff>
    </xdr:from>
    <xdr:to>
      <xdr:col>41</xdr:col>
      <xdr:colOff>50800</xdr:colOff>
      <xdr:row>97</xdr:row>
      <xdr:rowOff>129725</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6972300" y="16739519"/>
          <a:ext cx="889000" cy="20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4343</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161140</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92298</xdr:rowOff>
    </xdr:from>
    <xdr:to>
      <xdr:col>55</xdr:col>
      <xdr:colOff>50800</xdr:colOff>
      <xdr:row>98</xdr:row>
      <xdr:rowOff>22448</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72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7225</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637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83787</xdr:rowOff>
    </xdr:from>
    <xdr:to>
      <xdr:col>50</xdr:col>
      <xdr:colOff>165100</xdr:colOff>
      <xdr:row>98</xdr:row>
      <xdr:rowOff>13937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71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5064</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80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40232</xdr:rowOff>
    </xdr:from>
    <xdr:to>
      <xdr:col>46</xdr:col>
      <xdr:colOff>38100</xdr:colOff>
      <xdr:row>97</xdr:row>
      <xdr:rowOff>141832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67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132959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763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78925</xdr:rowOff>
    </xdr:from>
    <xdr:to>
      <xdr:col>41</xdr:col>
      <xdr:colOff>101600</xdr:colOff>
      <xdr:row>98</xdr:row>
      <xdr:rowOff>9075</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70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202</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80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58069</xdr:rowOff>
    </xdr:from>
    <xdr:to>
      <xdr:col>36</xdr:col>
      <xdr:colOff>165100</xdr:colOff>
      <xdr:row>97</xdr:row>
      <xdr:rowOff>159669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688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150796</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781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133032</xdr:rowOff>
    </xdr:from>
    <xdr:to>
      <xdr:col>85</xdr:col>
      <xdr:colOff>127000</xdr:colOff>
      <xdr:row>38</xdr:row>
      <xdr:rowOff>156693</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648132"/>
          <a:ext cx="838200" cy="2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151706</xdr:rowOff>
    </xdr:from>
    <xdr:ext cx="469744"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323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62471</xdr:rowOff>
    </xdr:from>
    <xdr:to>
      <xdr:col>81</xdr:col>
      <xdr:colOff>50800</xdr:colOff>
      <xdr:row>38</xdr:row>
      <xdr:rowOff>156693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577571"/>
          <a:ext cx="889000" cy="94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62471</xdr:rowOff>
    </xdr:from>
    <xdr:to>
      <xdr:col>76</xdr:col>
      <xdr:colOff>114300</xdr:colOff>
      <xdr:row>38</xdr:row>
      <xdr:rowOff>163588</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577571"/>
          <a:ext cx="889000" cy="101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113504</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57428" y="6628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141757</xdr:rowOff>
    </xdr:from>
    <xdr:to>
      <xdr:col>71</xdr:col>
      <xdr:colOff>177800</xdr:colOff>
      <xdr:row>38</xdr:row>
      <xdr:rowOff>163588</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656857"/>
          <a:ext cx="889000" cy="2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165803</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68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150525</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79428" y="632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82232</xdr:rowOff>
    </xdr:from>
    <xdr:to>
      <xdr:col>85</xdr:col>
      <xdr:colOff>177800</xdr:colOff>
      <xdr:row>39</xdr:row>
      <xdr:rowOff>12382</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59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168609</xdr:rowOff>
    </xdr:from>
    <xdr:ext cx="469744"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512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105893</xdr:rowOff>
    </xdr:from>
    <xdr:to>
      <xdr:col>81</xdr:col>
      <xdr:colOff>101600</xdr:colOff>
      <xdr:row>39</xdr:row>
      <xdr:rowOff>36043</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62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27170</xdr:rowOff>
    </xdr:from>
    <xdr:ext cx="469744"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46428" y="6713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11671</xdr:rowOff>
    </xdr:from>
    <xdr:to>
      <xdr:col>76</xdr:col>
      <xdr:colOff>165100</xdr:colOff>
      <xdr:row>38</xdr:row>
      <xdr:rowOff>113271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52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129798</xdr:rowOff>
    </xdr:from>
    <xdr:ext cx="469744"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57428" y="6301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112788</xdr:rowOff>
    </xdr:from>
    <xdr:to>
      <xdr:col>72</xdr:col>
      <xdr:colOff>38100</xdr:colOff>
      <xdr:row>39</xdr:row>
      <xdr:rowOff>42938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62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34065</xdr:rowOff>
    </xdr:from>
    <xdr:ext cx="469744"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68428" y="6720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90957</xdr:rowOff>
    </xdr:from>
    <xdr:to>
      <xdr:col>67</xdr:col>
      <xdr:colOff>101600</xdr:colOff>
      <xdr:row>39</xdr:row>
      <xdr:rowOff>21107</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60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12234</xdr:rowOff>
    </xdr:from>
    <xdr:ext cx="469744"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79428" y="669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40280</xdr:rowOff>
    </xdr:from>
    <xdr:to>
      <xdr:col>85</xdr:col>
      <xdr:colOff>127000</xdr:colOff>
      <xdr:row>56</xdr:row>
      <xdr:rowOff>152371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641480"/>
          <a:ext cx="838200" cy="11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52708</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653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152371</xdr:rowOff>
    </xdr:from>
    <xdr:to>
      <xdr:col>81</xdr:col>
      <xdr:colOff>50800</xdr:colOff>
      <xdr:row>56</xdr:row>
      <xdr:rowOff>154679</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9753571"/>
          <a:ext cx="889000" cy="2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55516</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828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107097</xdr:rowOff>
    </xdr:from>
    <xdr:to>
      <xdr:col>76</xdr:col>
      <xdr:colOff>114300</xdr:colOff>
      <xdr:row>56</xdr:row>
      <xdr:rowOff>154679</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536847"/>
          <a:ext cx="889000" cy="219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72607</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84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107097</xdr:rowOff>
    </xdr:from>
    <xdr:to>
      <xdr:col>71</xdr:col>
      <xdr:colOff>177800</xdr:colOff>
      <xdr:row>57</xdr:row>
      <xdr:rowOff>103745</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536847"/>
          <a:ext cx="889000" cy="33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97644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87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4386</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160930</xdr:rowOff>
    </xdr:from>
    <xdr:to>
      <xdr:col>85</xdr:col>
      <xdr:colOff>177800</xdr:colOff>
      <xdr:row>56</xdr:row>
      <xdr:rowOff>91080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59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12357</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442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101571</xdr:rowOff>
    </xdr:from>
    <xdr:to>
      <xdr:col>81</xdr:col>
      <xdr:colOff>101600</xdr:colOff>
      <xdr:row>57</xdr:row>
      <xdr:rowOff>31721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70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48248</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47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103879</xdr:rowOff>
    </xdr:from>
    <xdr:to>
      <xdr:col>76</xdr:col>
      <xdr:colOff>165100</xdr:colOff>
      <xdr:row>57</xdr:row>
      <xdr:rowOff>34029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705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50556</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480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56297</xdr:rowOff>
    </xdr:from>
    <xdr:to>
      <xdr:col>72</xdr:col>
      <xdr:colOff>38100</xdr:colOff>
      <xdr:row>55</xdr:row>
      <xdr:rowOff>157897</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486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2974</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261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52945</xdr:rowOff>
    </xdr:from>
    <xdr:to>
      <xdr:col>67</xdr:col>
      <xdr:colOff>101600</xdr:colOff>
      <xdr:row>57</xdr:row>
      <xdr:rowOff>154545</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82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171072</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60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1626</xdr:rowOff>
    </xdr:from>
    <xdr:to>
      <xdr:col>85</xdr:col>
      <xdr:colOff>127000</xdr:colOff>
      <xdr:row>97</xdr:row>
      <xdr:rowOff>64796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5481300" y="16632276"/>
          <a:ext cx="838200" cy="63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86555</xdr:rowOff>
    </xdr:from>
    <xdr:ext cx="469744"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374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1626</xdr:rowOff>
    </xdr:from>
    <xdr:to>
      <xdr:col>81</xdr:col>
      <xdr:colOff>50800</xdr:colOff>
      <xdr:row>97</xdr:row>
      <xdr:rowOff>20371</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632276"/>
          <a:ext cx="889000" cy="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153916</xdr:rowOff>
    </xdr:from>
    <xdr:ext cx="469744"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46428" y="16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17780</xdr:rowOff>
    </xdr:from>
    <xdr:to>
      <xdr:col>76</xdr:col>
      <xdr:colOff>114300</xdr:colOff>
      <xdr:row>97</xdr:row>
      <xdr:rowOff>20371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3703300" y="16476980"/>
          <a:ext cx="889000" cy="17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32605</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57428" y="1632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17780</xdr:rowOff>
    </xdr:from>
    <xdr:to>
      <xdr:col>71</xdr:col>
      <xdr:colOff>177800</xdr:colOff>
      <xdr:row>96</xdr:row>
      <xdr:rowOff>24561</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476980"/>
          <a:ext cx="889000" cy="6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105427</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68428" y="1656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135983</xdr:rowOff>
    </xdr:from>
    <xdr:ext cx="469744"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79428" y="1659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13996</xdr:rowOff>
    </xdr:from>
    <xdr:to>
      <xdr:col>85</xdr:col>
      <xdr:colOff>177800</xdr:colOff>
      <xdr:row>97</xdr:row>
      <xdr:rowOff>115596</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64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163873</xdr:rowOff>
    </xdr:from>
    <xdr:ext cx="469744"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623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122276</xdr:rowOff>
    </xdr:from>
    <xdr:to>
      <xdr:col>81</xdr:col>
      <xdr:colOff>101600</xdr:colOff>
      <xdr:row>97</xdr:row>
      <xdr:rowOff>52426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581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43553</xdr:rowOff>
    </xdr:from>
    <xdr:ext cx="469744"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46428" y="16674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141021</xdr:rowOff>
    </xdr:from>
    <xdr:to>
      <xdr:col>76</xdr:col>
      <xdr:colOff>165100</xdr:colOff>
      <xdr:row>97</xdr:row>
      <xdr:rowOff>71171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60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62298</xdr:rowOff>
    </xdr:from>
    <xdr:ext cx="469744"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57428" y="16692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138430</xdr:rowOff>
    </xdr:from>
    <xdr:to>
      <xdr:col>72</xdr:col>
      <xdr:colOff>38100</xdr:colOff>
      <xdr:row>96</xdr:row>
      <xdr:rowOff>68580</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42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85107</xdr:rowOff>
    </xdr:from>
    <xdr:ext cx="469744"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68428" y="16201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145211</xdr:rowOff>
    </xdr:from>
    <xdr:to>
      <xdr:col>67</xdr:col>
      <xdr:colOff>101600</xdr:colOff>
      <xdr:row>96</xdr:row>
      <xdr:rowOff>75361</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43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91888</xdr:rowOff>
    </xdr:from>
    <xdr:ext cx="469744"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79428" y="16208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・歳出総額の</a:t>
          </a:r>
          <a:r>
            <a:rPr kumimoji="1" lang="en-US" altLang="ja-JP" sz="1300">
              <a:latin typeface="ＭＳ Ｐゴシック" panose="020B0600070205080204" pitchFamily="50" charset="-128"/>
              <a:ea typeface="ＭＳ Ｐゴシック" panose="020B0600070205080204" pitchFamily="50" charset="-128"/>
            </a:rPr>
            <a:t>57.2</a:t>
          </a:r>
          <a:r>
            <a:rPr kumimoji="1" lang="ja-JP" altLang="en-US" sz="1300">
              <a:latin typeface="ＭＳ Ｐゴシック" panose="020B0600070205080204" pitchFamily="50" charset="-128"/>
              <a:ea typeface="ＭＳ Ｐゴシック" panose="020B0600070205080204" pitchFamily="50" charset="-128"/>
            </a:rPr>
            <a:t>％を占める民生費は、住民一人当たり</a:t>
          </a:r>
          <a:r>
            <a:rPr kumimoji="1" lang="en-US" altLang="ja-JP" sz="1300">
              <a:latin typeface="ＭＳ Ｐゴシック" panose="020B0600070205080204" pitchFamily="50" charset="-128"/>
              <a:ea typeface="ＭＳ Ｐゴシック" panose="020B0600070205080204" pitchFamily="50" charset="-128"/>
            </a:rPr>
            <a:t>276,463</a:t>
          </a:r>
          <a:r>
            <a:rPr kumimoji="1" lang="ja-JP" altLang="en-US" sz="1300">
              <a:latin typeface="ＭＳ Ｐゴシック" panose="020B0600070205080204" pitchFamily="50" charset="-128"/>
              <a:ea typeface="ＭＳ Ｐゴシック" panose="020B0600070205080204" pitchFamily="50" charset="-128"/>
            </a:rPr>
            <a:t>円となっており、高止まりが続いている。中でも生活保護費</a:t>
          </a:r>
          <a:r>
            <a:rPr kumimoji="1" lang="en-US" altLang="ja-JP" sz="1300">
              <a:latin typeface="ＭＳ Ｐゴシック" panose="020B0600070205080204" pitchFamily="50" charset="-128"/>
              <a:ea typeface="ＭＳ Ｐゴシック" panose="020B0600070205080204" pitchFamily="50" charset="-128"/>
            </a:rPr>
            <a:t>67,652</a:t>
          </a:r>
          <a:r>
            <a:rPr kumimoji="1" lang="ja-JP" altLang="en-US" sz="1300">
              <a:latin typeface="ＭＳ Ｐゴシック" panose="020B0600070205080204" pitchFamily="50" charset="-128"/>
              <a:ea typeface="ＭＳ Ｐゴシック" panose="020B0600070205080204" pitchFamily="50" charset="-128"/>
            </a:rPr>
            <a:t>円、障がい者自立支援給付費</a:t>
          </a:r>
          <a:r>
            <a:rPr kumimoji="1" lang="en-US" altLang="ja-JP" sz="1300">
              <a:latin typeface="ＭＳ Ｐゴシック" panose="020B0600070205080204" pitchFamily="50" charset="-128"/>
              <a:ea typeface="ＭＳ Ｐゴシック" panose="020B0600070205080204" pitchFamily="50" charset="-128"/>
            </a:rPr>
            <a:t>29,232</a:t>
          </a:r>
          <a:r>
            <a:rPr kumimoji="1" lang="ja-JP" altLang="en-US" sz="1300">
              <a:latin typeface="ＭＳ Ｐゴシック" panose="020B0600070205080204" pitchFamily="50" charset="-128"/>
              <a:ea typeface="ＭＳ Ｐゴシック" panose="020B0600070205080204" pitchFamily="50" charset="-128"/>
            </a:rPr>
            <a:t>円、児童手当</a:t>
          </a:r>
          <a:r>
            <a:rPr kumimoji="1" lang="en-US" altLang="ja-JP" sz="1300">
              <a:latin typeface="ＭＳ Ｐゴシック" panose="020B0600070205080204" pitchFamily="50" charset="-128"/>
              <a:ea typeface="ＭＳ Ｐゴシック" panose="020B0600070205080204" pitchFamily="50" charset="-128"/>
            </a:rPr>
            <a:t>14,229</a:t>
          </a:r>
          <a:r>
            <a:rPr kumimoji="1" lang="ja-JP" altLang="en-US" sz="1300">
              <a:latin typeface="ＭＳ Ｐゴシック" panose="020B0600070205080204" pitchFamily="50" charset="-128"/>
              <a:ea typeface="ＭＳ Ｐゴシック" panose="020B0600070205080204" pitchFamily="50" charset="-128"/>
            </a:rPr>
            <a:t>円、私立保育園運営費助成事業</a:t>
          </a:r>
          <a:r>
            <a:rPr kumimoji="1" lang="en-US" altLang="ja-JP" sz="1300">
              <a:latin typeface="ＭＳ Ｐゴシック" panose="020B0600070205080204" pitchFamily="50" charset="-128"/>
              <a:ea typeface="ＭＳ Ｐゴシック" panose="020B0600070205080204" pitchFamily="50" charset="-128"/>
            </a:rPr>
            <a:t>29,845</a:t>
          </a:r>
          <a:r>
            <a:rPr kumimoji="1" lang="ja-JP" altLang="en-US" sz="1300">
              <a:latin typeface="ＭＳ Ｐゴシック" panose="020B0600070205080204" pitchFamily="50" charset="-128"/>
              <a:ea typeface="ＭＳ Ｐゴシック" panose="020B0600070205080204" pitchFamily="50" charset="-128"/>
            </a:rPr>
            <a:t>円の</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事業合計が</a:t>
          </a:r>
          <a:r>
            <a:rPr kumimoji="1" lang="en-US" altLang="ja-JP" sz="1300">
              <a:latin typeface="ＭＳ Ｐゴシック" panose="020B0600070205080204" pitchFamily="50" charset="-128"/>
              <a:ea typeface="ＭＳ Ｐゴシック" panose="020B0600070205080204" pitchFamily="50" charset="-128"/>
            </a:rPr>
            <a:t>140,958</a:t>
          </a:r>
          <a:r>
            <a:rPr kumimoji="1" lang="ja-JP" altLang="en-US" sz="1300">
              <a:latin typeface="ＭＳ Ｐゴシック" panose="020B0600070205080204" pitchFamily="50" charset="-128"/>
              <a:ea typeface="ＭＳ Ｐゴシック" panose="020B0600070205080204" pitchFamily="50" charset="-128"/>
            </a:rPr>
            <a:t>円となり、</a:t>
          </a:r>
        </a:p>
        <a:p>
          <a:r>
            <a:rPr kumimoji="1" lang="ja-JP" altLang="en-US" sz="1300">
              <a:latin typeface="ＭＳ Ｐゴシック" panose="020B0600070205080204" pitchFamily="50" charset="-128"/>
              <a:ea typeface="ＭＳ Ｐゴシック" panose="020B0600070205080204" pitchFamily="50" charset="-128"/>
            </a:rPr>
            <a:t>　民生費の約</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割を占める。生活保護の適正化を図る一方、子育て環境の充実は、足立区の重点課題であり、今後も積極的に取り組んでいく。</a:t>
          </a: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82,633</a:t>
          </a:r>
          <a:r>
            <a:rPr kumimoji="1" lang="ja-JP" altLang="en-US" sz="1300">
              <a:latin typeface="ＭＳ Ｐゴシック" panose="020B0600070205080204" pitchFamily="50" charset="-128"/>
              <a:ea typeface="ＭＳ Ｐゴシック" panose="020B0600070205080204" pitchFamily="50" charset="-128"/>
            </a:rPr>
            <a:t>円となっており、類似団体内平均値を上回っている。小・中合わせて</a:t>
          </a:r>
          <a:r>
            <a:rPr kumimoji="1" lang="en-US" altLang="ja-JP" sz="1300">
              <a:latin typeface="ＭＳ Ｐゴシック" panose="020B0600070205080204" pitchFamily="50" charset="-128"/>
              <a:ea typeface="ＭＳ Ｐゴシック" panose="020B0600070205080204" pitchFamily="50" charset="-128"/>
            </a:rPr>
            <a:t>102</a:t>
          </a:r>
          <a:r>
            <a:rPr kumimoji="1" lang="ja-JP" altLang="en-US" sz="1300">
              <a:latin typeface="ＭＳ Ｐゴシック" panose="020B0600070205080204" pitchFamily="50" charset="-128"/>
              <a:ea typeface="ＭＳ Ｐゴシック" panose="020B0600070205080204" pitchFamily="50" charset="-128"/>
            </a:rPr>
            <a:t>校と学校数及び児童・生徒数が他団体と比べて多く、学校運営に要する通常の経費が大きいことに加え、老朽化した校舎の改築・改修や、タブレット端末等の</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環境の更新に</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ついても、整備規模が大きく、結果として経費が増加することが主な要因である。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・総務費は、将来的なギャラクシティ大規模改修工事に向けた公共施設建設資金積立基金積立金増等の要因により、住民一人当たり</a:t>
          </a:r>
          <a:r>
            <a:rPr kumimoji="1" lang="en-US" altLang="ja-JP" sz="1300">
              <a:latin typeface="ＭＳ Ｐゴシック" panose="020B0600070205080204" pitchFamily="50" charset="-128"/>
              <a:ea typeface="ＭＳ Ｐゴシック" panose="020B0600070205080204" pitchFamily="50" charset="-128"/>
            </a:rPr>
            <a:t>40,552</a:t>
          </a:r>
          <a:r>
            <a:rPr kumimoji="1" lang="ja-JP" altLang="en-US" sz="1300">
              <a:latin typeface="ＭＳ Ｐゴシック" panose="020B0600070205080204" pitchFamily="50" charset="-128"/>
              <a:ea typeface="ＭＳ Ｐゴシック" panose="020B0600070205080204" pitchFamily="50" charset="-128"/>
            </a:rPr>
            <a:t>千円となっており、前年度比で</a:t>
          </a:r>
          <a:r>
            <a:rPr kumimoji="1" lang="en-US" altLang="ja-JP" sz="1300">
              <a:latin typeface="ＭＳ Ｐゴシック" panose="020B0600070205080204" pitchFamily="50" charset="-128"/>
              <a:ea typeface="ＭＳ Ｐゴシック" panose="020B0600070205080204" pitchFamily="50" charset="-128"/>
            </a:rPr>
            <a:t>13,842</a:t>
          </a:r>
          <a:r>
            <a:rPr kumimoji="1" lang="ja-JP" altLang="en-US" sz="1300">
              <a:latin typeface="ＭＳ Ｐゴシック" panose="020B0600070205080204" pitchFamily="50" charset="-128"/>
              <a:ea typeface="ＭＳ Ｐゴシック" panose="020B0600070205080204" pitchFamily="50" charset="-128"/>
            </a:rPr>
            <a:t>千円増加した。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・衛生費は、「すこやかプラザ　あだち」が竣工年度を迎えたことに伴う工事費の増、予防接種事業費（（</a:t>
          </a:r>
          <a:r>
            <a:rPr kumimoji="1" lang="en-US" altLang="ja-JP" sz="1300">
              <a:latin typeface="ＭＳ Ｐゴシック" panose="020B0600070205080204" pitchFamily="50" charset="-128"/>
              <a:ea typeface="ＭＳ Ｐゴシック" panose="020B0600070205080204" pitchFamily="50" charset="-128"/>
            </a:rPr>
            <a:t>HPV</a:t>
          </a:r>
          <a:r>
            <a:rPr kumimoji="1" lang="ja-JP" altLang="en-US" sz="1300">
              <a:latin typeface="ＭＳ Ｐゴシック" panose="020B0600070205080204" pitchFamily="50" charset="-128"/>
              <a:ea typeface="ＭＳ Ｐゴシック" panose="020B0600070205080204" pitchFamily="50" charset="-128"/>
            </a:rPr>
            <a:t>（女性・男性）、小児インフルエンザ、高齢者肺炎球菌）増等の要因により、住民一人当たり</a:t>
          </a:r>
          <a:r>
            <a:rPr kumimoji="1" lang="en-US" altLang="ja-JP" sz="1300">
              <a:latin typeface="ＭＳ Ｐゴシック" panose="020B0600070205080204" pitchFamily="50" charset="-128"/>
              <a:ea typeface="ＭＳ Ｐゴシック" panose="020B0600070205080204" pitchFamily="50" charset="-128"/>
            </a:rPr>
            <a:t>35,627</a:t>
          </a:r>
          <a:r>
            <a:rPr kumimoji="1" lang="ja-JP" altLang="en-US" sz="1300">
              <a:latin typeface="ＭＳ Ｐゴシック" panose="020B0600070205080204" pitchFamily="50" charset="-128"/>
              <a:ea typeface="ＭＳ Ｐゴシック" panose="020B0600070205080204" pitchFamily="50" charset="-128"/>
            </a:rPr>
            <a:t>千円となっており、前年度比で</a:t>
          </a:r>
          <a:r>
            <a:rPr kumimoji="1" lang="en-US" altLang="ja-JP" sz="1300">
              <a:latin typeface="ＭＳ Ｐゴシック" panose="020B0600070205080204" pitchFamily="50" charset="-128"/>
              <a:ea typeface="ＭＳ Ｐゴシック" panose="020B0600070205080204" pitchFamily="50" charset="-128"/>
            </a:rPr>
            <a:t>5,449</a:t>
          </a:r>
          <a:r>
            <a:rPr kumimoji="1" lang="ja-JP" altLang="en-US" sz="1300">
              <a:latin typeface="ＭＳ Ｐゴシック" panose="020B0600070205080204" pitchFamily="50" charset="-128"/>
              <a:ea typeface="ＭＳ Ｐゴシック" panose="020B0600070205080204" pitchFamily="50" charset="-128"/>
            </a:rPr>
            <a:t>円増加した。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東京都足立区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標準財政規模が</a:t>
          </a:r>
          <a:r>
            <a:rPr kumimoji="1" lang="en-US" altLang="ja-JP" sz="1400">
              <a:latin typeface="ＭＳ ゴシック" pitchFamily="49" charset="-128"/>
              <a:ea typeface="ＭＳ ゴシック" pitchFamily="49" charset="-128"/>
            </a:rPr>
            <a:t>84.6</a:t>
          </a:r>
          <a:r>
            <a:rPr kumimoji="1" lang="ja-JP" altLang="en-US" sz="1400">
              <a:latin typeface="ＭＳ ゴシック" pitchFamily="49" charset="-128"/>
              <a:ea typeface="ＭＳ ゴシック" pitchFamily="49" charset="-128"/>
            </a:rPr>
            <a:t>億円増</a:t>
          </a:r>
          <a:r>
            <a:rPr kumimoji="1" lang="en-US" altLang="ja-JP" sz="1400">
              <a:latin typeface="ＭＳ ゴシック" pitchFamily="49" charset="-128"/>
              <a:ea typeface="ＭＳ ゴシック" pitchFamily="49" charset="-128"/>
            </a:rPr>
            <a:t>(+4.6%)</a:t>
          </a:r>
          <a:r>
            <a:rPr kumimoji="1" lang="ja-JP" altLang="en-US" sz="1400">
              <a:latin typeface="ＭＳ ゴシック" pitchFamily="49" charset="-128"/>
              <a:ea typeface="ＭＳ ゴシック" pitchFamily="49" charset="-128"/>
            </a:rPr>
            <a:t>となった一方、実質収支額は</a:t>
          </a:r>
          <a:r>
            <a:rPr kumimoji="1" lang="en-US" altLang="ja-JP" sz="1400">
              <a:latin typeface="ＭＳ ゴシック" pitchFamily="49" charset="-128"/>
              <a:ea typeface="ＭＳ ゴシック" pitchFamily="49" charset="-128"/>
            </a:rPr>
            <a:t>0.2</a:t>
          </a:r>
          <a:r>
            <a:rPr kumimoji="1" lang="ja-JP" altLang="en-US" sz="1400">
              <a:latin typeface="ＭＳ ゴシック" pitchFamily="49" charset="-128"/>
              <a:ea typeface="ＭＳ ゴシック" pitchFamily="49" charset="-128"/>
            </a:rPr>
            <a:t>億円増</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0.1%)</a:t>
          </a:r>
          <a:r>
            <a:rPr kumimoji="1" lang="ja-JP" altLang="en-US" sz="1400">
              <a:latin typeface="ＭＳ ゴシック" pitchFamily="49" charset="-128"/>
              <a:ea typeface="ＭＳ ゴシック" pitchFamily="49" charset="-128"/>
            </a:rPr>
            <a:t>であったため、実質収支比率</a:t>
          </a:r>
          <a:r>
            <a:rPr kumimoji="1" lang="en-US" altLang="ja-JP" sz="1400">
              <a:latin typeface="ＭＳ ゴシック" pitchFamily="49" charset="-128"/>
              <a:ea typeface="ＭＳ ゴシック" pitchFamily="49" charset="-128"/>
            </a:rPr>
            <a:t>6.46%</a:t>
          </a:r>
          <a:r>
            <a:rPr kumimoji="1" lang="ja-JP" altLang="en-US" sz="1400">
              <a:latin typeface="ＭＳ ゴシック" pitchFamily="49" charset="-128"/>
              <a:ea typeface="ＭＳ ゴシック" pitchFamily="49" charset="-128"/>
            </a:rPr>
            <a:t>に減少した。歳入、歳出ともに決算総額は増加したが、歳入増に比し、人件費高騰や「すこやかプラザ　あだち」新築工事等による歳出増が大きかったことが主な減要因である。</a:t>
          </a:r>
        </a:p>
        <a:p>
          <a:r>
            <a:rPr kumimoji="1" lang="ja-JP" altLang="en-US" sz="1400">
              <a:latin typeface="ＭＳ ゴシック" pitchFamily="49" charset="-128"/>
              <a:ea typeface="ＭＳ ゴシック" pitchFamily="49" charset="-128"/>
            </a:rPr>
            <a:t>　財政調整基金は、物価高騰対策等のために積極的な活用を図ったが、令和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年度の歳計剰余金から基金に</a:t>
          </a:r>
          <a:r>
            <a:rPr kumimoji="1" lang="en-US" altLang="ja-JP" sz="1400">
              <a:latin typeface="ＭＳ ゴシック" pitchFamily="49" charset="-128"/>
              <a:ea typeface="ＭＳ ゴシック" pitchFamily="49" charset="-128"/>
            </a:rPr>
            <a:t>63</a:t>
          </a:r>
          <a:r>
            <a:rPr kumimoji="1" lang="ja-JP" altLang="en-US" sz="1400">
              <a:latin typeface="ＭＳ ゴシック" pitchFamily="49" charset="-128"/>
              <a:ea typeface="ＭＳ ゴシック" pitchFamily="49" charset="-128"/>
            </a:rPr>
            <a:t>億円積み立てたため、現在高は前年度比で</a:t>
          </a:r>
          <a:r>
            <a:rPr kumimoji="1" lang="en-US" altLang="ja-JP" sz="1400">
              <a:latin typeface="ＭＳ ゴシック" pitchFamily="49" charset="-128"/>
              <a:ea typeface="ＭＳ ゴシック" pitchFamily="49" charset="-128"/>
            </a:rPr>
            <a:t>7.4</a:t>
          </a:r>
          <a:r>
            <a:rPr kumimoji="1" lang="ja-JP" altLang="en-US" sz="1400">
              <a:latin typeface="ＭＳ ゴシック" pitchFamily="49" charset="-128"/>
              <a:ea typeface="ＭＳ ゴシック" pitchFamily="49" charset="-128"/>
            </a:rPr>
            <a:t>億円増となった。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東京都足立区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一般会計の実質収支は</a:t>
          </a:r>
          <a:r>
            <a:rPr kumimoji="1" lang="en-US" altLang="ja-JP" sz="1400">
              <a:latin typeface="ＭＳ ゴシック" pitchFamily="49" charset="-128"/>
              <a:ea typeface="ＭＳ ゴシック" pitchFamily="49" charset="-128"/>
            </a:rPr>
            <a:t>125</a:t>
          </a:r>
          <a:r>
            <a:rPr kumimoji="1" lang="ja-JP" altLang="en-US" sz="1400">
              <a:latin typeface="ＭＳ ゴシック" pitchFamily="49" charset="-128"/>
              <a:ea typeface="ＭＳ ゴシック" pitchFamily="49" charset="-128"/>
            </a:rPr>
            <a:t>億円の黒字、全会計の実質収支額は</a:t>
          </a:r>
          <a:r>
            <a:rPr kumimoji="1" lang="en-US" altLang="ja-JP" sz="1400">
              <a:latin typeface="ＭＳ ゴシック" pitchFamily="49" charset="-128"/>
              <a:ea typeface="ＭＳ ゴシック" pitchFamily="49" charset="-128"/>
            </a:rPr>
            <a:t>143</a:t>
          </a:r>
          <a:r>
            <a:rPr kumimoji="1" lang="ja-JP" altLang="en-US" sz="1400">
              <a:latin typeface="ＭＳ ゴシック" pitchFamily="49" charset="-128"/>
              <a:ea typeface="ＭＳ ゴシック" pitchFamily="49" charset="-128"/>
            </a:rPr>
            <a:t>億円の黒字である。</a:t>
          </a:r>
        </a:p>
        <a:p>
          <a:r>
            <a:rPr kumimoji="1" lang="ja-JP" altLang="en-US" sz="1400">
              <a:latin typeface="ＭＳ ゴシック" pitchFamily="49" charset="-128"/>
              <a:ea typeface="ＭＳ ゴシック" pitchFamily="49" charset="-128"/>
            </a:rPr>
            <a:t>　このうち一般会計は、障がい者自立支援給付費の増による扶助費の増や給与改定に伴う人件費の増、「すこやかプラザ　あだち」新築工事に伴う投資的経費の増などにより歳出が増加した一方で、都税収入の増加による財政調整交付金増などにより、歳入もまた増加したことで、昨年度並みの黒字となっている。</a:t>
          </a:r>
        </a:p>
        <a:p>
          <a:r>
            <a:rPr kumimoji="1" lang="ja-JP" altLang="en-US" sz="1400">
              <a:solidFill>
                <a:sysClr val="windowText" lastClr="000000"/>
              </a:solidFill>
              <a:latin typeface="ＭＳ ゴシック" pitchFamily="49" charset="-128"/>
              <a:ea typeface="ＭＳ ゴシック" pitchFamily="49" charset="-128"/>
            </a:rPr>
            <a:t>　国民健康保険特別会計は、令和</a:t>
          </a:r>
          <a:r>
            <a:rPr kumimoji="1" lang="en-US" altLang="ja-JP" sz="1400">
              <a:solidFill>
                <a:sysClr val="windowText" lastClr="000000"/>
              </a:solidFill>
              <a:latin typeface="ＭＳ ゴシック" pitchFamily="49" charset="-128"/>
              <a:ea typeface="ＭＳ ゴシック" pitchFamily="49" charset="-128"/>
            </a:rPr>
            <a:t>4</a:t>
          </a:r>
          <a:r>
            <a:rPr kumimoji="1" lang="ja-JP" altLang="en-US" sz="1400">
              <a:solidFill>
                <a:sysClr val="windowText" lastClr="000000"/>
              </a:solidFill>
              <a:latin typeface="ＭＳ ゴシック" pitchFamily="49" charset="-128"/>
              <a:ea typeface="ＭＳ ゴシック" pitchFamily="49" charset="-128"/>
            </a:rPr>
            <a:t>年</a:t>
          </a:r>
          <a:r>
            <a:rPr kumimoji="1" lang="en-US" altLang="ja-JP" sz="1400">
              <a:solidFill>
                <a:sysClr val="windowText" lastClr="000000"/>
              </a:solidFill>
              <a:latin typeface="ＭＳ ゴシック" pitchFamily="49" charset="-128"/>
              <a:ea typeface="ＭＳ ゴシック" pitchFamily="49" charset="-128"/>
            </a:rPr>
            <a:t>10</a:t>
          </a:r>
          <a:r>
            <a:rPr kumimoji="1" lang="ja-JP" altLang="en-US" sz="1400">
              <a:solidFill>
                <a:sysClr val="windowText" lastClr="000000"/>
              </a:solidFill>
              <a:latin typeface="ＭＳ ゴシック" pitchFamily="49" charset="-128"/>
              <a:ea typeface="ＭＳ ゴシック" pitchFamily="49" charset="-128"/>
            </a:rPr>
            <a:t>月からの社会保険適用拡大等の影響により被保険者数が減少し、保険給付費が前年度より</a:t>
          </a:r>
          <a:r>
            <a:rPr kumimoji="1" lang="en-US" altLang="ja-JP" sz="1400">
              <a:solidFill>
                <a:sysClr val="windowText" lastClr="000000"/>
              </a:solidFill>
              <a:latin typeface="ＭＳ ゴシック" pitchFamily="49" charset="-128"/>
              <a:ea typeface="ＭＳ ゴシック" pitchFamily="49" charset="-128"/>
            </a:rPr>
            <a:t>15</a:t>
          </a:r>
          <a:r>
            <a:rPr kumimoji="1" lang="ja-JP" altLang="en-US" sz="1400">
              <a:solidFill>
                <a:sysClr val="windowText" lastClr="000000"/>
              </a:solidFill>
              <a:latin typeface="ＭＳ ゴシック" pitchFamily="49" charset="-128"/>
              <a:ea typeface="ＭＳ ゴシック" pitchFamily="49" charset="-128"/>
            </a:rPr>
            <a:t>億円減少したことが要因となり、黒字となっている。</a:t>
          </a:r>
        </a:p>
        <a:p>
          <a:r>
            <a:rPr kumimoji="1" lang="ja-JP" altLang="en-US" sz="1400">
              <a:solidFill>
                <a:sysClr val="windowText" lastClr="000000"/>
              </a:solidFill>
              <a:latin typeface="ＭＳ ゴシック" pitchFamily="49" charset="-128"/>
              <a:ea typeface="ＭＳ ゴシック" pitchFamily="49" charset="-128"/>
            </a:rPr>
            <a:t>　介護保険特別会計は、介護サービス利用者数増により、保険給付費は前年度より</a:t>
          </a:r>
          <a:r>
            <a:rPr kumimoji="1" lang="en-US" altLang="ja-JP" sz="1400">
              <a:solidFill>
                <a:sysClr val="windowText" lastClr="000000"/>
              </a:solidFill>
              <a:latin typeface="ＭＳ ゴシック" pitchFamily="49" charset="-128"/>
              <a:ea typeface="ＭＳ ゴシック" pitchFamily="49" charset="-128"/>
            </a:rPr>
            <a:t>25</a:t>
          </a:r>
          <a:r>
            <a:rPr kumimoji="1" lang="ja-JP" altLang="en-US" sz="1400">
              <a:solidFill>
                <a:sysClr val="windowText" lastClr="000000"/>
              </a:solidFill>
              <a:latin typeface="ＭＳ ゴシック" pitchFamily="49" charset="-128"/>
              <a:ea typeface="ＭＳ ゴシック" pitchFamily="49" charset="-128"/>
            </a:rPr>
            <a:t>億円増加したが、第</a:t>
          </a:r>
          <a:r>
            <a:rPr kumimoji="1" lang="en-US" altLang="ja-JP" sz="1400">
              <a:solidFill>
                <a:sysClr val="windowText" lastClr="000000"/>
              </a:solidFill>
              <a:latin typeface="ＭＳ ゴシック" pitchFamily="49" charset="-128"/>
              <a:ea typeface="ＭＳ ゴシック" pitchFamily="49" charset="-128"/>
            </a:rPr>
            <a:t>9</a:t>
          </a:r>
          <a:r>
            <a:rPr kumimoji="1" lang="ja-JP" altLang="en-US" sz="1400">
              <a:solidFill>
                <a:sysClr val="windowText" lastClr="000000"/>
              </a:solidFill>
              <a:latin typeface="ＭＳ ゴシック" pitchFamily="49" charset="-128"/>
              <a:ea typeface="ＭＳ ゴシック" pitchFamily="49" charset="-128"/>
            </a:rPr>
            <a:t>期の介護保険事業計画における保険料改定により、保険料が</a:t>
          </a:r>
          <a:r>
            <a:rPr kumimoji="1" lang="en-US" altLang="ja-JP" sz="1400">
              <a:solidFill>
                <a:sysClr val="windowText" lastClr="000000"/>
              </a:solidFill>
              <a:latin typeface="ＭＳ ゴシック" pitchFamily="49" charset="-128"/>
              <a:ea typeface="ＭＳ ゴシック" pitchFamily="49" charset="-128"/>
            </a:rPr>
            <a:t>10</a:t>
          </a:r>
          <a:r>
            <a:rPr kumimoji="1" lang="ja-JP" altLang="en-US" sz="1400">
              <a:solidFill>
                <a:sysClr val="windowText" lastClr="000000"/>
              </a:solidFill>
              <a:latin typeface="ＭＳ ゴシック" pitchFamily="49" charset="-128"/>
              <a:ea typeface="ＭＳ ゴシック" pitchFamily="49" charset="-128"/>
            </a:rPr>
            <a:t>億円増加したこと等により、前年度と比べ黒字は縮小したものの、黒字を維持している。</a:t>
          </a:r>
        </a:p>
        <a:p>
          <a:r>
            <a:rPr kumimoji="1" lang="ja-JP" altLang="en-US" sz="1400">
              <a:solidFill>
                <a:sysClr val="windowText" lastClr="000000"/>
              </a:solidFill>
              <a:latin typeface="ＭＳ ゴシック" pitchFamily="49" charset="-128"/>
              <a:ea typeface="ＭＳ ゴシック" pitchFamily="49" charset="-128"/>
            </a:rPr>
            <a:t>　後期高齢者医療特別会計は、被保険者数の増加などにより保険給付費が増加したが、被保険者数の増による保険料収入の増などにより、黒字となっている。</a:t>
          </a:r>
        </a:p>
        <a:p>
          <a:r>
            <a:rPr kumimoji="1" lang="ja-JP" altLang="en-US" sz="1400">
              <a:solidFill>
                <a:sysClr val="windowText" lastClr="000000"/>
              </a:solidFill>
              <a:latin typeface="ＭＳ ゴシック" pitchFamily="49" charset="-128"/>
              <a:ea typeface="ＭＳ ゴシック" pitchFamily="49" charset="-128"/>
            </a:rPr>
            <a:t>　今後も堅実な財政運営に取り組んでいく。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350114892</v>
      </c>
      <c r="BO4" s="436"/>
      <c r="BP4" s="436"/>
      <c r="BQ4" s="436"/>
      <c r="BR4" s="436"/>
      <c r="BS4" s="436"/>
      <c r="BT4" s="436"/>
      <c r="BU4" s="437"/>
      <c r="BV4" s="435">
        <v>331562511</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6.5</v>
      </c>
      <c r="CU4" s="576"/>
      <c r="CV4" s="576"/>
      <c r="CW4" s="576"/>
      <c r="CX4" s="576"/>
      <c r="CY4" s="576"/>
      <c r="CZ4" s="576"/>
      <c r="DA4" s="577"/>
      <c r="DB4" s="575">
        <v>6.7</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337389453</v>
      </c>
      <c r="BO5" s="407"/>
      <c r="BP5" s="407"/>
      <c r="BQ5" s="407"/>
      <c r="BR5" s="407"/>
      <c r="BS5" s="407"/>
      <c r="BT5" s="407"/>
      <c r="BU5" s="408"/>
      <c r="BV5" s="406">
        <v>317160375</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79.7</v>
      </c>
      <c r="CU5" s="404"/>
      <c r="CV5" s="404"/>
      <c r="CW5" s="404"/>
      <c r="CX5" s="404"/>
      <c r="CY5" s="404"/>
      <c r="CZ5" s="404"/>
      <c r="DA5" s="405"/>
      <c r="DB5" s="403">
        <v>78.599999999999994</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98</v>
      </c>
      <c r="AV6" s="465"/>
      <c r="AW6" s="465"/>
      <c r="AX6" s="465"/>
      <c r="AY6" s="420" t="s">
        <v>99</v>
      </c>
      <c r="AZ6" s="421"/>
      <c r="BA6" s="421"/>
      <c r="BB6" s="421"/>
      <c r="BC6" s="421"/>
      <c r="BD6" s="421"/>
      <c r="BE6" s="421"/>
      <c r="BF6" s="421"/>
      <c r="BG6" s="421"/>
      <c r="BH6" s="421"/>
      <c r="BI6" s="421"/>
      <c r="BJ6" s="421"/>
      <c r="BK6" s="421"/>
      <c r="BL6" s="421"/>
      <c r="BM6" s="422"/>
      <c r="BN6" s="406">
        <v>12725439</v>
      </c>
      <c r="BO6" s="407"/>
      <c r="BP6" s="407"/>
      <c r="BQ6" s="407"/>
      <c r="BR6" s="407"/>
      <c r="BS6" s="407"/>
      <c r="BT6" s="407"/>
      <c r="BU6" s="408"/>
      <c r="BV6" s="406">
        <v>14402136</v>
      </c>
      <c r="BW6" s="407"/>
      <c r="BX6" s="407"/>
      <c r="BY6" s="407"/>
      <c r="BZ6" s="407"/>
      <c r="CA6" s="407"/>
      <c r="CB6" s="407"/>
      <c r="CC6" s="408"/>
      <c r="CD6" s="446" t="s">
        <v>100</v>
      </c>
      <c r="CE6" s="366"/>
      <c r="CF6" s="366"/>
      <c r="CG6" s="366"/>
      <c r="CH6" s="366"/>
      <c r="CI6" s="366"/>
      <c r="CJ6" s="366"/>
      <c r="CK6" s="366"/>
      <c r="CL6" s="366"/>
      <c r="CM6" s="366"/>
      <c r="CN6" s="366"/>
      <c r="CO6" s="366"/>
      <c r="CP6" s="366"/>
      <c r="CQ6" s="366"/>
      <c r="CR6" s="366"/>
      <c r="CS6" s="447"/>
      <c r="CT6" s="549">
        <v>79.7</v>
      </c>
      <c r="CU6" s="550"/>
      <c r="CV6" s="550"/>
      <c r="CW6" s="550"/>
      <c r="CX6" s="550"/>
      <c r="CY6" s="550"/>
      <c r="CZ6" s="550"/>
      <c r="DA6" s="551"/>
      <c r="DB6" s="549">
        <v>78.599999999999994</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101</v>
      </c>
      <c r="AN7" s="363"/>
      <c r="AO7" s="363"/>
      <c r="AP7" s="363"/>
      <c r="AQ7" s="363"/>
      <c r="AR7" s="363"/>
      <c r="AS7" s="363"/>
      <c r="AT7" s="364"/>
      <c r="AU7" s="464" t="s">
        <v>98</v>
      </c>
      <c r="AV7" s="465"/>
      <c r="AW7" s="465"/>
      <c r="AX7" s="465"/>
      <c r="AY7" s="420" t="s">
        <v>102</v>
      </c>
      <c r="AZ7" s="421"/>
      <c r="BA7" s="421"/>
      <c r="BB7" s="421"/>
      <c r="BC7" s="421"/>
      <c r="BD7" s="421"/>
      <c r="BE7" s="421"/>
      <c r="BF7" s="421"/>
      <c r="BG7" s="421"/>
      <c r="BH7" s="421"/>
      <c r="BI7" s="421"/>
      <c r="BJ7" s="421"/>
      <c r="BK7" s="421"/>
      <c r="BL7" s="421"/>
      <c r="BM7" s="422"/>
      <c r="BN7" s="406">
        <v>235501</v>
      </c>
      <c r="BO7" s="407"/>
      <c r="BP7" s="407"/>
      <c r="BQ7" s="407"/>
      <c r="BR7" s="407"/>
      <c r="BS7" s="407"/>
      <c r="BT7" s="407"/>
      <c r="BU7" s="408"/>
      <c r="BV7" s="406">
        <v>1929917</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193434386</v>
      </c>
      <c r="CU7" s="407"/>
      <c r="CV7" s="407"/>
      <c r="CW7" s="407"/>
      <c r="CX7" s="407"/>
      <c r="CY7" s="407"/>
      <c r="CZ7" s="407"/>
      <c r="DA7" s="408"/>
      <c r="DB7" s="406">
        <v>184973867</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12489938</v>
      </c>
      <c r="BO8" s="407"/>
      <c r="BP8" s="407"/>
      <c r="BQ8" s="407"/>
      <c r="BR8" s="407"/>
      <c r="BS8" s="407"/>
      <c r="BT8" s="407"/>
      <c r="BU8" s="408"/>
      <c r="BV8" s="406">
        <v>12472219</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0.38</v>
      </c>
      <c r="CU8" s="510"/>
      <c r="CV8" s="510"/>
      <c r="CW8" s="510"/>
      <c r="CX8" s="510"/>
      <c r="CY8" s="510"/>
      <c r="CZ8" s="510"/>
      <c r="DA8" s="511"/>
      <c r="DB8" s="509">
        <v>0.38</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695043</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17719</v>
      </c>
      <c r="BO9" s="407"/>
      <c r="BP9" s="407"/>
      <c r="BQ9" s="407"/>
      <c r="BR9" s="407"/>
      <c r="BS9" s="407"/>
      <c r="BT9" s="407"/>
      <c r="BU9" s="408"/>
      <c r="BV9" s="406">
        <v>-556933</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1.3</v>
      </c>
      <c r="CU9" s="404"/>
      <c r="CV9" s="404"/>
      <c r="CW9" s="404"/>
      <c r="CX9" s="404"/>
      <c r="CY9" s="404"/>
      <c r="CZ9" s="404"/>
      <c r="DA9" s="405"/>
      <c r="DB9" s="403">
        <v>1.6</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670122</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43778</v>
      </c>
      <c r="BO10" s="407"/>
      <c r="BP10" s="407"/>
      <c r="BQ10" s="407"/>
      <c r="BR10" s="407"/>
      <c r="BS10" s="407"/>
      <c r="BT10" s="407"/>
      <c r="BU10" s="408"/>
      <c r="BV10" s="406">
        <v>21150</v>
      </c>
      <c r="BW10" s="407"/>
      <c r="BX10" s="407"/>
      <c r="BY10" s="407"/>
      <c r="BZ10" s="407"/>
      <c r="CA10" s="407"/>
      <c r="CB10" s="407"/>
      <c r="CC10" s="40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698276</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5602100</v>
      </c>
      <c r="BO12" s="407"/>
      <c r="BP12" s="407"/>
      <c r="BQ12" s="407"/>
      <c r="BR12" s="407"/>
      <c r="BS12" s="407"/>
      <c r="BT12" s="407"/>
      <c r="BU12" s="408"/>
      <c r="BV12" s="406">
        <v>5020647</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2"/>
      <c r="M13" s="490" t="s">
        <v>130</v>
      </c>
      <c r="N13" s="491"/>
      <c r="O13" s="491"/>
      <c r="P13" s="491"/>
      <c r="Q13" s="492"/>
      <c r="R13" s="493">
        <v>654280</v>
      </c>
      <c r="S13" s="494"/>
      <c r="T13" s="494"/>
      <c r="U13" s="494"/>
      <c r="V13" s="495"/>
      <c r="W13" s="496" t="s">
        <v>131</v>
      </c>
      <c r="X13" s="392"/>
      <c r="Y13" s="392"/>
      <c r="Z13" s="392"/>
      <c r="AA13" s="392"/>
      <c r="AB13" s="393"/>
      <c r="AC13" s="359">
        <v>540</v>
      </c>
      <c r="AD13" s="360"/>
      <c r="AE13" s="360"/>
      <c r="AF13" s="360"/>
      <c r="AG13" s="361"/>
      <c r="AH13" s="359">
        <v>594</v>
      </c>
      <c r="AI13" s="360"/>
      <c r="AJ13" s="360"/>
      <c r="AK13" s="360"/>
      <c r="AL13" s="419"/>
      <c r="AM13" s="463" t="s">
        <v>132</v>
      </c>
      <c r="AN13" s="363"/>
      <c r="AO13" s="363"/>
      <c r="AP13" s="363"/>
      <c r="AQ13" s="363"/>
      <c r="AR13" s="363"/>
      <c r="AS13" s="363"/>
      <c r="AT13" s="364"/>
      <c r="AU13" s="464" t="s">
        <v>98</v>
      </c>
      <c r="AV13" s="465"/>
      <c r="AW13" s="465"/>
      <c r="AX13" s="465"/>
      <c r="AY13" s="420" t="s">
        <v>133</v>
      </c>
      <c r="AZ13" s="421"/>
      <c r="BA13" s="421"/>
      <c r="BB13" s="421"/>
      <c r="BC13" s="421"/>
      <c r="BD13" s="421"/>
      <c r="BE13" s="421"/>
      <c r="BF13" s="421"/>
      <c r="BG13" s="421"/>
      <c r="BH13" s="421"/>
      <c r="BI13" s="421"/>
      <c r="BJ13" s="421"/>
      <c r="BK13" s="421"/>
      <c r="BL13" s="421"/>
      <c r="BM13" s="422"/>
      <c r="BN13" s="406">
        <v>-5540603</v>
      </c>
      <c r="BO13" s="407"/>
      <c r="BP13" s="407"/>
      <c r="BQ13" s="407"/>
      <c r="BR13" s="407"/>
      <c r="BS13" s="407"/>
      <c r="BT13" s="407"/>
      <c r="BU13" s="408"/>
      <c r="BV13" s="406">
        <v>-5556430</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-2.7</v>
      </c>
      <c r="CU13" s="404"/>
      <c r="CV13" s="404"/>
      <c r="CW13" s="404"/>
      <c r="CX13" s="404"/>
      <c r="CY13" s="404"/>
      <c r="CZ13" s="404"/>
      <c r="DA13" s="405"/>
      <c r="DB13" s="403">
        <v>-3.4</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693223</v>
      </c>
      <c r="S14" s="494"/>
      <c r="T14" s="494"/>
      <c r="U14" s="494"/>
      <c r="V14" s="495"/>
      <c r="W14" s="497"/>
      <c r="X14" s="395"/>
      <c r="Y14" s="395"/>
      <c r="Z14" s="395"/>
      <c r="AA14" s="395"/>
      <c r="AB14" s="396"/>
      <c r="AC14" s="486">
        <v>0.2</v>
      </c>
      <c r="AD14" s="487"/>
      <c r="AE14" s="487"/>
      <c r="AF14" s="487"/>
      <c r="AG14" s="488"/>
      <c r="AH14" s="486">
        <v>0.3</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2"/>
      <c r="M15" s="490" t="s">
        <v>130</v>
      </c>
      <c r="N15" s="491"/>
      <c r="O15" s="491"/>
      <c r="P15" s="491"/>
      <c r="Q15" s="492"/>
      <c r="R15" s="493">
        <v>653892</v>
      </c>
      <c r="S15" s="494"/>
      <c r="T15" s="494"/>
      <c r="U15" s="494"/>
      <c r="V15" s="495"/>
      <c r="W15" s="496" t="s">
        <v>137</v>
      </c>
      <c r="X15" s="392"/>
      <c r="Y15" s="392"/>
      <c r="Z15" s="392"/>
      <c r="AA15" s="392"/>
      <c r="AB15" s="393"/>
      <c r="AC15" s="359">
        <v>49707</v>
      </c>
      <c r="AD15" s="360"/>
      <c r="AE15" s="360"/>
      <c r="AF15" s="360"/>
      <c r="AG15" s="361"/>
      <c r="AH15" s="359">
        <v>49419</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69691070</v>
      </c>
      <c r="BO15" s="436"/>
      <c r="BP15" s="436"/>
      <c r="BQ15" s="436"/>
      <c r="BR15" s="436"/>
      <c r="BS15" s="436"/>
      <c r="BT15" s="436"/>
      <c r="BU15" s="437"/>
      <c r="BV15" s="435">
        <v>66343037</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19.100000000000001</v>
      </c>
      <c r="AD16" s="487"/>
      <c r="AE16" s="487"/>
      <c r="AF16" s="487"/>
      <c r="AG16" s="488"/>
      <c r="AH16" s="486">
        <v>21.4</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184493232</v>
      </c>
      <c r="BO16" s="407"/>
      <c r="BP16" s="407"/>
      <c r="BQ16" s="407"/>
      <c r="BR16" s="407"/>
      <c r="BS16" s="407"/>
      <c r="BT16" s="407"/>
      <c r="BU16" s="408"/>
      <c r="BV16" s="406">
        <v>176679060</v>
      </c>
      <c r="BW16" s="407"/>
      <c r="BX16" s="407"/>
      <c r="BY16" s="407"/>
      <c r="BZ16" s="407"/>
      <c r="CA16" s="407"/>
      <c r="CB16" s="407"/>
      <c r="CC16" s="408"/>
      <c r="CD16" s="176"/>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77"/>
      <c r="M17" s="499" t="s">
        <v>143</v>
      </c>
      <c r="N17" s="500"/>
      <c r="O17" s="500"/>
      <c r="P17" s="500"/>
      <c r="Q17" s="501"/>
      <c r="R17" s="483" t="s">
        <v>144</v>
      </c>
      <c r="S17" s="484"/>
      <c r="T17" s="484"/>
      <c r="U17" s="484"/>
      <c r="V17" s="485"/>
      <c r="W17" s="496" t="s">
        <v>145</v>
      </c>
      <c r="X17" s="392"/>
      <c r="Y17" s="392"/>
      <c r="Z17" s="392"/>
      <c r="AA17" s="392"/>
      <c r="AB17" s="393"/>
      <c r="AC17" s="359">
        <v>210600</v>
      </c>
      <c r="AD17" s="360"/>
      <c r="AE17" s="360"/>
      <c r="AF17" s="360"/>
      <c r="AG17" s="361"/>
      <c r="AH17" s="359">
        <v>180740</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193434386</v>
      </c>
      <c r="BO17" s="407"/>
      <c r="BP17" s="407"/>
      <c r="BQ17" s="407"/>
      <c r="BR17" s="407"/>
      <c r="BS17" s="407"/>
      <c r="BT17" s="407"/>
      <c r="BU17" s="408"/>
      <c r="BV17" s="406">
        <v>184973867</v>
      </c>
      <c r="BW17" s="407"/>
      <c r="BX17" s="407"/>
      <c r="BY17" s="407"/>
      <c r="BZ17" s="407"/>
      <c r="CA17" s="407"/>
      <c r="CB17" s="407"/>
      <c r="CC17" s="408"/>
      <c r="CD17" s="176"/>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53.25</v>
      </c>
      <c r="M18" s="459"/>
      <c r="N18" s="459"/>
      <c r="O18" s="459"/>
      <c r="P18" s="459"/>
      <c r="Q18" s="459"/>
      <c r="R18" s="460"/>
      <c r="S18" s="460"/>
      <c r="T18" s="460"/>
      <c r="U18" s="460"/>
      <c r="V18" s="461"/>
      <c r="W18" s="477"/>
      <c r="X18" s="478"/>
      <c r="Y18" s="478"/>
      <c r="Z18" s="478"/>
      <c r="AA18" s="478"/>
      <c r="AB18" s="502"/>
      <c r="AC18" s="376">
        <v>80.7</v>
      </c>
      <c r="AD18" s="377"/>
      <c r="AE18" s="377"/>
      <c r="AF18" s="377"/>
      <c r="AG18" s="462"/>
      <c r="AH18" s="376">
        <v>78.3</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157550130</v>
      </c>
      <c r="BO18" s="407"/>
      <c r="BP18" s="407"/>
      <c r="BQ18" s="407"/>
      <c r="BR18" s="407"/>
      <c r="BS18" s="407"/>
      <c r="BT18" s="407"/>
      <c r="BU18" s="408"/>
      <c r="BV18" s="406">
        <v>148777002</v>
      </c>
      <c r="BW18" s="407"/>
      <c r="BX18" s="407"/>
      <c r="BY18" s="407"/>
      <c r="BZ18" s="407"/>
      <c r="CA18" s="407"/>
      <c r="CB18" s="407"/>
      <c r="CC18" s="408"/>
      <c r="CD18" s="176"/>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13052</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222308864</v>
      </c>
      <c r="BO19" s="407"/>
      <c r="BP19" s="407"/>
      <c r="BQ19" s="407"/>
      <c r="BR19" s="407"/>
      <c r="BS19" s="407"/>
      <c r="BT19" s="407"/>
      <c r="BU19" s="408"/>
      <c r="BV19" s="406">
        <v>216065889</v>
      </c>
      <c r="BW19" s="407"/>
      <c r="BX19" s="407"/>
      <c r="BY19" s="407"/>
      <c r="BZ19" s="407"/>
      <c r="CA19" s="407"/>
      <c r="CB19" s="407"/>
      <c r="CC19" s="408"/>
      <c r="CD19" s="176"/>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345346</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6"/>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6"/>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16140200</v>
      </c>
      <c r="BO22" s="436"/>
      <c r="BP22" s="436"/>
      <c r="BQ22" s="436"/>
      <c r="BR22" s="436"/>
      <c r="BS22" s="436"/>
      <c r="BT22" s="436"/>
      <c r="BU22" s="437"/>
      <c r="BV22" s="435">
        <v>18907244</v>
      </c>
      <c r="BW22" s="436"/>
      <c r="BX22" s="436"/>
      <c r="BY22" s="436"/>
      <c r="BZ22" s="436"/>
      <c r="CA22" s="436"/>
      <c r="CB22" s="436"/>
      <c r="CC22" s="437"/>
      <c r="CD22" s="176"/>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14527058</v>
      </c>
      <c r="BO23" s="407"/>
      <c r="BP23" s="407"/>
      <c r="BQ23" s="407"/>
      <c r="BR23" s="407"/>
      <c r="BS23" s="407"/>
      <c r="BT23" s="407"/>
      <c r="BU23" s="408"/>
      <c r="BV23" s="406">
        <v>16856890</v>
      </c>
      <c r="BW23" s="407"/>
      <c r="BX23" s="407"/>
      <c r="BY23" s="407"/>
      <c r="BZ23" s="407"/>
      <c r="CA23" s="407"/>
      <c r="CB23" s="407"/>
      <c r="CC23" s="408"/>
      <c r="CD23" s="176"/>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10788</v>
      </c>
      <c r="R24" s="360"/>
      <c r="S24" s="360"/>
      <c r="T24" s="360"/>
      <c r="U24" s="360"/>
      <c r="V24" s="361"/>
      <c r="W24" s="449"/>
      <c r="X24" s="386"/>
      <c r="Y24" s="387"/>
      <c r="Z24" s="362" t="s">
        <v>162</v>
      </c>
      <c r="AA24" s="363"/>
      <c r="AB24" s="363"/>
      <c r="AC24" s="363"/>
      <c r="AD24" s="363"/>
      <c r="AE24" s="363"/>
      <c r="AF24" s="363"/>
      <c r="AG24" s="364"/>
      <c r="AH24" s="359">
        <v>3467</v>
      </c>
      <c r="AI24" s="360"/>
      <c r="AJ24" s="360"/>
      <c r="AK24" s="360"/>
      <c r="AL24" s="361"/>
      <c r="AM24" s="359">
        <v>10359396</v>
      </c>
      <c r="AN24" s="360"/>
      <c r="AO24" s="360"/>
      <c r="AP24" s="360"/>
      <c r="AQ24" s="360"/>
      <c r="AR24" s="361"/>
      <c r="AS24" s="359">
        <v>2988</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16140200</v>
      </c>
      <c r="BO24" s="407"/>
      <c r="BP24" s="407"/>
      <c r="BQ24" s="407"/>
      <c r="BR24" s="407"/>
      <c r="BS24" s="407"/>
      <c r="BT24" s="407"/>
      <c r="BU24" s="408"/>
      <c r="BV24" s="406">
        <v>18907244</v>
      </c>
      <c r="BW24" s="407"/>
      <c r="BX24" s="407"/>
      <c r="BY24" s="407"/>
      <c r="BZ24" s="407"/>
      <c r="CA24" s="407"/>
      <c r="CB24" s="407"/>
      <c r="CC24" s="408"/>
      <c r="CD24" s="176"/>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2</v>
      </c>
      <c r="M25" s="360"/>
      <c r="N25" s="360"/>
      <c r="O25" s="360"/>
      <c r="P25" s="361"/>
      <c r="Q25" s="359">
        <v>8649</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72920630</v>
      </c>
      <c r="BO25" s="436"/>
      <c r="BP25" s="436"/>
      <c r="BQ25" s="436"/>
      <c r="BR25" s="436"/>
      <c r="BS25" s="436"/>
      <c r="BT25" s="436"/>
      <c r="BU25" s="437"/>
      <c r="BV25" s="435">
        <v>82524099</v>
      </c>
      <c r="BW25" s="436"/>
      <c r="BX25" s="436"/>
      <c r="BY25" s="436"/>
      <c r="BZ25" s="436"/>
      <c r="CA25" s="436"/>
      <c r="CB25" s="436"/>
      <c r="CC25" s="437"/>
      <c r="CD25" s="176"/>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7458</v>
      </c>
      <c r="R26" s="360"/>
      <c r="S26" s="360"/>
      <c r="T26" s="360"/>
      <c r="U26" s="360"/>
      <c r="V26" s="361"/>
      <c r="W26" s="449"/>
      <c r="X26" s="386"/>
      <c r="Y26" s="387"/>
      <c r="Z26" s="362" t="s">
        <v>168</v>
      </c>
      <c r="AA26" s="417"/>
      <c r="AB26" s="417"/>
      <c r="AC26" s="417"/>
      <c r="AD26" s="417"/>
      <c r="AE26" s="417"/>
      <c r="AF26" s="417"/>
      <c r="AG26" s="418"/>
      <c r="AH26" s="359">
        <v>134</v>
      </c>
      <c r="AI26" s="360"/>
      <c r="AJ26" s="360"/>
      <c r="AK26" s="360"/>
      <c r="AL26" s="361"/>
      <c r="AM26" s="359">
        <v>403072</v>
      </c>
      <c r="AN26" s="360"/>
      <c r="AO26" s="360"/>
      <c r="AP26" s="360"/>
      <c r="AQ26" s="360"/>
      <c r="AR26" s="361"/>
      <c r="AS26" s="359">
        <v>3008</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600000</v>
      </c>
      <c r="BO26" s="407"/>
      <c r="BP26" s="407"/>
      <c r="BQ26" s="407"/>
      <c r="BR26" s="407"/>
      <c r="BS26" s="407"/>
      <c r="BT26" s="407"/>
      <c r="BU26" s="408"/>
      <c r="BV26" s="406">
        <v>600000</v>
      </c>
      <c r="BW26" s="407"/>
      <c r="BX26" s="407"/>
      <c r="BY26" s="407"/>
      <c r="BZ26" s="407"/>
      <c r="CA26" s="407"/>
      <c r="CB26" s="407"/>
      <c r="CC26" s="408"/>
      <c r="CD26" s="176"/>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9430</v>
      </c>
      <c r="R27" s="360"/>
      <c r="S27" s="360"/>
      <c r="T27" s="360"/>
      <c r="U27" s="360"/>
      <c r="V27" s="361"/>
      <c r="W27" s="449"/>
      <c r="X27" s="386"/>
      <c r="Y27" s="387"/>
      <c r="Z27" s="362" t="s">
        <v>171</v>
      </c>
      <c r="AA27" s="363"/>
      <c r="AB27" s="363"/>
      <c r="AC27" s="363"/>
      <c r="AD27" s="363"/>
      <c r="AE27" s="363"/>
      <c r="AF27" s="363"/>
      <c r="AG27" s="364"/>
      <c r="AH27" s="359">
        <v>14</v>
      </c>
      <c r="AI27" s="360"/>
      <c r="AJ27" s="360"/>
      <c r="AK27" s="360"/>
      <c r="AL27" s="361"/>
      <c r="AM27" s="359">
        <v>59280</v>
      </c>
      <c r="AN27" s="360"/>
      <c r="AO27" s="360"/>
      <c r="AP27" s="360"/>
      <c r="AQ27" s="360"/>
      <c r="AR27" s="361"/>
      <c r="AS27" s="359">
        <v>4234</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8080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49312424</v>
      </c>
      <c r="BO28" s="436"/>
      <c r="BP28" s="436"/>
      <c r="BQ28" s="436"/>
      <c r="BR28" s="436"/>
      <c r="BS28" s="436"/>
      <c r="BT28" s="436"/>
      <c r="BU28" s="437"/>
      <c r="BV28" s="435">
        <v>48570746</v>
      </c>
      <c r="BW28" s="436"/>
      <c r="BX28" s="436"/>
      <c r="BY28" s="436"/>
      <c r="BZ28" s="436"/>
      <c r="CA28" s="436"/>
      <c r="CB28" s="436"/>
      <c r="CC28" s="437"/>
      <c r="CD28" s="176"/>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43</v>
      </c>
      <c r="M29" s="360"/>
      <c r="N29" s="360"/>
      <c r="O29" s="360"/>
      <c r="P29" s="361"/>
      <c r="Q29" s="359">
        <v>6150</v>
      </c>
      <c r="R29" s="360"/>
      <c r="S29" s="360"/>
      <c r="T29" s="360"/>
      <c r="U29" s="360"/>
      <c r="V29" s="361"/>
      <c r="W29" s="450"/>
      <c r="X29" s="451"/>
      <c r="Y29" s="452"/>
      <c r="Z29" s="362" t="s">
        <v>177</v>
      </c>
      <c r="AA29" s="363"/>
      <c r="AB29" s="363"/>
      <c r="AC29" s="363"/>
      <c r="AD29" s="363"/>
      <c r="AE29" s="363"/>
      <c r="AF29" s="363"/>
      <c r="AG29" s="364"/>
      <c r="AH29" s="359">
        <v>3481</v>
      </c>
      <c r="AI29" s="360"/>
      <c r="AJ29" s="360"/>
      <c r="AK29" s="360"/>
      <c r="AL29" s="361"/>
      <c r="AM29" s="359">
        <v>10418676</v>
      </c>
      <c r="AN29" s="360"/>
      <c r="AO29" s="360"/>
      <c r="AP29" s="360"/>
      <c r="AQ29" s="360"/>
      <c r="AR29" s="361"/>
      <c r="AS29" s="359">
        <v>2993</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4010408</v>
      </c>
      <c r="BO29" s="407"/>
      <c r="BP29" s="407"/>
      <c r="BQ29" s="407"/>
      <c r="BR29" s="407"/>
      <c r="BS29" s="407"/>
      <c r="BT29" s="407"/>
      <c r="BU29" s="408"/>
      <c r="BV29" s="406">
        <v>4501510</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98.7</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128424973</v>
      </c>
      <c r="BO30" s="441"/>
      <c r="BP30" s="441"/>
      <c r="BQ30" s="441"/>
      <c r="BR30" s="441"/>
      <c r="BS30" s="441"/>
      <c r="BT30" s="441"/>
      <c r="BU30" s="442"/>
      <c r="BV30" s="440">
        <v>132725820</v>
      </c>
      <c r="BW30" s="441"/>
      <c r="BX30" s="441"/>
      <c r="BY30" s="441"/>
      <c r="BZ30" s="441"/>
      <c r="CA30" s="441"/>
      <c r="CB30" s="441"/>
      <c r="CC30" s="442"/>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6"/>
    </row>
    <row r="33" spans="1:113" ht="13.5" customHeight="1" x14ac:dyDescent="0.2">
      <c r="A33" s="163"/>
      <c r="B33" s="187"/>
      <c r="C33" s="358" t="s">
        <v>186</v>
      </c>
      <c r="D33" s="358"/>
      <c r="E33" s="357" t="s">
        <v>187</v>
      </c>
      <c r="F33" s="357"/>
      <c r="G33" s="357"/>
      <c r="H33" s="357"/>
      <c r="I33" s="357"/>
      <c r="J33" s="357"/>
      <c r="K33" s="357"/>
      <c r="L33" s="357"/>
      <c r="M33" s="357"/>
      <c r="N33" s="357"/>
      <c r="O33" s="357"/>
      <c r="P33" s="357"/>
      <c r="Q33" s="357"/>
      <c r="R33" s="357"/>
      <c r="S33" s="357"/>
      <c r="T33" s="188"/>
      <c r="U33" s="358" t="s">
        <v>186</v>
      </c>
      <c r="V33" s="358"/>
      <c r="W33" s="357" t="s">
        <v>187</v>
      </c>
      <c r="X33" s="357"/>
      <c r="Y33" s="357"/>
      <c r="Z33" s="357"/>
      <c r="AA33" s="357"/>
      <c r="AB33" s="357"/>
      <c r="AC33" s="357"/>
      <c r="AD33" s="357"/>
      <c r="AE33" s="357"/>
      <c r="AF33" s="357"/>
      <c r="AG33" s="357"/>
      <c r="AH33" s="357"/>
      <c r="AI33" s="357"/>
      <c r="AJ33" s="357"/>
      <c r="AK33" s="357"/>
      <c r="AL33" s="188"/>
      <c r="AM33" s="358" t="s">
        <v>186</v>
      </c>
      <c r="AN33" s="358"/>
      <c r="AO33" s="357" t="s">
        <v>187</v>
      </c>
      <c r="AP33" s="357"/>
      <c r="AQ33" s="357"/>
      <c r="AR33" s="357"/>
      <c r="AS33" s="357"/>
      <c r="AT33" s="357"/>
      <c r="AU33" s="357"/>
      <c r="AV33" s="357"/>
      <c r="AW33" s="357"/>
      <c r="AX33" s="357"/>
      <c r="AY33" s="357"/>
      <c r="AZ33" s="357"/>
      <c r="BA33" s="357"/>
      <c r="BB33" s="357"/>
      <c r="BC33" s="357"/>
      <c r="BD33" s="189"/>
      <c r="BE33" s="357" t="s">
        <v>188</v>
      </c>
      <c r="BF33" s="357"/>
      <c r="BG33" s="357" t="s">
        <v>189</v>
      </c>
      <c r="BH33" s="357"/>
      <c r="BI33" s="357"/>
      <c r="BJ33" s="357"/>
      <c r="BK33" s="357"/>
      <c r="BL33" s="357"/>
      <c r="BM33" s="357"/>
      <c r="BN33" s="357"/>
      <c r="BO33" s="357"/>
      <c r="BP33" s="357"/>
      <c r="BQ33" s="357"/>
      <c r="BR33" s="357"/>
      <c r="BS33" s="357"/>
      <c r="BT33" s="357"/>
      <c r="BU33" s="357"/>
      <c r="BV33" s="189"/>
      <c r="BW33" s="358" t="s">
        <v>188</v>
      </c>
      <c r="BX33" s="358"/>
      <c r="BY33" s="357" t="s">
        <v>190</v>
      </c>
      <c r="BZ33" s="357"/>
      <c r="CA33" s="357"/>
      <c r="CB33" s="357"/>
      <c r="CC33" s="357"/>
      <c r="CD33" s="357"/>
      <c r="CE33" s="357"/>
      <c r="CF33" s="357"/>
      <c r="CG33" s="357"/>
      <c r="CH33" s="357"/>
      <c r="CI33" s="357"/>
      <c r="CJ33" s="357"/>
      <c r="CK33" s="357"/>
      <c r="CL33" s="357"/>
      <c r="CM33" s="357"/>
      <c r="CN33" s="188"/>
      <c r="CO33" s="358" t="s">
        <v>186</v>
      </c>
      <c r="CP33" s="358"/>
      <c r="CQ33" s="357" t="s">
        <v>191</v>
      </c>
      <c r="CR33" s="357"/>
      <c r="CS33" s="357"/>
      <c r="CT33" s="357"/>
      <c r="CU33" s="357"/>
      <c r="CV33" s="357"/>
      <c r="CW33" s="357"/>
      <c r="CX33" s="357"/>
      <c r="CY33" s="357"/>
      <c r="CZ33" s="357"/>
      <c r="DA33" s="357"/>
      <c r="DB33" s="357"/>
      <c r="DC33" s="357"/>
      <c r="DD33" s="357"/>
      <c r="DE33" s="357"/>
      <c r="DF33" s="188"/>
      <c r="DG33" s="356" t="s">
        <v>192</v>
      </c>
      <c r="DH33" s="356"/>
      <c r="DI33" s="190"/>
    </row>
    <row r="34" spans="1:113" ht="32.25" customHeight="1" x14ac:dyDescent="0.2">
      <c r="A34" s="163"/>
      <c r="B34" s="187"/>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63"/>
      <c r="AM34" s="354" t="str">
        <f>IF(AO34="","",MAX(C34:D43,U34:V43)+1)</f>
        <v/>
      </c>
      <c r="AN34" s="354"/>
      <c r="AO34" s="355"/>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5</v>
      </c>
      <c r="BX34" s="354"/>
      <c r="BY34" s="355" t="str">
        <f>IF('各会計、関係団体の財政状況及び健全化判断比率'!B68="","",'各会計、関係団体の財政状況及び健全化判断比率'!B68)</f>
        <v>特別区人事・厚生事務組合</v>
      </c>
      <c r="BZ34" s="355"/>
      <c r="CA34" s="355"/>
      <c r="CB34" s="355"/>
      <c r="CC34" s="355"/>
      <c r="CD34" s="355"/>
      <c r="CE34" s="355"/>
      <c r="CF34" s="355"/>
      <c r="CG34" s="355"/>
      <c r="CH34" s="355"/>
      <c r="CI34" s="355"/>
      <c r="CJ34" s="355"/>
      <c r="CK34" s="355"/>
      <c r="CL34" s="355"/>
      <c r="CM34" s="355"/>
      <c r="CN34" s="163"/>
      <c r="CO34" s="354">
        <f>IF(CQ34="","",MAX(C34:D43,U34:V43,AM34:AN43,BE34:BF43,BW34:BX43)+1)</f>
        <v>10</v>
      </c>
      <c r="CP34" s="354"/>
      <c r="CQ34" s="355" t="str">
        <f>IF('各会計、関係団体の財政状況及び健全化判断比率'!BS7="","",'各会計、関係団体の財政状況及び健全化判断比率'!BS7)</f>
        <v>足立区スポーツ協会</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90"/>
    </row>
    <row r="35" spans="1:113" ht="32.25" customHeight="1" x14ac:dyDescent="0.2">
      <c r="A35" s="163"/>
      <c r="B35" s="187"/>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63"/>
      <c r="AM35" s="354" t="str">
        <f t="shared" ref="AM35:AM43" si="0">IF(AO35="","",AM34+1)</f>
        <v/>
      </c>
      <c r="AN35" s="354"/>
      <c r="AO35" s="355"/>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6</v>
      </c>
      <c r="BX35" s="354"/>
      <c r="BY35" s="355" t="str">
        <f>IF('各会計、関係団体の財政状況及び健全化判断比率'!B69="","",'各会計、関係団体の財政状況及び健全化判断比率'!B69)</f>
        <v>特別区競馬組合</v>
      </c>
      <c r="BZ35" s="355"/>
      <c r="CA35" s="355"/>
      <c r="CB35" s="355"/>
      <c r="CC35" s="355"/>
      <c r="CD35" s="355"/>
      <c r="CE35" s="355"/>
      <c r="CF35" s="355"/>
      <c r="CG35" s="355"/>
      <c r="CH35" s="355"/>
      <c r="CI35" s="355"/>
      <c r="CJ35" s="355"/>
      <c r="CK35" s="355"/>
      <c r="CL35" s="355"/>
      <c r="CM35" s="355"/>
      <c r="CN35" s="163"/>
      <c r="CO35" s="354">
        <f t="shared" ref="CO35:CO43" si="3">IF(CQ35="","",CO34+1)</f>
        <v>11</v>
      </c>
      <c r="CP35" s="354"/>
      <c r="CQ35" s="355" t="str">
        <f>IF('各会計、関係団体の財政状況及び健全化判断比率'!BS8="","",'各会計、関係団体の財政状況及び健全化判断比率'!BS8)</f>
        <v>足立区勤労福祉サービスセンター</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90"/>
    </row>
    <row r="36" spans="1:113" ht="32.25" customHeight="1" x14ac:dyDescent="0.2">
      <c r="A36" s="163"/>
      <c r="B36" s="187"/>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7</v>
      </c>
      <c r="BX36" s="354"/>
      <c r="BY36" s="355" t="str">
        <f>IF('各会計、関係団体の財政状況及び健全化判断比率'!B70="","",'各会計、関係団体の財政状況及び健全化判断比率'!B70)</f>
        <v>東京二十三区清掃一部事務組合</v>
      </c>
      <c r="BZ36" s="355"/>
      <c r="CA36" s="355"/>
      <c r="CB36" s="355"/>
      <c r="CC36" s="355"/>
      <c r="CD36" s="355"/>
      <c r="CE36" s="355"/>
      <c r="CF36" s="355"/>
      <c r="CG36" s="355"/>
      <c r="CH36" s="355"/>
      <c r="CI36" s="355"/>
      <c r="CJ36" s="355"/>
      <c r="CK36" s="355"/>
      <c r="CL36" s="355"/>
      <c r="CM36" s="355"/>
      <c r="CN36" s="163"/>
      <c r="CO36" s="354">
        <f t="shared" si="3"/>
        <v>12</v>
      </c>
      <c r="CP36" s="354"/>
      <c r="CQ36" s="355" t="str">
        <f>IF('各会計、関係団体の財政状況及び健全化判断比率'!BS9="","",'各会計、関係団体の財政状況及び健全化判断比率'!BS9)</f>
        <v>足立市街地開発</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〇</v>
      </c>
      <c r="DH36" s="352"/>
      <c r="DI36" s="190"/>
    </row>
    <row r="37" spans="1:113" ht="32.25" customHeight="1" x14ac:dyDescent="0.2">
      <c r="A37" s="163"/>
      <c r="B37" s="187"/>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8</v>
      </c>
      <c r="BX37" s="354"/>
      <c r="BY37" s="355" t="str">
        <f>IF('各会計、関係団体の財政状況及び健全化判断比率'!B71="","",'各会計、関係団体の財政状況及び健全化判断比率'!B71)</f>
        <v>東京都後期高齢者医療広域連合（一般会計）</v>
      </c>
      <c r="BZ37" s="355"/>
      <c r="CA37" s="355"/>
      <c r="CB37" s="355"/>
      <c r="CC37" s="355"/>
      <c r="CD37" s="355"/>
      <c r="CE37" s="355"/>
      <c r="CF37" s="355"/>
      <c r="CG37" s="355"/>
      <c r="CH37" s="355"/>
      <c r="CI37" s="355"/>
      <c r="CJ37" s="355"/>
      <c r="CK37" s="355"/>
      <c r="CL37" s="355"/>
      <c r="CM37" s="355"/>
      <c r="CN37" s="163"/>
      <c r="CO37" s="354">
        <f t="shared" si="3"/>
        <v>13</v>
      </c>
      <c r="CP37" s="354"/>
      <c r="CQ37" s="355" t="str">
        <f>IF('各会計、関係団体の財政状況及び健全化判断比率'!BS10="","",'各会計、関係団体の財政状況及び健全化判断比率'!BS10)</f>
        <v>足立区生涯学習振興公社</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90"/>
    </row>
    <row r="38" spans="1:113" ht="32.25" customHeight="1" x14ac:dyDescent="0.2">
      <c r="A38" s="163"/>
      <c r="B38" s="187"/>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9</v>
      </c>
      <c r="BX38" s="354"/>
      <c r="BY38" s="355" t="str">
        <f>IF('各会計、関係団体の財政状況及び健全化判断比率'!B72="","",'各会計、関係団体の財政状況及び健全化判断比率'!B72)</f>
        <v>東京都後期高齢者医療広域連合（後期高齢者医療特別会計）</v>
      </c>
      <c r="BZ38" s="355"/>
      <c r="CA38" s="355"/>
      <c r="CB38" s="355"/>
      <c r="CC38" s="355"/>
      <c r="CD38" s="355"/>
      <c r="CE38" s="355"/>
      <c r="CF38" s="355"/>
      <c r="CG38" s="355"/>
      <c r="CH38" s="355"/>
      <c r="CI38" s="355"/>
      <c r="CJ38" s="355"/>
      <c r="CK38" s="355"/>
      <c r="CL38" s="355"/>
      <c r="CM38" s="355"/>
      <c r="CN38" s="163"/>
      <c r="CO38" s="354">
        <f t="shared" si="3"/>
        <v>14</v>
      </c>
      <c r="CP38" s="354"/>
      <c r="CQ38" s="355" t="str">
        <f>IF('各会計、関係団体の財政状況及び健全化判断比率'!BS11="","",'各会計、関係団体の財政状況及び健全化判断比率'!BS11)</f>
        <v>足立区土地開発公社</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〇</v>
      </c>
      <c r="DH38" s="352"/>
      <c r="DI38" s="190"/>
    </row>
    <row r="39" spans="1:113" ht="32.25" customHeight="1" x14ac:dyDescent="0.2">
      <c r="A39" s="163"/>
      <c r="B39" s="187"/>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63"/>
      <c r="CO39" s="354">
        <f t="shared" si="3"/>
        <v>15</v>
      </c>
      <c r="CP39" s="354"/>
      <c r="CQ39" s="355" t="str">
        <f>IF('各会計、関係団体の財政状況及び健全化判断比率'!BS12="","",'各会計、関係団体の財政状況及び健全化判断比率'!BS12)</f>
        <v>足立区観光交流協会</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90"/>
    </row>
    <row r="40" spans="1:113" ht="32.25" customHeight="1" x14ac:dyDescent="0.2">
      <c r="A40" s="163"/>
      <c r="B40" s="187"/>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90"/>
    </row>
    <row r="41" spans="1:113" ht="32.25" customHeight="1" x14ac:dyDescent="0.2">
      <c r="A41" s="163"/>
      <c r="B41" s="187"/>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90"/>
    </row>
    <row r="42" spans="1:113" ht="32.25" customHeight="1" x14ac:dyDescent="0.2">
      <c r="B42" s="187"/>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90"/>
    </row>
    <row r="43" spans="1:113" ht="32.25" customHeight="1" x14ac:dyDescent="0.2">
      <c r="B43" s="187"/>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1DIsVBNKBFKh5Mx4OoHv7fmlkrY7jiHKMooPPt/Vs8mLIcYpeYFyKhUWHNTuY3NwPqbCvNhZunMvpjYzugLbYg==" saltValue="tryyX8SNfvJ8qaXjdU3FW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79"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6" t="s">
        <v>530</v>
      </c>
      <c r="D34" s="1136"/>
      <c r="E34" s="1137"/>
      <c r="F34" s="32">
        <v>5.1100000000000003</v>
      </c>
      <c r="G34" s="33">
        <v>6.68</v>
      </c>
      <c r="H34" s="33">
        <v>7.38</v>
      </c>
      <c r="I34" s="33">
        <v>6.74</v>
      </c>
      <c r="J34" s="34">
        <v>6.45</v>
      </c>
      <c r="K34" s="22"/>
      <c r="L34" s="22"/>
      <c r="M34" s="22"/>
      <c r="N34" s="22"/>
      <c r="O34" s="22"/>
      <c r="P34" s="22"/>
    </row>
    <row r="35" spans="1:16" ht="39" customHeight="1" x14ac:dyDescent="0.2">
      <c r="A35" s="22"/>
      <c r="B35" s="35"/>
      <c r="C35" s="1132" t="s">
        <v>531</v>
      </c>
      <c r="D35" s="1132"/>
      <c r="E35" s="1133"/>
      <c r="F35" s="36">
        <v>1.06</v>
      </c>
      <c r="G35" s="37">
        <v>1</v>
      </c>
      <c r="H35" s="37">
        <v>1.48</v>
      </c>
      <c r="I35" s="37">
        <v>1.02</v>
      </c>
      <c r="J35" s="38">
        <v>0.51</v>
      </c>
      <c r="K35" s="22"/>
      <c r="L35" s="22"/>
      <c r="M35" s="22"/>
      <c r="N35" s="22"/>
      <c r="O35" s="22"/>
      <c r="P35" s="22"/>
    </row>
    <row r="36" spans="1:16" ht="39" customHeight="1" x14ac:dyDescent="0.2">
      <c r="A36" s="22"/>
      <c r="B36" s="35"/>
      <c r="C36" s="1132" t="s">
        <v>532</v>
      </c>
      <c r="D36" s="1132"/>
      <c r="E36" s="1133"/>
      <c r="F36" s="36">
        <v>0.49</v>
      </c>
      <c r="G36" s="37">
        <v>0.53</v>
      </c>
      <c r="H36" s="37">
        <v>0.37</v>
      </c>
      <c r="I36" s="37">
        <v>0.22</v>
      </c>
      <c r="J36" s="38">
        <v>0.32</v>
      </c>
      <c r="K36" s="22"/>
      <c r="L36" s="22"/>
      <c r="M36" s="22"/>
      <c r="N36" s="22"/>
      <c r="O36" s="22"/>
      <c r="P36" s="22"/>
    </row>
    <row r="37" spans="1:16" ht="39" customHeight="1" x14ac:dyDescent="0.2">
      <c r="A37" s="22"/>
      <c r="B37" s="35"/>
      <c r="C37" s="1132" t="s">
        <v>533</v>
      </c>
      <c r="D37" s="1132"/>
      <c r="E37" s="1133"/>
      <c r="F37" s="36">
        <v>0.08</v>
      </c>
      <c r="G37" s="37">
        <v>0.11</v>
      </c>
      <c r="H37" s="37">
        <v>0.04</v>
      </c>
      <c r="I37" s="37">
        <v>0.09</v>
      </c>
      <c r="J37" s="38">
        <v>0.1</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534</v>
      </c>
      <c r="D42" s="1132"/>
      <c r="E42" s="1133"/>
      <c r="F42" s="36" t="s">
        <v>482</v>
      </c>
      <c r="G42" s="37" t="s">
        <v>482</v>
      </c>
      <c r="H42" s="37" t="s">
        <v>482</v>
      </c>
      <c r="I42" s="37" t="s">
        <v>482</v>
      </c>
      <c r="J42" s="38" t="s">
        <v>482</v>
      </c>
      <c r="K42" s="22"/>
      <c r="L42" s="22"/>
      <c r="M42" s="22"/>
      <c r="N42" s="22"/>
      <c r="O42" s="22"/>
      <c r="P42" s="22"/>
    </row>
    <row r="43" spans="1:16" ht="39" customHeight="1" thickBot="1" x14ac:dyDescent="0.25">
      <c r="A43" s="22"/>
      <c r="B43" s="40"/>
      <c r="C43" s="1134" t="s">
        <v>535</v>
      </c>
      <c r="D43" s="1134"/>
      <c r="E43" s="1135"/>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UZdbva0AMmJVKwWL4hByh0zMOr3Y0C/CAIMOquTFAlfYNp+GbaaRJh27mKDGU20mRsYRORugO/ToWO6nCG/Sjg==" saltValue="RCuL5+9cp6zp+c1+pJNuz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5"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3482</v>
      </c>
      <c r="L45" s="58">
        <v>2804</v>
      </c>
      <c r="M45" s="58">
        <v>3041</v>
      </c>
      <c r="N45" s="58">
        <v>2842</v>
      </c>
      <c r="O45" s="59">
        <v>2956</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482</v>
      </c>
      <c r="L46" s="62" t="s">
        <v>482</v>
      </c>
      <c r="M46" s="62" t="s">
        <v>482</v>
      </c>
      <c r="N46" s="62" t="s">
        <v>482</v>
      </c>
      <c r="O46" s="63" t="s">
        <v>482</v>
      </c>
      <c r="P46" s="46"/>
      <c r="Q46" s="46"/>
      <c r="R46" s="46"/>
      <c r="S46" s="46"/>
      <c r="T46" s="46"/>
      <c r="U46" s="46"/>
    </row>
    <row r="47" spans="1:21" ht="30.75" customHeight="1" x14ac:dyDescent="0.2">
      <c r="A47" s="46"/>
      <c r="B47" s="1163"/>
      <c r="C47" s="1164"/>
      <c r="D47" s="60"/>
      <c r="E47" s="1140" t="s">
        <v>12</v>
      </c>
      <c r="F47" s="1140"/>
      <c r="G47" s="1140"/>
      <c r="H47" s="1140"/>
      <c r="I47" s="1140"/>
      <c r="J47" s="1141"/>
      <c r="K47" s="61">
        <v>138</v>
      </c>
      <c r="L47" s="62">
        <v>98</v>
      </c>
      <c r="M47" s="62">
        <v>30</v>
      </c>
      <c r="N47" s="62">
        <v>22</v>
      </c>
      <c r="O47" s="63" t="s">
        <v>482</v>
      </c>
      <c r="P47" s="46"/>
      <c r="Q47" s="46"/>
      <c r="R47" s="46"/>
      <c r="S47" s="46"/>
      <c r="T47" s="46"/>
      <c r="U47" s="46"/>
    </row>
    <row r="48" spans="1:21" ht="30.75" customHeight="1" x14ac:dyDescent="0.2">
      <c r="A48" s="46"/>
      <c r="B48" s="1163"/>
      <c r="C48" s="1164"/>
      <c r="D48" s="60"/>
      <c r="E48" s="1140" t="s">
        <v>13</v>
      </c>
      <c r="F48" s="1140"/>
      <c r="G48" s="1140"/>
      <c r="H48" s="1140"/>
      <c r="I48" s="1140"/>
      <c r="J48" s="1141"/>
      <c r="K48" s="61" t="s">
        <v>482</v>
      </c>
      <c r="L48" s="62" t="s">
        <v>482</v>
      </c>
      <c r="M48" s="62" t="s">
        <v>482</v>
      </c>
      <c r="N48" s="62" t="s">
        <v>482</v>
      </c>
      <c r="O48" s="63" t="s">
        <v>482</v>
      </c>
      <c r="P48" s="46"/>
      <c r="Q48" s="46"/>
      <c r="R48" s="46"/>
      <c r="S48" s="46"/>
      <c r="T48" s="46"/>
      <c r="U48" s="46"/>
    </row>
    <row r="49" spans="1:21" ht="30.75" customHeight="1" x14ac:dyDescent="0.2">
      <c r="A49" s="46"/>
      <c r="B49" s="1163"/>
      <c r="C49" s="1164"/>
      <c r="D49" s="60"/>
      <c r="E49" s="1140" t="s">
        <v>14</v>
      </c>
      <c r="F49" s="1140"/>
      <c r="G49" s="1140"/>
      <c r="H49" s="1140"/>
      <c r="I49" s="1140"/>
      <c r="J49" s="1141"/>
      <c r="K49" s="61">
        <v>204</v>
      </c>
      <c r="L49" s="62">
        <v>195</v>
      </c>
      <c r="M49" s="62">
        <v>198</v>
      </c>
      <c r="N49" s="62">
        <v>247</v>
      </c>
      <c r="O49" s="63">
        <v>355</v>
      </c>
      <c r="P49" s="46"/>
      <c r="Q49" s="46"/>
      <c r="R49" s="46"/>
      <c r="S49" s="46"/>
      <c r="T49" s="46"/>
      <c r="U49" s="46"/>
    </row>
    <row r="50" spans="1:21" ht="30.75" customHeight="1" x14ac:dyDescent="0.2">
      <c r="A50" s="46"/>
      <c r="B50" s="1163"/>
      <c r="C50" s="1164"/>
      <c r="D50" s="60"/>
      <c r="E50" s="1140" t="s">
        <v>15</v>
      </c>
      <c r="F50" s="1140"/>
      <c r="G50" s="1140"/>
      <c r="H50" s="1140"/>
      <c r="I50" s="1140"/>
      <c r="J50" s="1141"/>
      <c r="K50" s="61">
        <v>228</v>
      </c>
      <c r="L50" s="62">
        <v>303</v>
      </c>
      <c r="M50" s="62">
        <v>174</v>
      </c>
      <c r="N50" s="62">
        <v>174</v>
      </c>
      <c r="O50" s="63">
        <v>174</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482</v>
      </c>
      <c r="L51" s="62" t="s">
        <v>482</v>
      </c>
      <c r="M51" s="62" t="s">
        <v>482</v>
      </c>
      <c r="N51" s="62" t="s">
        <v>482</v>
      </c>
      <c r="O51" s="63" t="s">
        <v>482</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10437</v>
      </c>
      <c r="L52" s="62">
        <v>9944</v>
      </c>
      <c r="M52" s="62">
        <v>9238</v>
      </c>
      <c r="N52" s="62">
        <v>8344</v>
      </c>
      <c r="O52" s="63">
        <v>6793</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-6385</v>
      </c>
      <c r="L53" s="67">
        <v>-6544</v>
      </c>
      <c r="M53" s="67">
        <v>-5795</v>
      </c>
      <c r="N53" s="67">
        <v>-5059</v>
      </c>
      <c r="O53" s="68">
        <v>-3308</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536</v>
      </c>
      <c r="L57" s="79" t="s">
        <v>537</v>
      </c>
      <c r="M57" s="79" t="s">
        <v>538</v>
      </c>
      <c r="N57" s="79" t="s">
        <v>539</v>
      </c>
      <c r="O57" s="80" t="s">
        <v>540</v>
      </c>
      <c r="P57" s="46"/>
      <c r="Q57" s="46"/>
      <c r="R57" s="46"/>
      <c r="S57" s="46"/>
      <c r="T57" s="46"/>
      <c r="U57" s="46"/>
    </row>
    <row r="58" spans="1:21" ht="31.5" customHeight="1" x14ac:dyDescent="0.2">
      <c r="B58" s="1146" t="s">
        <v>24</v>
      </c>
      <c r="C58" s="1147"/>
      <c r="D58" s="1152" t="s">
        <v>25</v>
      </c>
      <c r="E58" s="1153"/>
      <c r="F58" s="1153"/>
      <c r="G58" s="1153"/>
      <c r="H58" s="1153"/>
      <c r="I58" s="1153"/>
      <c r="J58" s="1154"/>
      <c r="K58" s="81">
        <v>375</v>
      </c>
      <c r="L58" s="82">
        <v>746</v>
      </c>
      <c r="M58" s="82">
        <v>89</v>
      </c>
      <c r="N58" s="82">
        <v>245</v>
      </c>
      <c r="O58" s="83" t="s">
        <v>566</v>
      </c>
    </row>
    <row r="59" spans="1:21" ht="31.5" customHeight="1" x14ac:dyDescent="0.2">
      <c r="B59" s="1148"/>
      <c r="C59" s="1149"/>
      <c r="D59" s="1155" t="s">
        <v>26</v>
      </c>
      <c r="E59" s="1156"/>
      <c r="F59" s="1156"/>
      <c r="G59" s="1156"/>
      <c r="H59" s="1156"/>
      <c r="I59" s="1156"/>
      <c r="J59" s="1157"/>
      <c r="K59" s="84">
        <v>11299</v>
      </c>
      <c r="L59" s="85">
        <v>10300</v>
      </c>
      <c r="M59" s="85">
        <v>5361</v>
      </c>
      <c r="N59" s="85">
        <v>5163</v>
      </c>
      <c r="O59" s="86">
        <v>4502</v>
      </c>
    </row>
    <row r="60" spans="1:21" ht="31.5" customHeight="1" thickBot="1" x14ac:dyDescent="0.25">
      <c r="B60" s="1150"/>
      <c r="C60" s="1151"/>
      <c r="D60" s="1158" t="s">
        <v>27</v>
      </c>
      <c r="E60" s="1159"/>
      <c r="F60" s="1159"/>
      <c r="G60" s="1159"/>
      <c r="H60" s="1159"/>
      <c r="I60" s="1159"/>
      <c r="J60" s="1160"/>
      <c r="K60" s="87">
        <v>1166</v>
      </c>
      <c r="L60" s="88">
        <v>928</v>
      </c>
      <c r="M60" s="88">
        <v>281</v>
      </c>
      <c r="N60" s="88">
        <v>222</v>
      </c>
      <c r="O60" s="89" t="s">
        <v>566</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LXuiHgs51OICrhSgXik3wb8qu2Y6oqW2z25nn2k92mqlTizQjLDL76Mbwosqt1/ukQl0YVQ6qRpt1PP0j3MFvw==" saltValue="HFRs5B2mu8peCosqZsd4P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81" t="s">
        <v>30</v>
      </c>
      <c r="C41" s="1182"/>
      <c r="D41" s="103"/>
      <c r="E41" s="1183" t="s">
        <v>31</v>
      </c>
      <c r="F41" s="1183"/>
      <c r="G41" s="1183"/>
      <c r="H41" s="1184"/>
      <c r="I41" s="330">
        <v>30807</v>
      </c>
      <c r="J41" s="331">
        <v>25607</v>
      </c>
      <c r="K41" s="331">
        <v>22476</v>
      </c>
      <c r="L41" s="331">
        <v>18907</v>
      </c>
      <c r="M41" s="332">
        <v>16140</v>
      </c>
    </row>
    <row r="42" spans="2:13" ht="27.75" customHeight="1" x14ac:dyDescent="0.2">
      <c r="B42" s="1171"/>
      <c r="C42" s="1172"/>
      <c r="D42" s="104"/>
      <c r="E42" s="1175" t="s">
        <v>32</v>
      </c>
      <c r="F42" s="1175"/>
      <c r="G42" s="1175"/>
      <c r="H42" s="1176"/>
      <c r="I42" s="333">
        <v>3395</v>
      </c>
      <c r="J42" s="334">
        <v>4409</v>
      </c>
      <c r="K42" s="334">
        <v>4235</v>
      </c>
      <c r="L42" s="334">
        <v>4061</v>
      </c>
      <c r="M42" s="335">
        <v>3887</v>
      </c>
    </row>
    <row r="43" spans="2:13" ht="27.75" customHeight="1" x14ac:dyDescent="0.2">
      <c r="B43" s="1171"/>
      <c r="C43" s="1172"/>
      <c r="D43" s="104"/>
      <c r="E43" s="1175" t="s">
        <v>33</v>
      </c>
      <c r="F43" s="1175"/>
      <c r="G43" s="1175"/>
      <c r="H43" s="1176"/>
      <c r="I43" s="333" t="s">
        <v>482</v>
      </c>
      <c r="J43" s="334" t="s">
        <v>482</v>
      </c>
      <c r="K43" s="334" t="s">
        <v>482</v>
      </c>
      <c r="L43" s="334" t="s">
        <v>482</v>
      </c>
      <c r="M43" s="335" t="s">
        <v>482</v>
      </c>
    </row>
    <row r="44" spans="2:13" ht="27.75" customHeight="1" x14ac:dyDescent="0.2">
      <c r="B44" s="1171"/>
      <c r="C44" s="1172"/>
      <c r="D44" s="104"/>
      <c r="E44" s="1175" t="s">
        <v>34</v>
      </c>
      <c r="F44" s="1175"/>
      <c r="G44" s="1175"/>
      <c r="H44" s="1176"/>
      <c r="I44" s="333">
        <v>2738</v>
      </c>
      <c r="J44" s="334">
        <v>3042</v>
      </c>
      <c r="K44" s="334">
        <v>3722</v>
      </c>
      <c r="L44" s="334">
        <v>3912</v>
      </c>
      <c r="M44" s="335">
        <v>4726</v>
      </c>
    </row>
    <row r="45" spans="2:13" ht="27.75" customHeight="1" x14ac:dyDescent="0.2">
      <c r="B45" s="1171"/>
      <c r="C45" s="1172"/>
      <c r="D45" s="104"/>
      <c r="E45" s="1175" t="s">
        <v>35</v>
      </c>
      <c r="F45" s="1175"/>
      <c r="G45" s="1175"/>
      <c r="H45" s="1176"/>
      <c r="I45" s="333">
        <v>26304</v>
      </c>
      <c r="J45" s="334">
        <v>22967</v>
      </c>
      <c r="K45" s="334">
        <v>22682</v>
      </c>
      <c r="L45" s="334">
        <v>22055</v>
      </c>
      <c r="M45" s="335">
        <v>21525</v>
      </c>
    </row>
    <row r="46" spans="2:13" ht="27.75" customHeight="1" x14ac:dyDescent="0.2">
      <c r="B46" s="1171"/>
      <c r="C46" s="1172"/>
      <c r="D46" s="105"/>
      <c r="E46" s="1175" t="s">
        <v>36</v>
      </c>
      <c r="F46" s="1175"/>
      <c r="G46" s="1175"/>
      <c r="H46" s="1176"/>
      <c r="I46" s="333">
        <v>40</v>
      </c>
      <c r="J46" s="334">
        <v>26</v>
      </c>
      <c r="K46" s="334">
        <v>13</v>
      </c>
      <c r="L46" s="334" t="s">
        <v>482</v>
      </c>
      <c r="M46" s="335" t="s">
        <v>482</v>
      </c>
    </row>
    <row r="47" spans="2:13" ht="27.75" customHeight="1" x14ac:dyDescent="0.2">
      <c r="B47" s="1171"/>
      <c r="C47" s="1172"/>
      <c r="D47" s="106"/>
      <c r="E47" s="1185" t="s">
        <v>37</v>
      </c>
      <c r="F47" s="1186"/>
      <c r="G47" s="1186"/>
      <c r="H47" s="1187"/>
      <c r="I47" s="333" t="s">
        <v>482</v>
      </c>
      <c r="J47" s="334" t="s">
        <v>482</v>
      </c>
      <c r="K47" s="334" t="s">
        <v>482</v>
      </c>
      <c r="L47" s="334" t="s">
        <v>482</v>
      </c>
      <c r="M47" s="335" t="s">
        <v>482</v>
      </c>
    </row>
    <row r="48" spans="2:13" ht="27.75" customHeight="1" x14ac:dyDescent="0.2">
      <c r="B48" s="1171"/>
      <c r="C48" s="1172"/>
      <c r="D48" s="104"/>
      <c r="E48" s="1175" t="s">
        <v>38</v>
      </c>
      <c r="F48" s="1175"/>
      <c r="G48" s="1175"/>
      <c r="H48" s="1176"/>
      <c r="I48" s="333" t="s">
        <v>482</v>
      </c>
      <c r="J48" s="334" t="s">
        <v>482</v>
      </c>
      <c r="K48" s="334" t="s">
        <v>482</v>
      </c>
      <c r="L48" s="334" t="s">
        <v>482</v>
      </c>
      <c r="M48" s="335" t="s">
        <v>482</v>
      </c>
    </row>
    <row r="49" spans="2:13" ht="27.75" customHeight="1" x14ac:dyDescent="0.2">
      <c r="B49" s="1173"/>
      <c r="C49" s="1174"/>
      <c r="D49" s="104"/>
      <c r="E49" s="1175" t="s">
        <v>39</v>
      </c>
      <c r="F49" s="1175"/>
      <c r="G49" s="1175"/>
      <c r="H49" s="1176"/>
      <c r="I49" s="333" t="s">
        <v>482</v>
      </c>
      <c r="J49" s="334" t="s">
        <v>482</v>
      </c>
      <c r="K49" s="334" t="s">
        <v>482</v>
      </c>
      <c r="L49" s="334" t="s">
        <v>482</v>
      </c>
      <c r="M49" s="335" t="s">
        <v>482</v>
      </c>
    </row>
    <row r="50" spans="2:13" ht="27.75" customHeight="1" x14ac:dyDescent="0.2">
      <c r="B50" s="1169" t="s">
        <v>40</v>
      </c>
      <c r="C50" s="1170"/>
      <c r="D50" s="107"/>
      <c r="E50" s="1175" t="s">
        <v>41</v>
      </c>
      <c r="F50" s="1175"/>
      <c r="G50" s="1175"/>
      <c r="H50" s="1176"/>
      <c r="I50" s="333">
        <v>186115</v>
      </c>
      <c r="J50" s="334">
        <v>185494</v>
      </c>
      <c r="K50" s="334">
        <v>185918</v>
      </c>
      <c r="L50" s="334">
        <v>189383</v>
      </c>
      <c r="M50" s="335">
        <v>185653</v>
      </c>
    </row>
    <row r="51" spans="2:13" ht="27.75" customHeight="1" x14ac:dyDescent="0.2">
      <c r="B51" s="1171"/>
      <c r="C51" s="1172"/>
      <c r="D51" s="104"/>
      <c r="E51" s="1175" t="s">
        <v>42</v>
      </c>
      <c r="F51" s="1175"/>
      <c r="G51" s="1175"/>
      <c r="H51" s="1176"/>
      <c r="I51" s="333">
        <v>3496</v>
      </c>
      <c r="J51" s="334">
        <v>7716</v>
      </c>
      <c r="K51" s="334">
        <v>3262</v>
      </c>
      <c r="L51" s="334">
        <v>3260</v>
      </c>
      <c r="M51" s="335">
        <v>3259</v>
      </c>
    </row>
    <row r="52" spans="2:13" ht="27.75" customHeight="1" x14ac:dyDescent="0.2">
      <c r="B52" s="1173"/>
      <c r="C52" s="1174"/>
      <c r="D52" s="104"/>
      <c r="E52" s="1175" t="s">
        <v>43</v>
      </c>
      <c r="F52" s="1175"/>
      <c r="G52" s="1175"/>
      <c r="H52" s="1176"/>
      <c r="I52" s="333">
        <v>82150</v>
      </c>
      <c r="J52" s="334">
        <v>79643</v>
      </c>
      <c r="K52" s="334">
        <v>71708</v>
      </c>
      <c r="L52" s="334">
        <v>61895</v>
      </c>
      <c r="M52" s="335">
        <v>53954</v>
      </c>
    </row>
    <row r="53" spans="2:13" ht="27.75" customHeight="1" thickBot="1" x14ac:dyDescent="0.25">
      <c r="B53" s="1177" t="s">
        <v>19</v>
      </c>
      <c r="C53" s="1178"/>
      <c r="D53" s="108"/>
      <c r="E53" s="1179" t="s">
        <v>44</v>
      </c>
      <c r="F53" s="1179"/>
      <c r="G53" s="1179"/>
      <c r="H53" s="1180"/>
      <c r="I53" s="336">
        <v>-208476</v>
      </c>
      <c r="J53" s="337">
        <v>-216803</v>
      </c>
      <c r="K53" s="337">
        <v>-207760</v>
      </c>
      <c r="L53" s="337">
        <v>-205602</v>
      </c>
      <c r="M53" s="338">
        <v>-196588</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WpIIhgZhjUX9YM2EcuJflyXN/wESeAHvVBsCk70+BZGbtu0sHLJ8aFyIWizYMN36F71sidg0NWlK/qVchCt7VA==" saltValue="Vj6EuxzQ7d/vnFbpd8yfp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5"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6" t="s">
        <v>46</v>
      </c>
      <c r="D55" s="1196"/>
      <c r="E55" s="1197"/>
      <c r="F55" s="339">
        <v>46970</v>
      </c>
      <c r="G55" s="339">
        <v>48571</v>
      </c>
      <c r="H55" s="340">
        <v>49312</v>
      </c>
    </row>
    <row r="56" spans="2:8" ht="52.5" customHeight="1" x14ac:dyDescent="0.2">
      <c r="B56" s="120"/>
      <c r="C56" s="1198" t="s">
        <v>47</v>
      </c>
      <c r="D56" s="1198"/>
      <c r="E56" s="1199"/>
      <c r="F56" s="341">
        <v>4883</v>
      </c>
      <c r="G56" s="341">
        <v>4502</v>
      </c>
      <c r="H56" s="342">
        <v>4010</v>
      </c>
    </row>
    <row r="57" spans="2:8" ht="53.25" customHeight="1" x14ac:dyDescent="0.2">
      <c r="B57" s="120"/>
      <c r="C57" s="1200" t="s">
        <v>48</v>
      </c>
      <c r="D57" s="1200"/>
      <c r="E57" s="1201"/>
      <c r="F57" s="343">
        <v>129698</v>
      </c>
      <c r="G57" s="343">
        <v>132726</v>
      </c>
      <c r="H57" s="344">
        <v>128425</v>
      </c>
    </row>
    <row r="58" spans="2:8" ht="45.75" customHeight="1" x14ac:dyDescent="0.2">
      <c r="B58" s="121"/>
      <c r="C58" s="1188" t="s">
        <v>555</v>
      </c>
      <c r="D58" s="1189"/>
      <c r="E58" s="1190"/>
      <c r="F58" s="345">
        <v>58589</v>
      </c>
      <c r="G58" s="345">
        <v>56277</v>
      </c>
      <c r="H58" s="346">
        <v>55753</v>
      </c>
    </row>
    <row r="59" spans="2:8" ht="45.75" customHeight="1" x14ac:dyDescent="0.2">
      <c r="B59" s="121"/>
      <c r="C59" s="1188" t="s">
        <v>556</v>
      </c>
      <c r="D59" s="1189"/>
      <c r="E59" s="1190"/>
      <c r="F59" s="345">
        <v>50684</v>
      </c>
      <c r="G59" s="345">
        <v>49917</v>
      </c>
      <c r="H59" s="346">
        <v>50164</v>
      </c>
    </row>
    <row r="60" spans="2:8" ht="45.75" customHeight="1" x14ac:dyDescent="0.2">
      <c r="B60" s="121"/>
      <c r="C60" s="1188" t="s">
        <v>557</v>
      </c>
      <c r="D60" s="1189"/>
      <c r="E60" s="1190"/>
      <c r="F60" s="345">
        <v>4376</v>
      </c>
      <c r="G60" s="345">
        <v>6360</v>
      </c>
      <c r="H60" s="346">
        <v>5258</v>
      </c>
    </row>
    <row r="61" spans="2:8" ht="45.75" customHeight="1" x14ac:dyDescent="0.2">
      <c r="B61" s="121"/>
      <c r="C61" s="1188" t="s">
        <v>558</v>
      </c>
      <c r="D61" s="1189"/>
      <c r="E61" s="1190"/>
      <c r="F61" s="345">
        <v>6648</v>
      </c>
      <c r="G61" s="345">
        <v>5738</v>
      </c>
      <c r="H61" s="346">
        <v>4692</v>
      </c>
    </row>
    <row r="62" spans="2:8" ht="45.75" customHeight="1" thickBot="1" x14ac:dyDescent="0.25">
      <c r="B62" s="122"/>
      <c r="C62" s="1191" t="s">
        <v>563</v>
      </c>
      <c r="D62" s="1192"/>
      <c r="E62" s="1193"/>
      <c r="F62" s="347" t="s">
        <v>559</v>
      </c>
      <c r="G62" s="347">
        <v>6100</v>
      </c>
      <c r="H62" s="348">
        <v>3990</v>
      </c>
    </row>
    <row r="63" spans="2:8" ht="52.5" customHeight="1" thickBot="1" x14ac:dyDescent="0.25">
      <c r="B63" s="123"/>
      <c r="C63" s="1194" t="s">
        <v>49</v>
      </c>
      <c r="D63" s="1194"/>
      <c r="E63" s="1195"/>
      <c r="F63" s="349">
        <v>181552</v>
      </c>
      <c r="G63" s="349">
        <v>185798</v>
      </c>
      <c r="H63" s="350">
        <v>181748</v>
      </c>
    </row>
    <row r="64" spans="2:8" ht="13.2" x14ac:dyDescent="0.2"/>
  </sheetData>
  <sheetProtection algorithmName="SHA-512" hashValue="vlTPumG4e1yCPLZ1hdI/ba4fRj1pDMBwLuU5WMAqvecKu1Vy4KYt06qtG9aV+3Wo57MR+gWgNGKU2i5Hb1RU4g==" saltValue="cvIY7p5lv6ug6evc1t8uk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520</v>
      </c>
      <c r="G2" s="137"/>
      <c r="H2" s="138"/>
    </row>
    <row r="3" spans="1:8" x14ac:dyDescent="0.2">
      <c r="A3" s="134" t="s">
        <v>513</v>
      </c>
      <c r="B3" s="139"/>
      <c r="C3" s="140"/>
      <c r="D3" s="141">
        <v>43606</v>
      </c>
      <c r="E3" s="142"/>
      <c r="F3" s="143">
        <v>50465</v>
      </c>
      <c r="G3" s="144"/>
      <c r="H3" s="145"/>
    </row>
    <row r="4" spans="1:8" x14ac:dyDescent="0.2">
      <c r="A4" s="146"/>
      <c r="B4" s="147"/>
      <c r="C4" s="148"/>
      <c r="D4" s="149">
        <v>30963</v>
      </c>
      <c r="E4" s="150"/>
      <c r="F4" s="151">
        <v>34193</v>
      </c>
      <c r="G4" s="152"/>
      <c r="H4" s="153"/>
    </row>
    <row r="5" spans="1:8" x14ac:dyDescent="0.2">
      <c r="A5" s="134" t="s">
        <v>515</v>
      </c>
      <c r="B5" s="139"/>
      <c r="C5" s="140"/>
      <c r="D5" s="141">
        <v>69472</v>
      </c>
      <c r="E5" s="142"/>
      <c r="F5" s="143">
        <v>51679</v>
      </c>
      <c r="G5" s="144"/>
      <c r="H5" s="145"/>
    </row>
    <row r="6" spans="1:8" x14ac:dyDescent="0.2">
      <c r="A6" s="146"/>
      <c r="B6" s="147"/>
      <c r="C6" s="148"/>
      <c r="D6" s="149">
        <v>50554</v>
      </c>
      <c r="E6" s="150"/>
      <c r="F6" s="151">
        <v>35132</v>
      </c>
      <c r="G6" s="152"/>
      <c r="H6" s="153"/>
    </row>
    <row r="7" spans="1:8" x14ac:dyDescent="0.2">
      <c r="A7" s="134" t="s">
        <v>516</v>
      </c>
      <c r="B7" s="139"/>
      <c r="C7" s="140"/>
      <c r="D7" s="141">
        <v>54105</v>
      </c>
      <c r="E7" s="142"/>
      <c r="F7" s="143">
        <v>49665</v>
      </c>
      <c r="G7" s="144"/>
      <c r="H7" s="145"/>
    </row>
    <row r="8" spans="1:8" x14ac:dyDescent="0.2">
      <c r="A8" s="146"/>
      <c r="B8" s="147"/>
      <c r="C8" s="148"/>
      <c r="D8" s="149">
        <v>33575</v>
      </c>
      <c r="E8" s="150"/>
      <c r="F8" s="151">
        <v>34678</v>
      </c>
      <c r="G8" s="152"/>
      <c r="H8" s="153"/>
    </row>
    <row r="9" spans="1:8" x14ac:dyDescent="0.2">
      <c r="A9" s="134" t="s">
        <v>517</v>
      </c>
      <c r="B9" s="139"/>
      <c r="C9" s="140"/>
      <c r="D9" s="141">
        <v>45762</v>
      </c>
      <c r="E9" s="142"/>
      <c r="F9" s="143">
        <v>63439</v>
      </c>
      <c r="G9" s="144"/>
      <c r="H9" s="145"/>
    </row>
    <row r="10" spans="1:8" x14ac:dyDescent="0.2">
      <c r="A10" s="146"/>
      <c r="B10" s="147"/>
      <c r="C10" s="148"/>
      <c r="D10" s="149">
        <v>37656</v>
      </c>
      <c r="E10" s="150"/>
      <c r="F10" s="151">
        <v>46463</v>
      </c>
      <c r="G10" s="152"/>
      <c r="H10" s="153"/>
    </row>
    <row r="11" spans="1:8" x14ac:dyDescent="0.2">
      <c r="A11" s="134" t="s">
        <v>518</v>
      </c>
      <c r="B11" s="139"/>
      <c r="C11" s="140"/>
      <c r="D11" s="141">
        <v>56129</v>
      </c>
      <c r="E11" s="142"/>
      <c r="F11" s="143">
        <v>60097</v>
      </c>
      <c r="G11" s="144"/>
      <c r="H11" s="145"/>
    </row>
    <row r="12" spans="1:8" x14ac:dyDescent="0.2">
      <c r="A12" s="146"/>
      <c r="B12" s="147"/>
      <c r="C12" s="154"/>
      <c r="D12" s="149">
        <v>51342</v>
      </c>
      <c r="E12" s="150"/>
      <c r="F12" s="151">
        <v>43011</v>
      </c>
      <c r="G12" s="152"/>
      <c r="H12" s="153"/>
    </row>
    <row r="13" spans="1:8" x14ac:dyDescent="0.2">
      <c r="A13" s="134"/>
      <c r="B13" s="139"/>
      <c r="C13" s="140"/>
      <c r="D13" s="141">
        <v>53815</v>
      </c>
      <c r="E13" s="142"/>
      <c r="F13" s="143">
        <v>55069</v>
      </c>
      <c r="G13" s="155"/>
      <c r="H13" s="145"/>
    </row>
    <row r="14" spans="1:8" x14ac:dyDescent="0.2">
      <c r="A14" s="146"/>
      <c r="B14" s="147"/>
      <c r="C14" s="148"/>
      <c r="D14" s="149">
        <v>40818</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5.1100000000000003</v>
      </c>
      <c r="C19" s="156">
        <f>ROUND(VALUE(SUBSTITUTE(実質収支比率等に係る経年分析!G$48,"▲","-")),2)</f>
        <v>6.68</v>
      </c>
      <c r="D19" s="156">
        <f>ROUND(VALUE(SUBSTITUTE(実質収支比率等に係る経年分析!H$48,"▲","-")),2)</f>
        <v>7.39</v>
      </c>
      <c r="E19" s="156">
        <f>ROUND(VALUE(SUBSTITUTE(実質収支比率等に係る経年分析!I$48,"▲","-")),2)</f>
        <v>6.74</v>
      </c>
      <c r="F19" s="156">
        <f>ROUND(VALUE(SUBSTITUTE(実質収支比率等に係る経年分析!J$48,"▲","-")),2)</f>
        <v>6.46</v>
      </c>
    </row>
    <row r="20" spans="1:11" x14ac:dyDescent="0.2">
      <c r="A20" s="156" t="s">
        <v>53</v>
      </c>
      <c r="B20" s="156">
        <f>ROUND(VALUE(SUBSTITUTE(実質収支比率等に係る経年分析!F$47,"▲","-")),2)</f>
        <v>27.31</v>
      </c>
      <c r="C20" s="156">
        <f>ROUND(VALUE(SUBSTITUTE(実質収支比率等に係る経年分析!G$47,"▲","-")),2)</f>
        <v>28.11</v>
      </c>
      <c r="D20" s="156">
        <f>ROUND(VALUE(SUBSTITUTE(実質収支比率等に係る経年分析!H$47,"▲","-")),2)</f>
        <v>26.63</v>
      </c>
      <c r="E20" s="156">
        <f>ROUND(VALUE(SUBSTITUTE(実質収支比率等に係る経年分析!I$47,"▲","-")),2)</f>
        <v>26.26</v>
      </c>
      <c r="F20" s="156">
        <f>ROUND(VALUE(SUBSTITUTE(実質収支比率等に係る経年分析!J$47,"▲","-")),2)</f>
        <v>25.49</v>
      </c>
    </row>
    <row r="21" spans="1:11" x14ac:dyDescent="0.2">
      <c r="A21" s="156" t="s">
        <v>54</v>
      </c>
      <c r="B21" s="156">
        <f>IF(ISNUMBER(VALUE(SUBSTITUTE(実質収支比率等に係る経年分析!F$49,"▲","-"))),ROUND(VALUE(SUBSTITUTE(実質収支比率等に係る経年分析!F$49,"▲","-")),2),NA())</f>
        <v>-0.61</v>
      </c>
      <c r="C21" s="156">
        <f>IF(ISNUMBER(VALUE(SUBSTITUTE(実質収支比率等に係る経年分析!G$49,"▲","-"))),ROUND(VALUE(SUBSTITUTE(実質収支比率等に係る経年分析!G$49,"▲","-")),2),NA())</f>
        <v>0.34</v>
      </c>
      <c r="D21" s="156">
        <f>IF(ISNUMBER(VALUE(SUBSTITUTE(実質収支比率等に係る経年分析!H$49,"▲","-"))),ROUND(VALUE(SUBSTITUTE(実質収支比率等に係る経年分析!H$49,"▲","-")),2),NA())</f>
        <v>-2.83</v>
      </c>
      <c r="E21" s="156">
        <f>IF(ISNUMBER(VALUE(SUBSTITUTE(実質収支比率等に係る経年分析!I$49,"▲","-"))),ROUND(VALUE(SUBSTITUTE(実質収支比率等に係る経年分析!I$49,"▲","-")),2),NA())</f>
        <v>-3</v>
      </c>
      <c r="F21" s="156">
        <f>IF(ISNUMBER(VALUE(SUBSTITUTE(実質収支比率等に係る経年分析!J$49,"▲","-"))),ROUND(VALUE(SUBSTITUTE(実質収支比率等に係る経年分析!J$49,"▲","-")),2),NA())</f>
        <v>-2.86</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e">
        <f>IF(連結実質赤字比率に係る赤字・黒字の構成分析!C$38="",NA(),連結実質赤字比率に係る赤字・黒字の構成分析!C$38)</f>
        <v>#N/A</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#VALUE!</v>
      </c>
      <c r="K32" s="157" t="e">
        <f>IF(ROUND(VALUE(SUBSTITUTE(連結実質赤字比率に係る赤字・黒字の構成分析!J$38,"▲", "-")), 2) &gt;= 0, ABS(ROUND(VALUE(SUBSTITUTE(連結実質赤字比率に係る赤字・黒字の構成分析!J$38,"▲", "-")), 2)), NA())</f>
        <v>#VALUE!</v>
      </c>
    </row>
    <row r="33" spans="1:16" x14ac:dyDescent="0.2">
      <c r="A33" s="157" t="str">
        <f>IF(連結実質赤字比率に係る赤字・黒字の構成分析!C$37="",NA(),連結実質赤字比率に係る赤字・黒字の構成分析!C$37)</f>
        <v>後期高齢者医療特別会計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0.08</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0.11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0.04</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0.09</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0.1</v>
      </c>
    </row>
    <row r="34" spans="1:16" x14ac:dyDescent="0.2">
      <c r="A34" s="157" t="str">
        <f>IF(連結実質赤字比率に係る赤字・黒字の構成分析!C$36="",NA(),連結実質赤字比率に係る赤字・黒字の構成分析!C$36)</f>
        <v>国民健康保険特別会計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0.49</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0.53</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0.37</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0.22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0.32</v>
      </c>
    </row>
    <row r="35" spans="1:16" x14ac:dyDescent="0.2">
      <c r="A35" s="157" t="str">
        <f>IF(連結実質赤字比率に係る赤字・黒字の構成分析!C$35="",NA(),連結実質赤字比率に係る赤字・黒字の構成分析!C$35)</f>
        <v>介護保険特別会計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1.06</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1.48</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1.02</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0.51</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5.1100000000000003</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6.68</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7.38</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6.74</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6.45</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10437</v>
      </c>
      <c r="E42" s="158"/>
      <c r="F42" s="158"/>
      <c r="G42" s="158">
        <f>'実質公債費比率（分子）の構造'!L$52</f>
        <v>9944</v>
      </c>
      <c r="H42" s="158"/>
      <c r="I42" s="158"/>
      <c r="J42" s="158">
        <f>'実質公債費比率（分子）の構造'!M$52</f>
        <v>9238</v>
      </c>
      <c r="K42" s="158"/>
      <c r="L42" s="158"/>
      <c r="M42" s="158">
        <f>'実質公債費比率（分子）の構造'!N$52</f>
        <v>8344</v>
      </c>
      <c r="N42" s="158"/>
      <c r="O42" s="158"/>
      <c r="P42" s="158">
        <f>'実質公債費比率（分子）の構造'!O$52</f>
        <v>6793</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228</v>
      </c>
      <c r="C44" s="158"/>
      <c r="D44" s="158"/>
      <c r="E44" s="158">
        <f>'実質公債費比率（分子）の構造'!L$50</f>
        <v>303</v>
      </c>
      <c r="F44" s="158"/>
      <c r="G44" s="158"/>
      <c r="H44" s="158">
        <f>'実質公債費比率（分子）の構造'!M$50</f>
        <v>174</v>
      </c>
      <c r="I44" s="158"/>
      <c r="J44" s="158"/>
      <c r="K44" s="158">
        <f>'実質公債費比率（分子）の構造'!N$50</f>
        <v>174</v>
      </c>
      <c r="L44" s="158"/>
      <c r="M44" s="158"/>
      <c r="N44" s="158">
        <f>'実質公債費比率（分子）の構造'!O$50</f>
        <v>174</v>
      </c>
      <c r="O44" s="158"/>
      <c r="P44" s="158"/>
    </row>
    <row r="45" spans="1:16" x14ac:dyDescent="0.2">
      <c r="A45" s="158" t="s">
        <v>63</v>
      </c>
      <c r="B45" s="158">
        <f>'実質公債費比率（分子）の構造'!K$49</f>
        <v>204</v>
      </c>
      <c r="C45" s="158"/>
      <c r="D45" s="158"/>
      <c r="E45" s="158">
        <f>'実質公債費比率（分子）の構造'!L$49</f>
        <v>195</v>
      </c>
      <c r="F45" s="158"/>
      <c r="G45" s="158"/>
      <c r="H45" s="158">
        <f>'実質公債費比率（分子）の構造'!M$49</f>
        <v>198</v>
      </c>
      <c r="I45" s="158"/>
      <c r="J45" s="158"/>
      <c r="K45" s="158">
        <f>'実質公債費比率（分子）の構造'!N$49</f>
        <v>247</v>
      </c>
      <c r="L45" s="158"/>
      <c r="M45" s="158"/>
      <c r="N45" s="158">
        <f>'実質公債費比率（分子）の構造'!O$49</f>
        <v>355</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f>'実質公債費比率（分子）の構造'!K$47</f>
        <v>138</v>
      </c>
      <c r="C47" s="158"/>
      <c r="D47" s="158"/>
      <c r="E47" s="158">
        <f>'実質公債費比率（分子）の構造'!L$47</f>
        <v>98</v>
      </c>
      <c r="F47" s="158"/>
      <c r="G47" s="158"/>
      <c r="H47" s="158">
        <f>'実質公債費比率（分子）の構造'!M$47</f>
        <v>30</v>
      </c>
      <c r="I47" s="158"/>
      <c r="J47" s="158"/>
      <c r="K47" s="158">
        <f>'実質公債費比率（分子）の構造'!N$47</f>
        <v>22</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3482</v>
      </c>
      <c r="C49" s="158"/>
      <c r="D49" s="158"/>
      <c r="E49" s="158">
        <f>'実質公債費比率（分子）の構造'!L$45</f>
        <v>2804</v>
      </c>
      <c r="F49" s="158"/>
      <c r="G49" s="158"/>
      <c r="H49" s="158">
        <f>'実質公債費比率（分子）の構造'!M$45</f>
        <v>3041</v>
      </c>
      <c r="I49" s="158"/>
      <c r="J49" s="158"/>
      <c r="K49" s="158">
        <f>'実質公債費比率（分子）の構造'!N$45</f>
        <v>2842</v>
      </c>
      <c r="L49" s="158"/>
      <c r="M49" s="158"/>
      <c r="N49" s="158">
        <f>'実質公債費比率（分子）の構造'!O$45</f>
        <v>2956</v>
      </c>
      <c r="O49" s="158"/>
      <c r="P49" s="158"/>
    </row>
    <row r="50" spans="1:16" x14ac:dyDescent="0.2">
      <c r="A50" s="158" t="s">
        <v>67</v>
      </c>
      <c r="B50" s="158" t="e">
        <f>NA()</f>
        <v>#N/A</v>
      </c>
      <c r="C50" s="158">
        <f>IF(ISNUMBER('実質公債費比率（分子）の構造'!K$53),'実質公債費比率（分子）の構造'!K$53,NA())</f>
        <v>-6385</v>
      </c>
      <c r="D50" s="158" t="e">
        <f>NA()</f>
        <v>#N/A</v>
      </c>
      <c r="E50" s="158" t="e">
        <f>NA()</f>
        <v>#N/A</v>
      </c>
      <c r="F50" s="158">
        <f>IF(ISNUMBER('実質公債費比率（分子）の構造'!L$53),'実質公債費比率（分子）の構造'!L$53,NA())</f>
        <v>-6544</v>
      </c>
      <c r="G50" s="158" t="e">
        <f>NA()</f>
        <v>#N/A</v>
      </c>
      <c r="H50" s="158" t="e">
        <f>NA()</f>
        <v>#N/A</v>
      </c>
      <c r="I50" s="158">
        <f>IF(ISNUMBER('実質公債費比率（分子）の構造'!M$53),'実質公債費比率（分子）の構造'!M$53,NA())</f>
        <v>-5795</v>
      </c>
      <c r="J50" s="158" t="e">
        <f>NA()</f>
        <v>#N/A</v>
      </c>
      <c r="K50" s="158" t="e">
        <f>NA()</f>
        <v>#N/A</v>
      </c>
      <c r="L50" s="158">
        <f>IF(ISNUMBER('実質公債費比率（分子）の構造'!N$53),'実質公債費比率（分子）の構造'!N$53,NA())</f>
        <v>-5059</v>
      </c>
      <c r="M50" s="158" t="e">
        <f>NA()</f>
        <v>#N/A</v>
      </c>
      <c r="N50" s="158" t="e">
        <f>NA()</f>
        <v>#N/A</v>
      </c>
      <c r="O50" s="158">
        <f>IF(ISNUMBER('実質公債費比率（分子）の構造'!O$53),'実質公債費比率（分子）の構造'!O$53,NA())</f>
        <v>-3308</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82150</v>
      </c>
      <c r="E56" s="157"/>
      <c r="F56" s="157"/>
      <c r="G56" s="157">
        <f>'将来負担比率（分子）の構造'!J$52</f>
        <v>79643</v>
      </c>
      <c r="H56" s="157"/>
      <c r="I56" s="157"/>
      <c r="J56" s="157">
        <f>'将来負担比率（分子）の構造'!K$52</f>
        <v>71708</v>
      </c>
      <c r="K56" s="157"/>
      <c r="L56" s="157"/>
      <c r="M56" s="157">
        <f>'将来負担比率（分子）の構造'!L$52</f>
        <v>61895</v>
      </c>
      <c r="N56" s="157"/>
      <c r="O56" s="157"/>
      <c r="P56" s="157">
        <f>'将来負担比率（分子）の構造'!M$52</f>
        <v>53954</v>
      </c>
    </row>
    <row r="57" spans="1:16" x14ac:dyDescent="0.2">
      <c r="A57" s="157" t="s">
        <v>42</v>
      </c>
      <c r="B57" s="157"/>
      <c r="C57" s="157"/>
      <c r="D57" s="157">
        <f>'将来負担比率（分子）の構造'!I$51</f>
        <v>3496</v>
      </c>
      <c r="E57" s="157"/>
      <c r="F57" s="157"/>
      <c r="G57" s="157">
        <f>'将来負担比率（分子）の構造'!J$51</f>
        <v>7716</v>
      </c>
      <c r="H57" s="157"/>
      <c r="I57" s="157"/>
      <c r="J57" s="157">
        <f>'将来負担比率（分子）の構造'!K$51</f>
        <v>3262</v>
      </c>
      <c r="K57" s="157"/>
      <c r="L57" s="157"/>
      <c r="M57" s="157">
        <f>'将来負担比率（分子）の構造'!L$51</f>
        <v>3260</v>
      </c>
      <c r="N57" s="157"/>
      <c r="O57" s="157"/>
      <c r="P57" s="157">
        <f>'将来負担比率（分子）の構造'!M$51</f>
        <v>3259</v>
      </c>
    </row>
    <row r="58" spans="1:16" x14ac:dyDescent="0.2">
      <c r="A58" s="157" t="s">
        <v>41</v>
      </c>
      <c r="B58" s="157"/>
      <c r="C58" s="157"/>
      <c r="D58" s="157">
        <f>'将来負担比率（分子）の構造'!I$50</f>
        <v>186115</v>
      </c>
      <c r="E58" s="157"/>
      <c r="F58" s="157"/>
      <c r="G58" s="157">
        <f>'将来負担比率（分子）の構造'!J$50</f>
        <v>185494</v>
      </c>
      <c r="H58" s="157"/>
      <c r="I58" s="157"/>
      <c r="J58" s="157">
        <f>'将来負担比率（分子）の構造'!K$50</f>
        <v>185918</v>
      </c>
      <c r="K58" s="157"/>
      <c r="L58" s="157"/>
      <c r="M58" s="157">
        <f>'将来負担比率（分子）の構造'!L$50</f>
        <v>189383</v>
      </c>
      <c r="N58" s="157"/>
      <c r="O58" s="157"/>
      <c r="P58" s="157">
        <f>'将来負担比率（分子）の構造'!M$50</f>
        <v>185653</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f>'将来負担比率（分子）の構造'!I$46</f>
        <v>40</v>
      </c>
      <c r="C61" s="157"/>
      <c r="D61" s="157"/>
      <c r="E61" s="157">
        <f>'将来負担比率（分子）の構造'!J$46</f>
        <v>26</v>
      </c>
      <c r="F61" s="157"/>
      <c r="G61" s="157"/>
      <c r="H61" s="157">
        <f>'将来負担比率（分子）の構造'!K$46</f>
        <v>13</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26304</v>
      </c>
      <c r="C62" s="157"/>
      <c r="D62" s="157"/>
      <c r="E62" s="157">
        <f>'将来負担比率（分子）の構造'!J$45</f>
        <v>22967</v>
      </c>
      <c r="F62" s="157"/>
      <c r="G62" s="157"/>
      <c r="H62" s="157">
        <f>'将来負担比率（分子）の構造'!K$45</f>
        <v>22682</v>
      </c>
      <c r="I62" s="157"/>
      <c r="J62" s="157"/>
      <c r="K62" s="157">
        <f>'将来負担比率（分子）の構造'!L$45</f>
        <v>22055</v>
      </c>
      <c r="L62" s="157"/>
      <c r="M62" s="157"/>
      <c r="N62" s="157">
        <f>'将来負担比率（分子）の構造'!M$45</f>
        <v>21525</v>
      </c>
      <c r="O62" s="157"/>
      <c r="P62" s="157"/>
    </row>
    <row r="63" spans="1:16" x14ac:dyDescent="0.2">
      <c r="A63" s="157" t="s">
        <v>34</v>
      </c>
      <c r="B63" s="157">
        <f>'将来負担比率（分子）の構造'!I$44</f>
        <v>2738</v>
      </c>
      <c r="C63" s="157"/>
      <c r="D63" s="157"/>
      <c r="E63" s="157">
        <f>'将来負担比率（分子）の構造'!J$44</f>
        <v>3042</v>
      </c>
      <c r="F63" s="157"/>
      <c r="G63" s="157"/>
      <c r="H63" s="157">
        <f>'将来負担比率（分子）の構造'!K$44</f>
        <v>3722</v>
      </c>
      <c r="I63" s="157"/>
      <c r="J63" s="157"/>
      <c r="K63" s="157">
        <f>'将来負担比率（分子）の構造'!L$44</f>
        <v>3912</v>
      </c>
      <c r="L63" s="157"/>
      <c r="M63" s="157"/>
      <c r="N63" s="157">
        <f>'将来負担比率（分子）の構造'!M$44</f>
        <v>4726</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f>'将来負担比率（分子）の構造'!I$42</f>
        <v>3395</v>
      </c>
      <c r="C65" s="157"/>
      <c r="D65" s="157"/>
      <c r="E65" s="157">
        <f>'将来負担比率（分子）の構造'!J$42</f>
        <v>4409</v>
      </c>
      <c r="F65" s="157"/>
      <c r="G65" s="157"/>
      <c r="H65" s="157">
        <f>'将来負担比率（分子）の構造'!K$42</f>
        <v>4235</v>
      </c>
      <c r="I65" s="157"/>
      <c r="J65" s="157"/>
      <c r="K65" s="157">
        <f>'将来負担比率（分子）の構造'!L$42</f>
        <v>4061</v>
      </c>
      <c r="L65" s="157"/>
      <c r="M65" s="157"/>
      <c r="N65" s="157">
        <f>'将来負担比率（分子）の構造'!M$42</f>
        <v>3887</v>
      </c>
      <c r="O65" s="157"/>
      <c r="P65" s="157"/>
    </row>
    <row r="66" spans="1:16" x14ac:dyDescent="0.2">
      <c r="A66" s="157" t="s">
        <v>31</v>
      </c>
      <c r="B66" s="157">
        <f>'将来負担比率（分子）の構造'!I$41</f>
        <v>30807</v>
      </c>
      <c r="C66" s="157"/>
      <c r="D66" s="157"/>
      <c r="E66" s="157">
        <f>'将来負担比率（分子）の構造'!J$41</f>
        <v>25607</v>
      </c>
      <c r="F66" s="157"/>
      <c r="G66" s="157"/>
      <c r="H66" s="157">
        <f>'将来負担比率（分子）の構造'!K$41</f>
        <v>22476</v>
      </c>
      <c r="I66" s="157"/>
      <c r="J66" s="157"/>
      <c r="K66" s="157">
        <f>'将来負担比率（分子）の構造'!L$41</f>
        <v>18907</v>
      </c>
      <c r="L66" s="157"/>
      <c r="M66" s="157"/>
      <c r="N66" s="157">
        <f>'将来負担比率（分子）の構造'!M$41</f>
        <v>16140</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46970</v>
      </c>
      <c r="C72" s="161">
        <f>基金残高に係る経年分析!G55</f>
        <v>48571</v>
      </c>
      <c r="D72" s="161">
        <f>基金残高に係る経年分析!H55</f>
        <v>49312</v>
      </c>
    </row>
    <row r="73" spans="1:16" x14ac:dyDescent="0.2">
      <c r="A73" s="160" t="s">
        <v>74</v>
      </c>
      <c r="B73" s="161">
        <f>基金残高に係る経年分析!F56</f>
        <v>4883</v>
      </c>
      <c r="C73" s="161">
        <f>基金残高に係る経年分析!G56</f>
        <v>4502</v>
      </c>
      <c r="D73" s="161">
        <f>基金残高に係る経年分析!H56</f>
        <v>4010</v>
      </c>
    </row>
    <row r="74" spans="1:16" x14ac:dyDescent="0.2">
      <c r="A74" s="160" t="s">
        <v>75</v>
      </c>
      <c r="B74" s="161">
        <f>基金残高に係る経年分析!F57</f>
        <v>129698</v>
      </c>
      <c r="C74" s="161">
        <f>基金残高に係る経年分析!G57</f>
        <v>132726</v>
      </c>
      <c r="D74" s="161">
        <f>基金残高に係る経年分析!H57</f>
        <v>128425</v>
      </c>
    </row>
  </sheetData>
  <sheetProtection algorithmName="SHA-512" hashValue="+eegUZvdHnGXlPKQNCo047/Qr4ZUgaR+OlQZgXlGo4dZkC7ZtXFoULCg7OlR2damczEKqEQ/2cMd8AR6D3ohrw==" saltValue="X9gZYa7UjdvTEc3eMLqIw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53777841</v>
      </c>
      <c r="S5" s="664"/>
      <c r="T5" s="664"/>
      <c r="U5" s="664"/>
      <c r="V5" s="664"/>
      <c r="W5" s="664"/>
      <c r="X5" s="664"/>
      <c r="Y5" s="689"/>
      <c r="Z5" s="702">
        <v>15.4</v>
      </c>
      <c r="AA5" s="702"/>
      <c r="AB5" s="702"/>
      <c r="AC5" s="702"/>
      <c r="AD5" s="703">
        <v>53777841</v>
      </c>
      <c r="AE5" s="703"/>
      <c r="AF5" s="703"/>
      <c r="AG5" s="703"/>
      <c r="AH5" s="703"/>
      <c r="AI5" s="703"/>
      <c r="AJ5" s="703"/>
      <c r="AK5" s="703"/>
      <c r="AL5" s="690">
        <v>27.2</v>
      </c>
      <c r="AM5" s="672"/>
      <c r="AN5" s="672"/>
      <c r="AO5" s="691"/>
      <c r="AP5" s="666" t="s">
        <v>216</v>
      </c>
      <c r="AQ5" s="667"/>
      <c r="AR5" s="667"/>
      <c r="AS5" s="667"/>
      <c r="AT5" s="667"/>
      <c r="AU5" s="667"/>
      <c r="AV5" s="667"/>
      <c r="AW5" s="667"/>
      <c r="AX5" s="667"/>
      <c r="AY5" s="667"/>
      <c r="AZ5" s="667"/>
      <c r="BA5" s="667"/>
      <c r="BB5" s="667"/>
      <c r="BC5" s="667"/>
      <c r="BD5" s="667"/>
      <c r="BE5" s="667"/>
      <c r="BF5" s="668"/>
      <c r="BG5" s="608">
        <v>53777841</v>
      </c>
      <c r="BH5" s="609"/>
      <c r="BI5" s="609"/>
      <c r="BJ5" s="609"/>
      <c r="BK5" s="609"/>
      <c r="BL5" s="609"/>
      <c r="BM5" s="609"/>
      <c r="BN5" s="610"/>
      <c r="BO5" s="646">
        <v>100</v>
      </c>
      <c r="BP5" s="646"/>
      <c r="BQ5" s="646"/>
      <c r="BR5" s="646"/>
      <c r="BS5" s="647" t="s">
        <v>122</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1098002</v>
      </c>
      <c r="S6" s="609"/>
      <c r="T6" s="609"/>
      <c r="U6" s="609"/>
      <c r="V6" s="609"/>
      <c r="W6" s="609"/>
      <c r="X6" s="609"/>
      <c r="Y6" s="610"/>
      <c r="Z6" s="646">
        <v>0.3</v>
      </c>
      <c r="AA6" s="646"/>
      <c r="AB6" s="646"/>
      <c r="AC6" s="646"/>
      <c r="AD6" s="647">
        <v>1098002</v>
      </c>
      <c r="AE6" s="647"/>
      <c r="AF6" s="647"/>
      <c r="AG6" s="647"/>
      <c r="AH6" s="647"/>
      <c r="AI6" s="647"/>
      <c r="AJ6" s="647"/>
      <c r="AK6" s="647"/>
      <c r="AL6" s="611">
        <v>0.6</v>
      </c>
      <c r="AM6" s="612"/>
      <c r="AN6" s="612"/>
      <c r="AO6" s="648"/>
      <c r="AP6" s="605" t="s">
        <v>221</v>
      </c>
      <c r="AQ6" s="606"/>
      <c r="AR6" s="606"/>
      <c r="AS6" s="606"/>
      <c r="AT6" s="606"/>
      <c r="AU6" s="606"/>
      <c r="AV6" s="606"/>
      <c r="AW6" s="606"/>
      <c r="AX6" s="606"/>
      <c r="AY6" s="606"/>
      <c r="AZ6" s="606"/>
      <c r="BA6" s="606"/>
      <c r="BB6" s="606"/>
      <c r="BC6" s="606"/>
      <c r="BD6" s="606"/>
      <c r="BE6" s="606"/>
      <c r="BF6" s="607"/>
      <c r="BG6" s="608">
        <v>53777841</v>
      </c>
      <c r="BH6" s="609"/>
      <c r="BI6" s="609"/>
      <c r="BJ6" s="609"/>
      <c r="BK6" s="609"/>
      <c r="BL6" s="609"/>
      <c r="BM6" s="609"/>
      <c r="BN6" s="610"/>
      <c r="BO6" s="646">
        <v>100</v>
      </c>
      <c r="BP6" s="646"/>
      <c r="BQ6" s="646"/>
      <c r="BR6" s="646"/>
      <c r="BS6" s="647" t="s">
        <v>122</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934999</v>
      </c>
      <c r="CS6" s="609"/>
      <c r="CT6" s="609"/>
      <c r="CU6" s="609"/>
      <c r="CV6" s="609"/>
      <c r="CW6" s="609"/>
      <c r="CX6" s="609"/>
      <c r="CY6" s="610"/>
      <c r="CZ6" s="690">
        <v>0.3</v>
      </c>
      <c r="DA6" s="672"/>
      <c r="DB6" s="672"/>
      <c r="DC6" s="692"/>
      <c r="DD6" s="614">
        <v>154</v>
      </c>
      <c r="DE6" s="609"/>
      <c r="DF6" s="609"/>
      <c r="DG6" s="609"/>
      <c r="DH6" s="609"/>
      <c r="DI6" s="609"/>
      <c r="DJ6" s="609"/>
      <c r="DK6" s="609"/>
      <c r="DL6" s="609"/>
      <c r="DM6" s="609"/>
      <c r="DN6" s="609"/>
      <c r="DO6" s="609"/>
      <c r="DP6" s="610"/>
      <c r="DQ6" s="614">
        <v>934461</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272326</v>
      </c>
      <c r="S7" s="609"/>
      <c r="T7" s="609"/>
      <c r="U7" s="609"/>
      <c r="V7" s="609"/>
      <c r="W7" s="609"/>
      <c r="X7" s="609"/>
      <c r="Y7" s="610"/>
      <c r="Z7" s="646">
        <v>0.1</v>
      </c>
      <c r="AA7" s="646"/>
      <c r="AB7" s="646"/>
      <c r="AC7" s="646"/>
      <c r="AD7" s="647">
        <v>272326</v>
      </c>
      <c r="AE7" s="647"/>
      <c r="AF7" s="647"/>
      <c r="AG7" s="647"/>
      <c r="AH7" s="647"/>
      <c r="AI7" s="647"/>
      <c r="AJ7" s="647"/>
      <c r="AK7" s="647"/>
      <c r="AL7" s="611">
        <v>0.1</v>
      </c>
      <c r="AM7" s="612"/>
      <c r="AN7" s="612"/>
      <c r="AO7" s="648"/>
      <c r="AP7" s="605" t="s">
        <v>224</v>
      </c>
      <c r="AQ7" s="606"/>
      <c r="AR7" s="606"/>
      <c r="AS7" s="606"/>
      <c r="AT7" s="606"/>
      <c r="AU7" s="606"/>
      <c r="AV7" s="606"/>
      <c r="AW7" s="606"/>
      <c r="AX7" s="606"/>
      <c r="AY7" s="606"/>
      <c r="AZ7" s="606"/>
      <c r="BA7" s="606"/>
      <c r="BB7" s="606"/>
      <c r="BC7" s="606"/>
      <c r="BD7" s="606"/>
      <c r="BE7" s="606"/>
      <c r="BF7" s="607"/>
      <c r="BG7" s="608">
        <v>47705054</v>
      </c>
      <c r="BH7" s="609"/>
      <c r="BI7" s="609"/>
      <c r="BJ7" s="609"/>
      <c r="BK7" s="609"/>
      <c r="BL7" s="609"/>
      <c r="BM7" s="609"/>
      <c r="BN7" s="610"/>
      <c r="BO7" s="646">
        <v>88.7</v>
      </c>
      <c r="BP7" s="646"/>
      <c r="BQ7" s="646"/>
      <c r="BR7" s="646"/>
      <c r="BS7" s="647" t="s">
        <v>122</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28316268</v>
      </c>
      <c r="CS7" s="609"/>
      <c r="CT7" s="609"/>
      <c r="CU7" s="609"/>
      <c r="CV7" s="609"/>
      <c r="CW7" s="609"/>
      <c r="CX7" s="609"/>
      <c r="CY7" s="610"/>
      <c r="CZ7" s="646">
        <v>8.4</v>
      </c>
      <c r="DA7" s="646"/>
      <c r="DB7" s="646"/>
      <c r="DC7" s="646"/>
      <c r="DD7" s="614">
        <v>1658186</v>
      </c>
      <c r="DE7" s="609"/>
      <c r="DF7" s="609"/>
      <c r="DG7" s="609"/>
      <c r="DH7" s="609"/>
      <c r="DI7" s="609"/>
      <c r="DJ7" s="609"/>
      <c r="DK7" s="609"/>
      <c r="DL7" s="609"/>
      <c r="DM7" s="609"/>
      <c r="DN7" s="609"/>
      <c r="DO7" s="609"/>
      <c r="DP7" s="610"/>
      <c r="DQ7" s="614">
        <v>24075671</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1404011</v>
      </c>
      <c r="S8" s="609"/>
      <c r="T8" s="609"/>
      <c r="U8" s="609"/>
      <c r="V8" s="609"/>
      <c r="W8" s="609"/>
      <c r="X8" s="609"/>
      <c r="Y8" s="610"/>
      <c r="Z8" s="646">
        <v>0.4</v>
      </c>
      <c r="AA8" s="646"/>
      <c r="AB8" s="646"/>
      <c r="AC8" s="646"/>
      <c r="AD8" s="647">
        <v>1404011</v>
      </c>
      <c r="AE8" s="647"/>
      <c r="AF8" s="647"/>
      <c r="AG8" s="647"/>
      <c r="AH8" s="647"/>
      <c r="AI8" s="647"/>
      <c r="AJ8" s="647"/>
      <c r="AK8" s="647"/>
      <c r="AL8" s="611">
        <v>0.7</v>
      </c>
      <c r="AM8" s="612"/>
      <c r="AN8" s="612"/>
      <c r="AO8" s="648"/>
      <c r="AP8" s="605" t="s">
        <v>227</v>
      </c>
      <c r="AQ8" s="606"/>
      <c r="AR8" s="606"/>
      <c r="AS8" s="606"/>
      <c r="AT8" s="606"/>
      <c r="AU8" s="606"/>
      <c r="AV8" s="606"/>
      <c r="AW8" s="606"/>
      <c r="AX8" s="606"/>
      <c r="AY8" s="606"/>
      <c r="AZ8" s="606"/>
      <c r="BA8" s="606"/>
      <c r="BB8" s="606"/>
      <c r="BC8" s="606"/>
      <c r="BD8" s="606"/>
      <c r="BE8" s="606"/>
      <c r="BF8" s="607"/>
      <c r="BG8" s="608">
        <v>1136258</v>
      </c>
      <c r="BH8" s="609"/>
      <c r="BI8" s="609"/>
      <c r="BJ8" s="609"/>
      <c r="BK8" s="609"/>
      <c r="BL8" s="609"/>
      <c r="BM8" s="609"/>
      <c r="BN8" s="610"/>
      <c r="BO8" s="646">
        <v>2.1</v>
      </c>
      <c r="BP8" s="646"/>
      <c r="BQ8" s="646"/>
      <c r="BR8" s="646"/>
      <c r="BS8" s="647" t="s">
        <v>122</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193047185</v>
      </c>
      <c r="CS8" s="609"/>
      <c r="CT8" s="609"/>
      <c r="CU8" s="609"/>
      <c r="CV8" s="609"/>
      <c r="CW8" s="609"/>
      <c r="CX8" s="609"/>
      <c r="CY8" s="610"/>
      <c r="CZ8" s="646">
        <v>57.2</v>
      </c>
      <c r="DA8" s="646"/>
      <c r="DB8" s="646"/>
      <c r="DC8" s="646"/>
      <c r="DD8" s="614">
        <v>2776955</v>
      </c>
      <c r="DE8" s="609"/>
      <c r="DF8" s="609"/>
      <c r="DG8" s="609"/>
      <c r="DH8" s="609"/>
      <c r="DI8" s="609"/>
      <c r="DJ8" s="609"/>
      <c r="DK8" s="609"/>
      <c r="DL8" s="609"/>
      <c r="DM8" s="609"/>
      <c r="DN8" s="609"/>
      <c r="DO8" s="609"/>
      <c r="DP8" s="610"/>
      <c r="DQ8" s="614">
        <v>101638293</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2050773</v>
      </c>
      <c r="S9" s="609"/>
      <c r="T9" s="609"/>
      <c r="U9" s="609"/>
      <c r="V9" s="609"/>
      <c r="W9" s="609"/>
      <c r="X9" s="609"/>
      <c r="Y9" s="610"/>
      <c r="Z9" s="646">
        <v>0.6</v>
      </c>
      <c r="AA9" s="646"/>
      <c r="AB9" s="646"/>
      <c r="AC9" s="646"/>
      <c r="AD9" s="647">
        <v>2050773</v>
      </c>
      <c r="AE9" s="647"/>
      <c r="AF9" s="647"/>
      <c r="AG9" s="647"/>
      <c r="AH9" s="647"/>
      <c r="AI9" s="647"/>
      <c r="AJ9" s="647"/>
      <c r="AK9" s="647"/>
      <c r="AL9" s="611">
        <v>1</v>
      </c>
      <c r="AM9" s="612"/>
      <c r="AN9" s="612"/>
      <c r="AO9" s="648"/>
      <c r="AP9" s="605" t="s">
        <v>230</v>
      </c>
      <c r="AQ9" s="606"/>
      <c r="AR9" s="606"/>
      <c r="AS9" s="606"/>
      <c r="AT9" s="606"/>
      <c r="AU9" s="606"/>
      <c r="AV9" s="606"/>
      <c r="AW9" s="606"/>
      <c r="AX9" s="606"/>
      <c r="AY9" s="606"/>
      <c r="AZ9" s="606"/>
      <c r="BA9" s="606"/>
      <c r="BB9" s="606"/>
      <c r="BC9" s="606"/>
      <c r="BD9" s="606"/>
      <c r="BE9" s="606"/>
      <c r="BF9" s="607"/>
      <c r="BG9" s="608">
        <v>46568796</v>
      </c>
      <c r="BH9" s="609"/>
      <c r="BI9" s="609"/>
      <c r="BJ9" s="609"/>
      <c r="BK9" s="609"/>
      <c r="BL9" s="609"/>
      <c r="BM9" s="609"/>
      <c r="BN9" s="610"/>
      <c r="BO9" s="646">
        <v>86.6</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24877656</v>
      </c>
      <c r="CS9" s="609"/>
      <c r="CT9" s="609"/>
      <c r="CU9" s="609"/>
      <c r="CV9" s="609"/>
      <c r="CW9" s="609"/>
      <c r="CX9" s="609"/>
      <c r="CY9" s="610"/>
      <c r="CZ9" s="646">
        <v>7.4</v>
      </c>
      <c r="DA9" s="646"/>
      <c r="DB9" s="646"/>
      <c r="DC9" s="646"/>
      <c r="DD9" s="614">
        <v>4062438</v>
      </c>
      <c r="DE9" s="609"/>
      <c r="DF9" s="609"/>
      <c r="DG9" s="609"/>
      <c r="DH9" s="609"/>
      <c r="DI9" s="609"/>
      <c r="DJ9" s="609"/>
      <c r="DK9" s="609"/>
      <c r="DL9" s="609"/>
      <c r="DM9" s="609"/>
      <c r="DN9" s="609"/>
      <c r="DO9" s="609"/>
      <c r="DP9" s="610"/>
      <c r="DQ9" s="614">
        <v>17179631</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t="s">
        <v>122</v>
      </c>
      <c r="BH10" s="609"/>
      <c r="BI10" s="609"/>
      <c r="BJ10" s="609"/>
      <c r="BK10" s="609"/>
      <c r="BL10" s="609"/>
      <c r="BM10" s="609"/>
      <c r="BN10" s="610"/>
      <c r="BO10" s="646" t="s">
        <v>122</v>
      </c>
      <c r="BP10" s="646"/>
      <c r="BQ10" s="646"/>
      <c r="BR10" s="646"/>
      <c r="BS10" s="647" t="s">
        <v>122</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346137</v>
      </c>
      <c r="CS10" s="609"/>
      <c r="CT10" s="609"/>
      <c r="CU10" s="609"/>
      <c r="CV10" s="609"/>
      <c r="CW10" s="609"/>
      <c r="CX10" s="609"/>
      <c r="CY10" s="610"/>
      <c r="CZ10" s="646">
        <v>0.1</v>
      </c>
      <c r="DA10" s="646"/>
      <c r="DB10" s="646"/>
      <c r="DC10" s="646"/>
      <c r="DD10" s="614" t="s">
        <v>122</v>
      </c>
      <c r="DE10" s="609"/>
      <c r="DF10" s="609"/>
      <c r="DG10" s="609"/>
      <c r="DH10" s="609"/>
      <c r="DI10" s="609"/>
      <c r="DJ10" s="609"/>
      <c r="DK10" s="609"/>
      <c r="DL10" s="609"/>
      <c r="DM10" s="609"/>
      <c r="DN10" s="609"/>
      <c r="DO10" s="609"/>
      <c r="DP10" s="610"/>
      <c r="DQ10" s="614">
        <v>296953</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16980949</v>
      </c>
      <c r="S11" s="609"/>
      <c r="T11" s="609"/>
      <c r="U11" s="609"/>
      <c r="V11" s="609"/>
      <c r="W11" s="609"/>
      <c r="X11" s="609"/>
      <c r="Y11" s="610"/>
      <c r="Z11" s="611">
        <v>4.9000000000000004</v>
      </c>
      <c r="AA11" s="612"/>
      <c r="AB11" s="612"/>
      <c r="AC11" s="613"/>
      <c r="AD11" s="614">
        <v>16980949</v>
      </c>
      <c r="AE11" s="609"/>
      <c r="AF11" s="609"/>
      <c r="AG11" s="609"/>
      <c r="AH11" s="609"/>
      <c r="AI11" s="609"/>
      <c r="AJ11" s="609"/>
      <c r="AK11" s="610"/>
      <c r="AL11" s="611">
        <v>8.6</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t="s">
        <v>122</v>
      </c>
      <c r="BH11" s="609"/>
      <c r="BI11" s="609"/>
      <c r="BJ11" s="609"/>
      <c r="BK11" s="609"/>
      <c r="BL11" s="609"/>
      <c r="BM11" s="609"/>
      <c r="BN11" s="610"/>
      <c r="BO11" s="646" t="s">
        <v>122</v>
      </c>
      <c r="BP11" s="646"/>
      <c r="BQ11" s="646"/>
      <c r="BR11" s="646"/>
      <c r="BS11" s="647" t="s">
        <v>122</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129037</v>
      </c>
      <c r="CS11" s="609"/>
      <c r="CT11" s="609"/>
      <c r="CU11" s="609"/>
      <c r="CV11" s="609"/>
      <c r="CW11" s="609"/>
      <c r="CX11" s="609"/>
      <c r="CY11" s="610"/>
      <c r="CZ11" s="646">
        <v>0</v>
      </c>
      <c r="DA11" s="646"/>
      <c r="DB11" s="646"/>
      <c r="DC11" s="646"/>
      <c r="DD11" s="614" t="s">
        <v>122</v>
      </c>
      <c r="DE11" s="609"/>
      <c r="DF11" s="609"/>
      <c r="DG11" s="609"/>
      <c r="DH11" s="609"/>
      <c r="DI11" s="609"/>
      <c r="DJ11" s="609"/>
      <c r="DK11" s="609"/>
      <c r="DL11" s="609"/>
      <c r="DM11" s="609"/>
      <c r="DN11" s="609"/>
      <c r="DO11" s="609"/>
      <c r="DP11" s="610"/>
      <c r="DQ11" s="614">
        <v>113987</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v>2755</v>
      </c>
      <c r="S12" s="609"/>
      <c r="T12" s="609"/>
      <c r="U12" s="609"/>
      <c r="V12" s="609"/>
      <c r="W12" s="609"/>
      <c r="X12" s="609"/>
      <c r="Y12" s="610"/>
      <c r="Z12" s="646">
        <v>0</v>
      </c>
      <c r="AA12" s="646"/>
      <c r="AB12" s="646"/>
      <c r="AC12" s="646"/>
      <c r="AD12" s="647">
        <v>2755</v>
      </c>
      <c r="AE12" s="647"/>
      <c r="AF12" s="647"/>
      <c r="AG12" s="647"/>
      <c r="AH12" s="647"/>
      <c r="AI12" s="647"/>
      <c r="AJ12" s="647"/>
      <c r="AK12" s="647"/>
      <c r="AL12" s="611">
        <v>0</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t="s">
        <v>122</v>
      </c>
      <c r="BH12" s="609"/>
      <c r="BI12" s="609"/>
      <c r="BJ12" s="609"/>
      <c r="BK12" s="609"/>
      <c r="BL12" s="609"/>
      <c r="BM12" s="609"/>
      <c r="BN12" s="610"/>
      <c r="BO12" s="646" t="s">
        <v>122</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5179877</v>
      </c>
      <c r="CS12" s="609"/>
      <c r="CT12" s="609"/>
      <c r="CU12" s="609"/>
      <c r="CV12" s="609"/>
      <c r="CW12" s="609"/>
      <c r="CX12" s="609"/>
      <c r="CY12" s="610"/>
      <c r="CZ12" s="646">
        <v>1.5</v>
      </c>
      <c r="DA12" s="646"/>
      <c r="DB12" s="646"/>
      <c r="DC12" s="646"/>
      <c r="DD12" s="614">
        <v>28303</v>
      </c>
      <c r="DE12" s="609"/>
      <c r="DF12" s="609"/>
      <c r="DG12" s="609"/>
      <c r="DH12" s="609"/>
      <c r="DI12" s="609"/>
      <c r="DJ12" s="609"/>
      <c r="DK12" s="609"/>
      <c r="DL12" s="609"/>
      <c r="DM12" s="609"/>
      <c r="DN12" s="609"/>
      <c r="DO12" s="609"/>
      <c r="DP12" s="610"/>
      <c r="DQ12" s="614">
        <v>4984939</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v>3774</v>
      </c>
      <c r="S13" s="609"/>
      <c r="T13" s="609"/>
      <c r="U13" s="609"/>
      <c r="V13" s="609"/>
      <c r="W13" s="609"/>
      <c r="X13" s="609"/>
      <c r="Y13" s="610"/>
      <c r="Z13" s="646">
        <v>0</v>
      </c>
      <c r="AA13" s="646"/>
      <c r="AB13" s="646"/>
      <c r="AC13" s="646"/>
      <c r="AD13" s="647">
        <v>3774</v>
      </c>
      <c r="AE13" s="647"/>
      <c r="AF13" s="647"/>
      <c r="AG13" s="647"/>
      <c r="AH13" s="647"/>
      <c r="AI13" s="647"/>
      <c r="AJ13" s="647"/>
      <c r="AK13" s="647"/>
      <c r="AL13" s="611">
        <v>0</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t="s">
        <v>122</v>
      </c>
      <c r="BH13" s="609"/>
      <c r="BI13" s="609"/>
      <c r="BJ13" s="609"/>
      <c r="BK13" s="609"/>
      <c r="BL13" s="609"/>
      <c r="BM13" s="609"/>
      <c r="BN13" s="610"/>
      <c r="BO13" s="646" t="s">
        <v>122</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22382618</v>
      </c>
      <c r="CS13" s="609"/>
      <c r="CT13" s="609"/>
      <c r="CU13" s="609"/>
      <c r="CV13" s="609"/>
      <c r="CW13" s="609"/>
      <c r="CX13" s="609"/>
      <c r="CY13" s="610"/>
      <c r="CZ13" s="646">
        <v>6.6</v>
      </c>
      <c r="DA13" s="646"/>
      <c r="DB13" s="646"/>
      <c r="DC13" s="646"/>
      <c r="DD13" s="614">
        <v>11707415</v>
      </c>
      <c r="DE13" s="609"/>
      <c r="DF13" s="609"/>
      <c r="DG13" s="609"/>
      <c r="DH13" s="609"/>
      <c r="DI13" s="609"/>
      <c r="DJ13" s="609"/>
      <c r="DK13" s="609"/>
      <c r="DL13" s="609"/>
      <c r="DM13" s="609"/>
      <c r="DN13" s="609"/>
      <c r="DO13" s="609"/>
      <c r="DP13" s="610"/>
      <c r="DQ13" s="614">
        <v>18053965</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605334</v>
      </c>
      <c r="BH14" s="609"/>
      <c r="BI14" s="609"/>
      <c r="BJ14" s="609"/>
      <c r="BK14" s="609"/>
      <c r="BL14" s="609"/>
      <c r="BM14" s="609"/>
      <c r="BN14" s="610"/>
      <c r="BO14" s="646">
        <v>1.1000000000000001</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1518803</v>
      </c>
      <c r="CS14" s="609"/>
      <c r="CT14" s="609"/>
      <c r="CU14" s="609"/>
      <c r="CV14" s="609"/>
      <c r="CW14" s="609"/>
      <c r="CX14" s="609"/>
      <c r="CY14" s="610"/>
      <c r="CZ14" s="646">
        <v>0.5</v>
      </c>
      <c r="DA14" s="646"/>
      <c r="DB14" s="646"/>
      <c r="DC14" s="646"/>
      <c r="DD14" s="614">
        <v>177372</v>
      </c>
      <c r="DE14" s="609"/>
      <c r="DF14" s="609"/>
      <c r="DG14" s="609"/>
      <c r="DH14" s="609"/>
      <c r="DI14" s="609"/>
      <c r="DJ14" s="609"/>
      <c r="DK14" s="609"/>
      <c r="DL14" s="609"/>
      <c r="DM14" s="609"/>
      <c r="DN14" s="609"/>
      <c r="DO14" s="609"/>
      <c r="DP14" s="610"/>
      <c r="DQ14" s="614">
        <v>1475421</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407697</v>
      </c>
      <c r="S15" s="609"/>
      <c r="T15" s="609"/>
      <c r="U15" s="609"/>
      <c r="V15" s="609"/>
      <c r="W15" s="609"/>
      <c r="X15" s="609"/>
      <c r="Y15" s="610"/>
      <c r="Z15" s="646">
        <v>0.1</v>
      </c>
      <c r="AA15" s="646"/>
      <c r="AB15" s="646"/>
      <c r="AC15" s="646"/>
      <c r="AD15" s="647">
        <v>407697</v>
      </c>
      <c r="AE15" s="647"/>
      <c r="AF15" s="647"/>
      <c r="AG15" s="647"/>
      <c r="AH15" s="647"/>
      <c r="AI15" s="647"/>
      <c r="AJ15" s="647"/>
      <c r="AK15" s="647"/>
      <c r="AL15" s="611">
        <v>0.2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5467453</v>
      </c>
      <c r="BH15" s="609"/>
      <c r="BI15" s="609"/>
      <c r="BJ15" s="609"/>
      <c r="BK15" s="609"/>
      <c r="BL15" s="609"/>
      <c r="BM15" s="609"/>
      <c r="BN15" s="610"/>
      <c r="BO15" s="646">
        <v>10.199999999999999</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57700827</v>
      </c>
      <c r="CS15" s="609"/>
      <c r="CT15" s="609"/>
      <c r="CU15" s="609"/>
      <c r="CV15" s="609"/>
      <c r="CW15" s="609"/>
      <c r="CX15" s="609"/>
      <c r="CY15" s="610"/>
      <c r="CZ15" s="646">
        <v>17.100000000000001</v>
      </c>
      <c r="DA15" s="646"/>
      <c r="DB15" s="646"/>
      <c r="DC15" s="646"/>
      <c r="DD15" s="614">
        <v>18782542</v>
      </c>
      <c r="DE15" s="609"/>
      <c r="DF15" s="609"/>
      <c r="DG15" s="609"/>
      <c r="DH15" s="609"/>
      <c r="DI15" s="609"/>
      <c r="DJ15" s="609"/>
      <c r="DK15" s="609"/>
      <c r="DL15" s="609"/>
      <c r="DM15" s="609"/>
      <c r="DN15" s="609"/>
      <c r="DO15" s="609"/>
      <c r="DP15" s="610"/>
      <c r="DQ15" s="614">
        <v>37874058</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t="s">
        <v>122</v>
      </c>
      <c r="S16" s="609"/>
      <c r="T16" s="609"/>
      <c r="U16" s="609"/>
      <c r="V16" s="609"/>
      <c r="W16" s="609"/>
      <c r="X16" s="609"/>
      <c r="Y16" s="610"/>
      <c r="Z16" s="646" t="s">
        <v>122</v>
      </c>
      <c r="AA16" s="646"/>
      <c r="AB16" s="646"/>
      <c r="AC16" s="646"/>
      <c r="AD16" s="647" t="s">
        <v>122</v>
      </c>
      <c r="AE16" s="647"/>
      <c r="AF16" s="647"/>
      <c r="AG16" s="647"/>
      <c r="AH16" s="647"/>
      <c r="AI16" s="647"/>
      <c r="AJ16" s="647"/>
      <c r="AK16" s="647"/>
      <c r="AL16" s="611" t="s">
        <v>122</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3694832</v>
      </c>
      <c r="S17" s="609"/>
      <c r="T17" s="609"/>
      <c r="U17" s="609"/>
      <c r="V17" s="609"/>
      <c r="W17" s="609"/>
      <c r="X17" s="609"/>
      <c r="Y17" s="610"/>
      <c r="Z17" s="646">
        <v>1.1000000000000001</v>
      </c>
      <c r="AA17" s="646"/>
      <c r="AB17" s="646"/>
      <c r="AC17" s="646"/>
      <c r="AD17" s="647">
        <v>3694832</v>
      </c>
      <c r="AE17" s="647"/>
      <c r="AF17" s="647"/>
      <c r="AG17" s="647"/>
      <c r="AH17" s="647"/>
      <c r="AI17" s="647"/>
      <c r="AJ17" s="647"/>
      <c r="AK17" s="647"/>
      <c r="AL17" s="611">
        <v>1.9</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2956046</v>
      </c>
      <c r="CS17" s="609"/>
      <c r="CT17" s="609"/>
      <c r="CU17" s="609"/>
      <c r="CV17" s="609"/>
      <c r="CW17" s="609"/>
      <c r="CX17" s="609"/>
      <c r="CY17" s="610"/>
      <c r="CZ17" s="646">
        <v>0.9</v>
      </c>
      <c r="DA17" s="646"/>
      <c r="DB17" s="646"/>
      <c r="DC17" s="646"/>
      <c r="DD17" s="614" t="s">
        <v>122</v>
      </c>
      <c r="DE17" s="609"/>
      <c r="DF17" s="609"/>
      <c r="DG17" s="609"/>
      <c r="DH17" s="609"/>
      <c r="DI17" s="609"/>
      <c r="DJ17" s="609"/>
      <c r="DK17" s="609"/>
      <c r="DL17" s="609"/>
      <c r="DM17" s="609"/>
      <c r="DN17" s="609"/>
      <c r="DO17" s="609"/>
      <c r="DP17" s="610"/>
      <c r="DQ17" s="614">
        <v>2956046</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611172</v>
      </c>
      <c r="S18" s="609"/>
      <c r="T18" s="609"/>
      <c r="U18" s="609"/>
      <c r="V18" s="609"/>
      <c r="W18" s="609"/>
      <c r="X18" s="609"/>
      <c r="Y18" s="610"/>
      <c r="Z18" s="646">
        <v>0.2</v>
      </c>
      <c r="AA18" s="646"/>
      <c r="AB18" s="646"/>
      <c r="AC18" s="646"/>
      <c r="AD18" s="647">
        <v>611172</v>
      </c>
      <c r="AE18" s="647"/>
      <c r="AF18" s="647"/>
      <c r="AG18" s="647"/>
      <c r="AH18" s="647"/>
      <c r="AI18" s="647"/>
      <c r="AJ18" s="647"/>
      <c r="AK18" s="647"/>
      <c r="AL18" s="611">
        <v>0.3</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3083660</v>
      </c>
      <c r="S19" s="609"/>
      <c r="T19" s="609"/>
      <c r="U19" s="609"/>
      <c r="V19" s="609"/>
      <c r="W19" s="609"/>
      <c r="X19" s="609"/>
      <c r="Y19" s="610"/>
      <c r="Z19" s="646">
        <v>0.9</v>
      </c>
      <c r="AA19" s="646"/>
      <c r="AB19" s="646"/>
      <c r="AC19" s="646"/>
      <c r="AD19" s="647">
        <v>3083660</v>
      </c>
      <c r="AE19" s="647"/>
      <c r="AF19" s="647"/>
      <c r="AG19" s="647"/>
      <c r="AH19" s="647"/>
      <c r="AI19" s="647"/>
      <c r="AJ19" s="647"/>
      <c r="AK19" s="647"/>
      <c r="AL19" s="611">
        <v>1.6</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t="s">
        <v>122</v>
      </c>
      <c r="BH19" s="609"/>
      <c r="BI19" s="609"/>
      <c r="BJ19" s="609"/>
      <c r="BK19" s="609"/>
      <c r="BL19" s="609"/>
      <c r="BM19" s="609"/>
      <c r="BN19" s="610"/>
      <c r="BO19" s="646" t="s">
        <v>122</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75" t="s">
        <v>262</v>
      </c>
      <c r="C20" s="676"/>
      <c r="D20" s="676"/>
      <c r="E20" s="676"/>
      <c r="F20" s="676"/>
      <c r="G20" s="676"/>
      <c r="H20" s="676"/>
      <c r="I20" s="676"/>
      <c r="J20" s="676"/>
      <c r="K20" s="676"/>
      <c r="L20" s="676"/>
      <c r="M20" s="676"/>
      <c r="N20" s="676"/>
      <c r="O20" s="676"/>
      <c r="P20" s="676"/>
      <c r="Q20" s="677"/>
      <c r="R20" s="608" t="s">
        <v>122</v>
      </c>
      <c r="S20" s="609"/>
      <c r="T20" s="609"/>
      <c r="U20" s="609"/>
      <c r="V20" s="609"/>
      <c r="W20" s="609"/>
      <c r="X20" s="609"/>
      <c r="Y20" s="610"/>
      <c r="Z20" s="646" t="s">
        <v>122</v>
      </c>
      <c r="AA20" s="646"/>
      <c r="AB20" s="646"/>
      <c r="AC20" s="646"/>
      <c r="AD20" s="647" t="s">
        <v>122</v>
      </c>
      <c r="AE20" s="647"/>
      <c r="AF20" s="647"/>
      <c r="AG20" s="647"/>
      <c r="AH20" s="647"/>
      <c r="AI20" s="647"/>
      <c r="AJ20" s="647"/>
      <c r="AK20" s="647"/>
      <c r="AL20" s="611" t="s">
        <v>122</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t="s">
        <v>122</v>
      </c>
      <c r="BH20" s="609"/>
      <c r="BI20" s="609"/>
      <c r="BJ20" s="609"/>
      <c r="BK20" s="609"/>
      <c r="BL20" s="609"/>
      <c r="BM20" s="609"/>
      <c r="BN20" s="610"/>
      <c r="BO20" s="646" t="s">
        <v>122</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337389453</v>
      </c>
      <c r="CS20" s="609"/>
      <c r="CT20" s="609"/>
      <c r="CU20" s="609"/>
      <c r="CV20" s="609"/>
      <c r="CW20" s="609"/>
      <c r="CX20" s="609"/>
      <c r="CY20" s="610"/>
      <c r="CZ20" s="646">
        <v>100</v>
      </c>
      <c r="DA20" s="646"/>
      <c r="DB20" s="646"/>
      <c r="DC20" s="646"/>
      <c r="DD20" s="614">
        <v>39193365</v>
      </c>
      <c r="DE20" s="609"/>
      <c r="DF20" s="609"/>
      <c r="DG20" s="609"/>
      <c r="DH20" s="609"/>
      <c r="DI20" s="609"/>
      <c r="DJ20" s="609"/>
      <c r="DK20" s="609"/>
      <c r="DL20" s="609"/>
      <c r="DM20" s="609"/>
      <c r="DN20" s="609"/>
      <c r="DO20" s="609"/>
      <c r="DP20" s="610"/>
      <c r="DQ20" s="614">
        <v>209583425</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t="s">
        <v>122</v>
      </c>
      <c r="S21" s="609"/>
      <c r="T21" s="609"/>
      <c r="U21" s="609"/>
      <c r="V21" s="609"/>
      <c r="W21" s="609"/>
      <c r="X21" s="609"/>
      <c r="Y21" s="610"/>
      <c r="Z21" s="646" t="s">
        <v>122</v>
      </c>
      <c r="AA21" s="646"/>
      <c r="AB21" s="646"/>
      <c r="AC21" s="646"/>
      <c r="AD21" s="647" t="s">
        <v>122</v>
      </c>
      <c r="AE21" s="647"/>
      <c r="AF21" s="647"/>
      <c r="AG21" s="647"/>
      <c r="AH21" s="647"/>
      <c r="AI21" s="647"/>
      <c r="AJ21" s="647"/>
      <c r="AK21" s="647"/>
      <c r="AL21" s="611" t="s">
        <v>122</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t="s">
        <v>122</v>
      </c>
      <c r="S23" s="609"/>
      <c r="T23" s="609"/>
      <c r="U23" s="609"/>
      <c r="V23" s="609"/>
      <c r="W23" s="609"/>
      <c r="X23" s="609"/>
      <c r="Y23" s="610"/>
      <c r="Z23" s="646" t="s">
        <v>122</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173895476</v>
      </c>
      <c r="CS24" s="664"/>
      <c r="CT24" s="664"/>
      <c r="CU24" s="664"/>
      <c r="CV24" s="664"/>
      <c r="CW24" s="664"/>
      <c r="CX24" s="664"/>
      <c r="CY24" s="689"/>
      <c r="CZ24" s="690">
        <v>51.5</v>
      </c>
      <c r="DA24" s="672"/>
      <c r="DB24" s="672"/>
      <c r="DC24" s="692"/>
      <c r="DD24" s="688">
        <v>92131389</v>
      </c>
      <c r="DE24" s="664"/>
      <c r="DF24" s="664"/>
      <c r="DG24" s="664"/>
      <c r="DH24" s="664"/>
      <c r="DI24" s="664"/>
      <c r="DJ24" s="664"/>
      <c r="DK24" s="689"/>
      <c r="DL24" s="688">
        <v>83227303</v>
      </c>
      <c r="DM24" s="664"/>
      <c r="DN24" s="664"/>
      <c r="DO24" s="664"/>
      <c r="DP24" s="664"/>
      <c r="DQ24" s="664"/>
      <c r="DR24" s="664"/>
      <c r="DS24" s="664"/>
      <c r="DT24" s="664"/>
      <c r="DU24" s="664"/>
      <c r="DV24" s="689"/>
      <c r="DW24" s="690">
        <v>42.1</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79692960</v>
      </c>
      <c r="S25" s="609"/>
      <c r="T25" s="609"/>
      <c r="U25" s="609"/>
      <c r="V25" s="609"/>
      <c r="W25" s="609"/>
      <c r="X25" s="609"/>
      <c r="Y25" s="610"/>
      <c r="Z25" s="646">
        <v>22.8</v>
      </c>
      <c r="AA25" s="646"/>
      <c r="AB25" s="646"/>
      <c r="AC25" s="646"/>
      <c r="AD25" s="647">
        <v>79692960</v>
      </c>
      <c r="AE25" s="647"/>
      <c r="AF25" s="647"/>
      <c r="AG25" s="647"/>
      <c r="AH25" s="647"/>
      <c r="AI25" s="647"/>
      <c r="AJ25" s="647"/>
      <c r="AK25" s="647"/>
      <c r="AL25" s="611">
        <v>40.299999999999997</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41041067</v>
      </c>
      <c r="CS25" s="621"/>
      <c r="CT25" s="621"/>
      <c r="CU25" s="621"/>
      <c r="CV25" s="621"/>
      <c r="CW25" s="621"/>
      <c r="CX25" s="621"/>
      <c r="CY25" s="622"/>
      <c r="CZ25" s="611">
        <v>12.2</v>
      </c>
      <c r="DA25" s="623"/>
      <c r="DB25" s="623"/>
      <c r="DC25" s="624"/>
      <c r="DD25" s="614">
        <v>37638324</v>
      </c>
      <c r="DE25" s="621"/>
      <c r="DF25" s="621"/>
      <c r="DG25" s="621"/>
      <c r="DH25" s="621"/>
      <c r="DI25" s="621"/>
      <c r="DJ25" s="621"/>
      <c r="DK25" s="622"/>
      <c r="DL25" s="614">
        <v>36859943</v>
      </c>
      <c r="DM25" s="621"/>
      <c r="DN25" s="621"/>
      <c r="DO25" s="621"/>
      <c r="DP25" s="621"/>
      <c r="DQ25" s="621"/>
      <c r="DR25" s="621"/>
      <c r="DS25" s="621"/>
      <c r="DT25" s="621"/>
      <c r="DU25" s="621"/>
      <c r="DV25" s="622"/>
      <c r="DW25" s="611">
        <v>18.600000000000001</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71677</v>
      </c>
      <c r="S26" s="609"/>
      <c r="T26" s="609"/>
      <c r="U26" s="609"/>
      <c r="V26" s="609"/>
      <c r="W26" s="609"/>
      <c r="X26" s="609"/>
      <c r="Y26" s="610"/>
      <c r="Z26" s="646">
        <v>0</v>
      </c>
      <c r="AA26" s="646"/>
      <c r="AB26" s="646"/>
      <c r="AC26" s="646"/>
      <c r="AD26" s="647">
        <v>71677</v>
      </c>
      <c r="AE26" s="647"/>
      <c r="AF26" s="647"/>
      <c r="AG26" s="647"/>
      <c r="AH26" s="647"/>
      <c r="AI26" s="647"/>
      <c r="AJ26" s="647"/>
      <c r="AK26" s="647"/>
      <c r="AL26" s="611">
        <v>0</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23795614</v>
      </c>
      <c r="CS26" s="609"/>
      <c r="CT26" s="609"/>
      <c r="CU26" s="609"/>
      <c r="CV26" s="609"/>
      <c r="CW26" s="609"/>
      <c r="CX26" s="609"/>
      <c r="CY26" s="610"/>
      <c r="CZ26" s="611">
        <v>7.1</v>
      </c>
      <c r="DA26" s="623"/>
      <c r="DB26" s="623"/>
      <c r="DC26" s="624"/>
      <c r="DD26" s="614">
        <v>22485083</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1738369</v>
      </c>
      <c r="S27" s="609"/>
      <c r="T27" s="609"/>
      <c r="U27" s="609"/>
      <c r="V27" s="609"/>
      <c r="W27" s="609"/>
      <c r="X27" s="609"/>
      <c r="Y27" s="610"/>
      <c r="Z27" s="646">
        <v>0.5</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53777841</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129898363</v>
      </c>
      <c r="CS27" s="621"/>
      <c r="CT27" s="621"/>
      <c r="CU27" s="621"/>
      <c r="CV27" s="621"/>
      <c r="CW27" s="621"/>
      <c r="CX27" s="621"/>
      <c r="CY27" s="622"/>
      <c r="CZ27" s="611">
        <v>38.5</v>
      </c>
      <c r="DA27" s="623"/>
      <c r="DB27" s="623"/>
      <c r="DC27" s="624"/>
      <c r="DD27" s="614">
        <v>51537019</v>
      </c>
      <c r="DE27" s="621"/>
      <c r="DF27" s="621"/>
      <c r="DG27" s="621"/>
      <c r="DH27" s="621"/>
      <c r="DI27" s="621"/>
      <c r="DJ27" s="621"/>
      <c r="DK27" s="622"/>
      <c r="DL27" s="614">
        <v>43411314</v>
      </c>
      <c r="DM27" s="621"/>
      <c r="DN27" s="621"/>
      <c r="DO27" s="621"/>
      <c r="DP27" s="621"/>
      <c r="DQ27" s="621"/>
      <c r="DR27" s="621"/>
      <c r="DS27" s="621"/>
      <c r="DT27" s="621"/>
      <c r="DU27" s="621"/>
      <c r="DV27" s="622"/>
      <c r="DW27" s="611">
        <v>22</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4365022</v>
      </c>
      <c r="S28" s="609"/>
      <c r="T28" s="609"/>
      <c r="U28" s="609"/>
      <c r="V28" s="609"/>
      <c r="W28" s="609"/>
      <c r="X28" s="609"/>
      <c r="Y28" s="610"/>
      <c r="Z28" s="646">
        <v>1.2</v>
      </c>
      <c r="AA28" s="646"/>
      <c r="AB28" s="646"/>
      <c r="AC28" s="646"/>
      <c r="AD28" s="647">
        <v>2850776</v>
      </c>
      <c r="AE28" s="647"/>
      <c r="AF28" s="647"/>
      <c r="AG28" s="647"/>
      <c r="AH28" s="647"/>
      <c r="AI28" s="647"/>
      <c r="AJ28" s="647"/>
      <c r="AK28" s="647"/>
      <c r="AL28" s="611">
        <v>1.4</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2956046</v>
      </c>
      <c r="CS28" s="609"/>
      <c r="CT28" s="609"/>
      <c r="CU28" s="609"/>
      <c r="CV28" s="609"/>
      <c r="CW28" s="609"/>
      <c r="CX28" s="609"/>
      <c r="CY28" s="610"/>
      <c r="CZ28" s="611">
        <v>0.9</v>
      </c>
      <c r="DA28" s="623"/>
      <c r="DB28" s="623"/>
      <c r="DC28" s="624"/>
      <c r="DD28" s="614">
        <v>2956046</v>
      </c>
      <c r="DE28" s="609"/>
      <c r="DF28" s="609"/>
      <c r="DG28" s="609"/>
      <c r="DH28" s="609"/>
      <c r="DI28" s="609"/>
      <c r="DJ28" s="609"/>
      <c r="DK28" s="610"/>
      <c r="DL28" s="614">
        <v>2956046</v>
      </c>
      <c r="DM28" s="609"/>
      <c r="DN28" s="609"/>
      <c r="DO28" s="609"/>
      <c r="DP28" s="609"/>
      <c r="DQ28" s="609"/>
      <c r="DR28" s="609"/>
      <c r="DS28" s="609"/>
      <c r="DT28" s="609"/>
      <c r="DU28" s="609"/>
      <c r="DV28" s="610"/>
      <c r="DW28" s="611">
        <v>1.5</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735207</v>
      </c>
      <c r="S29" s="609"/>
      <c r="T29" s="609"/>
      <c r="U29" s="609"/>
      <c r="V29" s="609"/>
      <c r="W29" s="609"/>
      <c r="X29" s="609"/>
      <c r="Y29" s="610"/>
      <c r="Z29" s="646">
        <v>0.2</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2956046</v>
      </c>
      <c r="CS29" s="621"/>
      <c r="CT29" s="621"/>
      <c r="CU29" s="621"/>
      <c r="CV29" s="621"/>
      <c r="CW29" s="621"/>
      <c r="CX29" s="621"/>
      <c r="CY29" s="622"/>
      <c r="CZ29" s="611">
        <v>0.9</v>
      </c>
      <c r="DA29" s="623"/>
      <c r="DB29" s="623"/>
      <c r="DC29" s="624"/>
      <c r="DD29" s="614">
        <v>2956046</v>
      </c>
      <c r="DE29" s="621"/>
      <c r="DF29" s="621"/>
      <c r="DG29" s="621"/>
      <c r="DH29" s="621"/>
      <c r="DI29" s="621"/>
      <c r="DJ29" s="621"/>
      <c r="DK29" s="622"/>
      <c r="DL29" s="614">
        <v>2956046</v>
      </c>
      <c r="DM29" s="621"/>
      <c r="DN29" s="621"/>
      <c r="DO29" s="621"/>
      <c r="DP29" s="621"/>
      <c r="DQ29" s="621"/>
      <c r="DR29" s="621"/>
      <c r="DS29" s="621"/>
      <c r="DT29" s="621"/>
      <c r="DU29" s="621"/>
      <c r="DV29" s="622"/>
      <c r="DW29" s="611">
        <v>1.5</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68794801</v>
      </c>
      <c r="S30" s="609"/>
      <c r="T30" s="609"/>
      <c r="U30" s="609"/>
      <c r="V30" s="609"/>
      <c r="W30" s="609"/>
      <c r="X30" s="609"/>
      <c r="Y30" s="610"/>
      <c r="Z30" s="646">
        <v>19.600000000000001</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78"/>
      <c r="BI30" s="678"/>
      <c r="BJ30" s="678"/>
      <c r="BK30" s="678"/>
      <c r="BL30" s="678"/>
      <c r="BM30" s="678"/>
      <c r="BN30" s="678"/>
      <c r="BO30" s="678"/>
      <c r="BP30" s="678"/>
      <c r="BQ30" s="679"/>
      <c r="BR30" s="660" t="s">
        <v>295</v>
      </c>
      <c r="BS30" s="678"/>
      <c r="BT30" s="678"/>
      <c r="BU30" s="678"/>
      <c r="BV30" s="678"/>
      <c r="BW30" s="678"/>
      <c r="BX30" s="678"/>
      <c r="BY30" s="678"/>
      <c r="BZ30" s="678"/>
      <c r="CA30" s="678"/>
      <c r="CB30" s="679"/>
      <c r="CD30" s="629"/>
      <c r="CE30" s="630"/>
      <c r="CF30" s="605" t="s">
        <v>296</v>
      </c>
      <c r="CG30" s="606"/>
      <c r="CH30" s="606"/>
      <c r="CI30" s="606"/>
      <c r="CJ30" s="606"/>
      <c r="CK30" s="606"/>
      <c r="CL30" s="606"/>
      <c r="CM30" s="606"/>
      <c r="CN30" s="606"/>
      <c r="CO30" s="606"/>
      <c r="CP30" s="606"/>
      <c r="CQ30" s="607"/>
      <c r="CR30" s="608">
        <v>2767044</v>
      </c>
      <c r="CS30" s="609"/>
      <c r="CT30" s="609"/>
      <c r="CU30" s="609"/>
      <c r="CV30" s="609"/>
      <c r="CW30" s="609"/>
      <c r="CX30" s="609"/>
      <c r="CY30" s="610"/>
      <c r="CZ30" s="611">
        <v>0.8</v>
      </c>
      <c r="DA30" s="623"/>
      <c r="DB30" s="623"/>
      <c r="DC30" s="624"/>
      <c r="DD30" s="614">
        <v>2767044</v>
      </c>
      <c r="DE30" s="609"/>
      <c r="DF30" s="609"/>
      <c r="DG30" s="609"/>
      <c r="DH30" s="609"/>
      <c r="DI30" s="609"/>
      <c r="DJ30" s="609"/>
      <c r="DK30" s="610"/>
      <c r="DL30" s="614">
        <v>2767044</v>
      </c>
      <c r="DM30" s="609"/>
      <c r="DN30" s="609"/>
      <c r="DO30" s="609"/>
      <c r="DP30" s="609"/>
      <c r="DQ30" s="609"/>
      <c r="DR30" s="609"/>
      <c r="DS30" s="609"/>
      <c r="DT30" s="609"/>
      <c r="DU30" s="609"/>
      <c r="DV30" s="610"/>
      <c r="DW30" s="611">
        <v>1.4</v>
      </c>
      <c r="DX30" s="623"/>
      <c r="DY30" s="623"/>
      <c r="DZ30" s="623"/>
      <c r="EA30" s="623"/>
      <c r="EB30" s="623"/>
      <c r="EC30" s="635"/>
    </row>
    <row r="31" spans="2:133" ht="11.25" customHeight="1" x14ac:dyDescent="0.2">
      <c r="B31" s="675" t="s">
        <v>297</v>
      </c>
      <c r="C31" s="676"/>
      <c r="D31" s="676"/>
      <c r="E31" s="676"/>
      <c r="F31" s="676"/>
      <c r="G31" s="676"/>
      <c r="H31" s="676"/>
      <c r="I31" s="676"/>
      <c r="J31" s="676"/>
      <c r="K31" s="676"/>
      <c r="L31" s="676"/>
      <c r="M31" s="676"/>
      <c r="N31" s="676"/>
      <c r="O31" s="676"/>
      <c r="P31" s="676"/>
      <c r="Q31" s="677"/>
      <c r="R31" s="608">
        <v>116281714</v>
      </c>
      <c r="S31" s="609"/>
      <c r="T31" s="609"/>
      <c r="U31" s="609"/>
      <c r="V31" s="609"/>
      <c r="W31" s="609"/>
      <c r="X31" s="609"/>
      <c r="Y31" s="610"/>
      <c r="Z31" s="646">
        <v>33.200000000000003</v>
      </c>
      <c r="AA31" s="646"/>
      <c r="AB31" s="646"/>
      <c r="AC31" s="646"/>
      <c r="AD31" s="647">
        <v>114802162</v>
      </c>
      <c r="AE31" s="647"/>
      <c r="AF31" s="647"/>
      <c r="AG31" s="647"/>
      <c r="AH31" s="647"/>
      <c r="AI31" s="647"/>
      <c r="AJ31" s="647"/>
      <c r="AK31" s="647"/>
      <c r="AL31" s="611">
        <v>58.1</v>
      </c>
      <c r="AM31" s="612"/>
      <c r="AN31" s="612"/>
      <c r="AO31" s="648"/>
      <c r="AP31" s="680" t="s">
        <v>298</v>
      </c>
      <c r="AQ31" s="681"/>
      <c r="AR31" s="681"/>
      <c r="AS31" s="681"/>
      <c r="AT31" s="682" t="s">
        <v>299</v>
      </c>
      <c r="AU31" s="200"/>
      <c r="AV31" s="200"/>
      <c r="AW31" s="200"/>
      <c r="AX31" s="666" t="s">
        <v>177</v>
      </c>
      <c r="AY31" s="667"/>
      <c r="AZ31" s="667"/>
      <c r="BA31" s="667"/>
      <c r="BB31" s="667"/>
      <c r="BC31" s="667"/>
      <c r="BD31" s="667"/>
      <c r="BE31" s="667"/>
      <c r="BF31" s="668"/>
      <c r="BG31" s="670">
        <v>98.7</v>
      </c>
      <c r="BH31" s="671"/>
      <c r="BI31" s="671"/>
      <c r="BJ31" s="671"/>
      <c r="BK31" s="671"/>
      <c r="BL31" s="671"/>
      <c r="BM31" s="672">
        <v>97.2</v>
      </c>
      <c r="BN31" s="671"/>
      <c r="BO31" s="671"/>
      <c r="BP31" s="671"/>
      <c r="BQ31" s="673"/>
      <c r="BR31" s="670">
        <v>98.6</v>
      </c>
      <c r="BS31" s="671"/>
      <c r="BT31" s="671"/>
      <c r="BU31" s="671"/>
      <c r="BV31" s="671"/>
      <c r="BW31" s="671"/>
      <c r="BX31" s="672">
        <v>97.2</v>
      </c>
      <c r="BY31" s="671"/>
      <c r="BZ31" s="671"/>
      <c r="CA31" s="671"/>
      <c r="CB31" s="673"/>
      <c r="CD31" s="629"/>
      <c r="CE31" s="630"/>
      <c r="CF31" s="605" t="s">
        <v>300</v>
      </c>
      <c r="CG31" s="606"/>
      <c r="CH31" s="606"/>
      <c r="CI31" s="606"/>
      <c r="CJ31" s="606"/>
      <c r="CK31" s="606"/>
      <c r="CL31" s="606"/>
      <c r="CM31" s="606"/>
      <c r="CN31" s="606"/>
      <c r="CO31" s="606"/>
      <c r="CP31" s="606"/>
      <c r="CQ31" s="607"/>
      <c r="CR31" s="608">
        <v>189002</v>
      </c>
      <c r="CS31" s="621"/>
      <c r="CT31" s="621"/>
      <c r="CU31" s="621"/>
      <c r="CV31" s="621"/>
      <c r="CW31" s="621"/>
      <c r="CX31" s="621"/>
      <c r="CY31" s="622"/>
      <c r="CZ31" s="611">
        <v>0.1</v>
      </c>
      <c r="DA31" s="623"/>
      <c r="DB31" s="623"/>
      <c r="DC31" s="624"/>
      <c r="DD31" s="614">
        <v>189002</v>
      </c>
      <c r="DE31" s="621"/>
      <c r="DF31" s="621"/>
      <c r="DG31" s="621"/>
      <c r="DH31" s="621"/>
      <c r="DI31" s="621"/>
      <c r="DJ31" s="621"/>
      <c r="DK31" s="622"/>
      <c r="DL31" s="614">
        <v>189002</v>
      </c>
      <c r="DM31" s="621"/>
      <c r="DN31" s="621"/>
      <c r="DO31" s="621"/>
      <c r="DP31" s="621"/>
      <c r="DQ31" s="621"/>
      <c r="DR31" s="621"/>
      <c r="DS31" s="621"/>
      <c r="DT31" s="621"/>
      <c r="DU31" s="621"/>
      <c r="DV31" s="622"/>
      <c r="DW31" s="611">
        <v>0.1</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38597403</v>
      </c>
      <c r="S32" s="609"/>
      <c r="T32" s="609"/>
      <c r="U32" s="609"/>
      <c r="V32" s="609"/>
      <c r="W32" s="609"/>
      <c r="X32" s="609"/>
      <c r="Y32" s="610"/>
      <c r="Z32" s="646">
        <v>11</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3"/>
      <c r="AU32" s="196" t="s">
        <v>302</v>
      </c>
      <c r="AX32" s="605" t="s">
        <v>303</v>
      </c>
      <c r="AY32" s="606"/>
      <c r="AZ32" s="606"/>
      <c r="BA32" s="606"/>
      <c r="BB32" s="606"/>
      <c r="BC32" s="606"/>
      <c r="BD32" s="606"/>
      <c r="BE32" s="606"/>
      <c r="BF32" s="607"/>
      <c r="BG32" s="674">
        <v>98.5</v>
      </c>
      <c r="BH32" s="621"/>
      <c r="BI32" s="621"/>
      <c r="BJ32" s="621"/>
      <c r="BK32" s="621"/>
      <c r="BL32" s="621"/>
      <c r="BM32" s="612">
        <v>97</v>
      </c>
      <c r="BN32" s="621"/>
      <c r="BO32" s="621"/>
      <c r="BP32" s="621"/>
      <c r="BQ32" s="644"/>
      <c r="BR32" s="674">
        <v>98.5</v>
      </c>
      <c r="BS32" s="621"/>
      <c r="BT32" s="621"/>
      <c r="BU32" s="621"/>
      <c r="BV32" s="621"/>
      <c r="BW32" s="621"/>
      <c r="BX32" s="612">
        <v>96.9</v>
      </c>
      <c r="BY32" s="621"/>
      <c r="BZ32" s="621"/>
      <c r="CA32" s="621"/>
      <c r="CB32" s="644"/>
      <c r="CD32" s="631"/>
      <c r="CE32" s="632"/>
      <c r="CF32" s="605" t="s">
        <v>304</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696835</v>
      </c>
      <c r="S33" s="609"/>
      <c r="T33" s="609"/>
      <c r="U33" s="609"/>
      <c r="V33" s="609"/>
      <c r="W33" s="609"/>
      <c r="X33" s="609"/>
      <c r="Y33" s="610"/>
      <c r="Z33" s="646">
        <v>0.2</v>
      </c>
      <c r="AA33" s="646"/>
      <c r="AB33" s="646"/>
      <c r="AC33" s="646"/>
      <c r="AD33" s="647">
        <v>297752</v>
      </c>
      <c r="AE33" s="647"/>
      <c r="AF33" s="647"/>
      <c r="AG33" s="647"/>
      <c r="AH33" s="647"/>
      <c r="AI33" s="647"/>
      <c r="AJ33" s="647"/>
      <c r="AK33" s="647"/>
      <c r="AL33" s="611">
        <v>0.2</v>
      </c>
      <c r="AM33" s="612"/>
      <c r="AN33" s="612"/>
      <c r="AO33" s="648"/>
      <c r="AP33" s="651"/>
      <c r="AQ33" s="652"/>
      <c r="AR33" s="652"/>
      <c r="AS33" s="652"/>
      <c r="AT33" s="684"/>
      <c r="AU33" s="201"/>
      <c r="AV33" s="201"/>
      <c r="AW33" s="201"/>
      <c r="AX33" s="589" t="s">
        <v>306</v>
      </c>
      <c r="AY33" s="590"/>
      <c r="AZ33" s="590"/>
      <c r="BA33" s="590"/>
      <c r="BB33" s="590"/>
      <c r="BC33" s="590"/>
      <c r="BD33" s="590"/>
      <c r="BE33" s="590"/>
      <c r="BF33" s="591"/>
      <c r="BG33" s="669" t="s">
        <v>122</v>
      </c>
      <c r="BH33" s="593"/>
      <c r="BI33" s="593"/>
      <c r="BJ33" s="593"/>
      <c r="BK33" s="593"/>
      <c r="BL33" s="593"/>
      <c r="BM33" s="639" t="s">
        <v>122</v>
      </c>
      <c r="BN33" s="593"/>
      <c r="BO33" s="593"/>
      <c r="BP33" s="593"/>
      <c r="BQ33" s="656"/>
      <c r="BR33" s="669" t="s">
        <v>122</v>
      </c>
      <c r="BS33" s="593"/>
      <c r="BT33" s="593"/>
      <c r="BU33" s="593"/>
      <c r="BV33" s="593"/>
      <c r="BW33" s="593"/>
      <c r="BX33" s="639" t="s">
        <v>122</v>
      </c>
      <c r="BY33" s="593"/>
      <c r="BZ33" s="593"/>
      <c r="CA33" s="593"/>
      <c r="CB33" s="656"/>
      <c r="CD33" s="605" t="s">
        <v>307</v>
      </c>
      <c r="CE33" s="606"/>
      <c r="CF33" s="606"/>
      <c r="CG33" s="606"/>
      <c r="CH33" s="606"/>
      <c r="CI33" s="606"/>
      <c r="CJ33" s="606"/>
      <c r="CK33" s="606"/>
      <c r="CL33" s="606"/>
      <c r="CM33" s="606"/>
      <c r="CN33" s="606"/>
      <c r="CO33" s="606"/>
      <c r="CP33" s="606"/>
      <c r="CQ33" s="607"/>
      <c r="CR33" s="608">
        <v>124300612</v>
      </c>
      <c r="CS33" s="621"/>
      <c r="CT33" s="621"/>
      <c r="CU33" s="621"/>
      <c r="CV33" s="621"/>
      <c r="CW33" s="621"/>
      <c r="CX33" s="621"/>
      <c r="CY33" s="622"/>
      <c r="CZ33" s="611">
        <v>36.799999999999997</v>
      </c>
      <c r="DA33" s="623"/>
      <c r="DB33" s="623"/>
      <c r="DC33" s="624"/>
      <c r="DD33" s="614">
        <v>100119201</v>
      </c>
      <c r="DE33" s="621"/>
      <c r="DF33" s="621"/>
      <c r="DG33" s="621"/>
      <c r="DH33" s="621"/>
      <c r="DI33" s="621"/>
      <c r="DJ33" s="621"/>
      <c r="DK33" s="622"/>
      <c r="DL33" s="614">
        <v>74322827</v>
      </c>
      <c r="DM33" s="621"/>
      <c r="DN33" s="621"/>
      <c r="DO33" s="621"/>
      <c r="DP33" s="621"/>
      <c r="DQ33" s="621"/>
      <c r="DR33" s="621"/>
      <c r="DS33" s="621"/>
      <c r="DT33" s="621"/>
      <c r="DU33" s="621"/>
      <c r="DV33" s="622"/>
      <c r="DW33" s="611">
        <v>37.6</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209485</v>
      </c>
      <c r="S34" s="609"/>
      <c r="T34" s="609"/>
      <c r="U34" s="609"/>
      <c r="V34" s="609"/>
      <c r="W34" s="609"/>
      <c r="X34" s="609"/>
      <c r="Y34" s="610"/>
      <c r="Z34" s="646">
        <v>0.1</v>
      </c>
      <c r="AA34" s="646"/>
      <c r="AB34" s="646"/>
      <c r="AC34" s="646"/>
      <c r="AD34" s="647" t="s">
        <v>122</v>
      </c>
      <c r="AE34" s="647"/>
      <c r="AF34" s="647"/>
      <c r="AG34" s="647"/>
      <c r="AH34" s="647"/>
      <c r="AI34" s="647"/>
      <c r="AJ34" s="647"/>
      <c r="AK34" s="647"/>
      <c r="AL34" s="611" t="s">
        <v>122</v>
      </c>
      <c r="AM34" s="612"/>
      <c r="AN34" s="612"/>
      <c r="AO34" s="64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5" t="s">
        <v>309</v>
      </c>
      <c r="CE34" s="606"/>
      <c r="CF34" s="606"/>
      <c r="CG34" s="606"/>
      <c r="CH34" s="606"/>
      <c r="CI34" s="606"/>
      <c r="CJ34" s="606"/>
      <c r="CK34" s="606"/>
      <c r="CL34" s="606"/>
      <c r="CM34" s="606"/>
      <c r="CN34" s="606"/>
      <c r="CO34" s="606"/>
      <c r="CP34" s="606"/>
      <c r="CQ34" s="607"/>
      <c r="CR34" s="608">
        <v>52776123</v>
      </c>
      <c r="CS34" s="609"/>
      <c r="CT34" s="609"/>
      <c r="CU34" s="609"/>
      <c r="CV34" s="609"/>
      <c r="CW34" s="609"/>
      <c r="CX34" s="609"/>
      <c r="CY34" s="610"/>
      <c r="CZ34" s="611">
        <v>15.6</v>
      </c>
      <c r="DA34" s="623"/>
      <c r="DB34" s="623"/>
      <c r="DC34" s="624"/>
      <c r="DD34" s="614">
        <v>41544511</v>
      </c>
      <c r="DE34" s="609"/>
      <c r="DF34" s="609"/>
      <c r="DG34" s="609"/>
      <c r="DH34" s="609"/>
      <c r="DI34" s="609"/>
      <c r="DJ34" s="609"/>
      <c r="DK34" s="610"/>
      <c r="DL34" s="614">
        <v>39715652</v>
      </c>
      <c r="DM34" s="609"/>
      <c r="DN34" s="609"/>
      <c r="DO34" s="609"/>
      <c r="DP34" s="609"/>
      <c r="DQ34" s="609"/>
      <c r="DR34" s="609"/>
      <c r="DS34" s="609"/>
      <c r="DT34" s="609"/>
      <c r="DU34" s="609"/>
      <c r="DV34" s="610"/>
      <c r="DW34" s="611">
        <v>20.100000000000001</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26370194</v>
      </c>
      <c r="S35" s="609"/>
      <c r="T35" s="609"/>
      <c r="U35" s="609"/>
      <c r="V35" s="609"/>
      <c r="W35" s="609"/>
      <c r="X35" s="609"/>
      <c r="Y35" s="610"/>
      <c r="Z35" s="646">
        <v>7.5</v>
      </c>
      <c r="AA35" s="646"/>
      <c r="AB35" s="646"/>
      <c r="AC35" s="646"/>
      <c r="AD35" s="647" t="s">
        <v>122</v>
      </c>
      <c r="AE35" s="647"/>
      <c r="AF35" s="647"/>
      <c r="AG35" s="647"/>
      <c r="AH35" s="647"/>
      <c r="AI35" s="647"/>
      <c r="AJ35" s="647"/>
      <c r="AK35" s="647"/>
      <c r="AL35" s="611" t="s">
        <v>122</v>
      </c>
      <c r="AM35" s="612"/>
      <c r="AN35" s="612"/>
      <c r="AO35" s="648"/>
      <c r="AP35" s="204"/>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1729463</v>
      </c>
      <c r="CS35" s="621"/>
      <c r="CT35" s="621"/>
      <c r="CU35" s="621"/>
      <c r="CV35" s="621"/>
      <c r="CW35" s="621"/>
      <c r="CX35" s="621"/>
      <c r="CY35" s="622"/>
      <c r="CZ35" s="611">
        <v>0.5</v>
      </c>
      <c r="DA35" s="623"/>
      <c r="DB35" s="623"/>
      <c r="DC35" s="624"/>
      <c r="DD35" s="614">
        <v>1545531</v>
      </c>
      <c r="DE35" s="621"/>
      <c r="DF35" s="621"/>
      <c r="DG35" s="621"/>
      <c r="DH35" s="621"/>
      <c r="DI35" s="621"/>
      <c r="DJ35" s="621"/>
      <c r="DK35" s="622"/>
      <c r="DL35" s="614">
        <v>1545531</v>
      </c>
      <c r="DM35" s="621"/>
      <c r="DN35" s="621"/>
      <c r="DO35" s="621"/>
      <c r="DP35" s="621"/>
      <c r="DQ35" s="621"/>
      <c r="DR35" s="621"/>
      <c r="DS35" s="621"/>
      <c r="DT35" s="621"/>
      <c r="DU35" s="621"/>
      <c r="DV35" s="622"/>
      <c r="DW35" s="611">
        <v>0.8</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8102136</v>
      </c>
      <c r="S36" s="609"/>
      <c r="T36" s="609"/>
      <c r="U36" s="609"/>
      <c r="V36" s="609"/>
      <c r="W36" s="609"/>
      <c r="X36" s="609"/>
      <c r="Y36" s="610"/>
      <c r="Z36" s="646">
        <v>2.2999999999999998</v>
      </c>
      <c r="AA36" s="646"/>
      <c r="AB36" s="646"/>
      <c r="AC36" s="646"/>
      <c r="AD36" s="647" t="s">
        <v>122</v>
      </c>
      <c r="AE36" s="647"/>
      <c r="AF36" s="647"/>
      <c r="AG36" s="647"/>
      <c r="AH36" s="647"/>
      <c r="AI36" s="647"/>
      <c r="AJ36" s="647"/>
      <c r="AK36" s="647"/>
      <c r="AL36" s="611" t="s">
        <v>122</v>
      </c>
      <c r="AM36" s="612"/>
      <c r="AN36" s="612"/>
      <c r="AO36" s="648"/>
      <c r="AP36" s="204"/>
      <c r="AQ36" s="657" t="s">
        <v>315</v>
      </c>
      <c r="AR36" s="658"/>
      <c r="AS36" s="658"/>
      <c r="AT36" s="658"/>
      <c r="AU36" s="658"/>
      <c r="AV36" s="658"/>
      <c r="AW36" s="658"/>
      <c r="AX36" s="658"/>
      <c r="AY36" s="659"/>
      <c r="AZ36" s="663">
        <v>29132446</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622325</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25227151</v>
      </c>
      <c r="CS36" s="609"/>
      <c r="CT36" s="609"/>
      <c r="CU36" s="609"/>
      <c r="CV36" s="609"/>
      <c r="CW36" s="609"/>
      <c r="CX36" s="609"/>
      <c r="CY36" s="610"/>
      <c r="CZ36" s="611">
        <v>7.5</v>
      </c>
      <c r="DA36" s="623"/>
      <c r="DB36" s="623"/>
      <c r="DC36" s="624"/>
      <c r="DD36" s="614">
        <v>18795104</v>
      </c>
      <c r="DE36" s="609"/>
      <c r="DF36" s="609"/>
      <c r="DG36" s="609"/>
      <c r="DH36" s="609"/>
      <c r="DI36" s="609"/>
      <c r="DJ36" s="609"/>
      <c r="DK36" s="610"/>
      <c r="DL36" s="614">
        <v>12127965</v>
      </c>
      <c r="DM36" s="609"/>
      <c r="DN36" s="609"/>
      <c r="DO36" s="609"/>
      <c r="DP36" s="609"/>
      <c r="DQ36" s="609"/>
      <c r="DR36" s="609"/>
      <c r="DS36" s="609"/>
      <c r="DT36" s="609"/>
      <c r="DU36" s="609"/>
      <c r="DV36" s="610"/>
      <c r="DW36" s="611">
        <v>6.1</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4459089</v>
      </c>
      <c r="S37" s="609"/>
      <c r="T37" s="609"/>
      <c r="U37" s="609"/>
      <c r="V37" s="609"/>
      <c r="W37" s="609"/>
      <c r="X37" s="609"/>
      <c r="Y37" s="610"/>
      <c r="Z37" s="646">
        <v>1.3</v>
      </c>
      <c r="AA37" s="646"/>
      <c r="AB37" s="646"/>
      <c r="AC37" s="646"/>
      <c r="AD37" s="647">
        <v>5724</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t="s">
        <v>122</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-1400496</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3640280</v>
      </c>
      <c r="CS37" s="621"/>
      <c r="CT37" s="621"/>
      <c r="CU37" s="621"/>
      <c r="CV37" s="621"/>
      <c r="CW37" s="621"/>
      <c r="CX37" s="621"/>
      <c r="CY37" s="622"/>
      <c r="CZ37" s="611">
        <v>1.1000000000000001</v>
      </c>
      <c r="DA37" s="623"/>
      <c r="DB37" s="623"/>
      <c r="DC37" s="624"/>
      <c r="DD37" s="614">
        <v>3637680</v>
      </c>
      <c r="DE37" s="621"/>
      <c r="DF37" s="621"/>
      <c r="DG37" s="621"/>
      <c r="DH37" s="621"/>
      <c r="DI37" s="621"/>
      <c r="DJ37" s="621"/>
      <c r="DK37" s="622"/>
      <c r="DL37" s="614">
        <v>2555136</v>
      </c>
      <c r="DM37" s="621"/>
      <c r="DN37" s="621"/>
      <c r="DO37" s="621"/>
      <c r="DP37" s="621"/>
      <c r="DQ37" s="621"/>
      <c r="DR37" s="621"/>
      <c r="DS37" s="621"/>
      <c r="DT37" s="621"/>
      <c r="DU37" s="621"/>
      <c r="DV37" s="622"/>
      <c r="DW37" s="611">
        <v>1.3</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t="s">
        <v>122</v>
      </c>
      <c r="S38" s="609"/>
      <c r="T38" s="609"/>
      <c r="U38" s="609"/>
      <c r="V38" s="609"/>
      <c r="W38" s="609"/>
      <c r="X38" s="609"/>
      <c r="Y38" s="610"/>
      <c r="Z38" s="646" t="s">
        <v>122</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t="s">
        <v>122</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91425</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29132446</v>
      </c>
      <c r="CS38" s="609"/>
      <c r="CT38" s="609"/>
      <c r="CU38" s="609"/>
      <c r="CV38" s="609"/>
      <c r="CW38" s="609"/>
      <c r="CX38" s="609"/>
      <c r="CY38" s="610"/>
      <c r="CZ38" s="611">
        <v>8.6</v>
      </c>
      <c r="DA38" s="623"/>
      <c r="DB38" s="623"/>
      <c r="DC38" s="624"/>
      <c r="DD38" s="614">
        <v>23446020</v>
      </c>
      <c r="DE38" s="609"/>
      <c r="DF38" s="609"/>
      <c r="DG38" s="609"/>
      <c r="DH38" s="609"/>
      <c r="DI38" s="609"/>
      <c r="DJ38" s="609"/>
      <c r="DK38" s="610"/>
      <c r="DL38" s="614">
        <v>20933679</v>
      </c>
      <c r="DM38" s="609"/>
      <c r="DN38" s="609"/>
      <c r="DO38" s="609"/>
      <c r="DP38" s="609"/>
      <c r="DQ38" s="609"/>
      <c r="DR38" s="609"/>
      <c r="DS38" s="609"/>
      <c r="DT38" s="609"/>
      <c r="DU38" s="609"/>
      <c r="DV38" s="610"/>
      <c r="DW38" s="611">
        <v>10.6</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t="s">
        <v>122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125144</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15407266</v>
      </c>
      <c r="CS39" s="621"/>
      <c r="CT39" s="621"/>
      <c r="CU39" s="621"/>
      <c r="CV39" s="621"/>
      <c r="CW39" s="621"/>
      <c r="CX39" s="621"/>
      <c r="CY39" s="622"/>
      <c r="CZ39" s="611">
        <v>4.5999999999999996</v>
      </c>
      <c r="DA39" s="623"/>
      <c r="DB39" s="623"/>
      <c r="DC39" s="624"/>
      <c r="DD39" s="614">
        <v>14787058</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5"/>
      <c r="BM40" s="606" t="s">
        <v>333</v>
      </c>
      <c r="BN40" s="606"/>
      <c r="BO40" s="606"/>
      <c r="BP40" s="606"/>
      <c r="BQ40" s="606"/>
      <c r="BR40" s="606"/>
      <c r="BS40" s="606"/>
      <c r="BT40" s="606"/>
      <c r="BU40" s="607"/>
      <c r="BV40" s="608">
        <v>130</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28163</v>
      </c>
      <c r="CS40" s="609"/>
      <c r="CT40" s="609"/>
      <c r="CU40" s="609"/>
      <c r="CV40" s="609"/>
      <c r="CW40" s="609"/>
      <c r="CX40" s="609"/>
      <c r="CY40" s="610"/>
      <c r="CZ40" s="611">
        <v>0</v>
      </c>
      <c r="DA40" s="623"/>
      <c r="DB40" s="623"/>
      <c r="DC40" s="624"/>
      <c r="DD40" s="614">
        <v>977</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350114892</v>
      </c>
      <c r="S41" s="633"/>
      <c r="T41" s="633"/>
      <c r="U41" s="633"/>
      <c r="V41" s="633"/>
      <c r="W41" s="633"/>
      <c r="X41" s="633"/>
      <c r="Y41" s="636"/>
      <c r="Z41" s="637">
        <v>100</v>
      </c>
      <c r="AA41" s="637"/>
      <c r="AB41" s="637"/>
      <c r="AC41" s="637"/>
      <c r="AD41" s="638">
        <v>197721051</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8065111</v>
      </c>
      <c r="BA41" s="609"/>
      <c r="BB41" s="609"/>
      <c r="BC41" s="609"/>
      <c r="BD41" s="621"/>
      <c r="BE41" s="621"/>
      <c r="BF41" s="644"/>
      <c r="BG41" s="649"/>
      <c r="BH41" s="650"/>
      <c r="BI41" s="650"/>
      <c r="BJ41" s="650"/>
      <c r="BK41" s="650"/>
      <c r="BL41" s="205"/>
      <c r="BM41" s="606" t="s">
        <v>337</v>
      </c>
      <c r="BN41" s="606"/>
      <c r="BO41" s="606"/>
      <c r="BP41" s="606"/>
      <c r="BQ41" s="606"/>
      <c r="BR41" s="606"/>
      <c r="BS41" s="606"/>
      <c r="BT41" s="606"/>
      <c r="BU41" s="607"/>
      <c r="BV41" s="608">
        <v>1</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21067335</v>
      </c>
      <c r="BA42" s="633"/>
      <c r="BB42" s="633"/>
      <c r="BC42" s="633"/>
      <c r="BD42" s="593"/>
      <c r="BE42" s="593"/>
      <c r="BF42" s="656"/>
      <c r="BG42" s="651"/>
      <c r="BH42" s="652"/>
      <c r="BI42" s="652"/>
      <c r="BJ42" s="652"/>
      <c r="BK42" s="652"/>
      <c r="BL42" s="206"/>
      <c r="BM42" s="590" t="s">
        <v>340</v>
      </c>
      <c r="BN42" s="590"/>
      <c r="BO42" s="590"/>
      <c r="BP42" s="590"/>
      <c r="BQ42" s="590"/>
      <c r="BR42" s="590"/>
      <c r="BS42" s="590"/>
      <c r="BT42" s="590"/>
      <c r="BU42" s="591"/>
      <c r="BV42" s="592">
        <v>346</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39193365</v>
      </c>
      <c r="CS42" s="621"/>
      <c r="CT42" s="621"/>
      <c r="CU42" s="621"/>
      <c r="CV42" s="621"/>
      <c r="CW42" s="621"/>
      <c r="CX42" s="621"/>
      <c r="CY42" s="622"/>
      <c r="CZ42" s="611">
        <v>11.6</v>
      </c>
      <c r="DA42" s="623"/>
      <c r="DB42" s="623"/>
      <c r="DC42" s="624"/>
      <c r="DD42" s="614">
        <v>17332835</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2102809</v>
      </c>
      <c r="CS43" s="621"/>
      <c r="CT43" s="621"/>
      <c r="CU43" s="621"/>
      <c r="CV43" s="621"/>
      <c r="CW43" s="621"/>
      <c r="CX43" s="621"/>
      <c r="CY43" s="622"/>
      <c r="CZ43" s="611">
        <v>0.6</v>
      </c>
      <c r="DA43" s="623"/>
      <c r="DB43" s="623"/>
      <c r="DC43" s="624"/>
      <c r="DD43" s="614">
        <v>1954364</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39193365</v>
      </c>
      <c r="CS44" s="609"/>
      <c r="CT44" s="609"/>
      <c r="CU44" s="609"/>
      <c r="CV44" s="609"/>
      <c r="CW44" s="609"/>
      <c r="CX44" s="609"/>
      <c r="CY44" s="610"/>
      <c r="CZ44" s="611">
        <v>11.6</v>
      </c>
      <c r="DA44" s="612"/>
      <c r="DB44" s="612"/>
      <c r="DC44" s="613"/>
      <c r="DD44" s="614">
        <v>17332835</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3342724</v>
      </c>
      <c r="CS45" s="621"/>
      <c r="CT45" s="621"/>
      <c r="CU45" s="621"/>
      <c r="CV45" s="621"/>
      <c r="CW45" s="621"/>
      <c r="CX45" s="621"/>
      <c r="CY45" s="622"/>
      <c r="CZ45" s="611">
        <v>1</v>
      </c>
      <c r="DA45" s="623"/>
      <c r="DB45" s="623"/>
      <c r="DC45" s="624"/>
      <c r="DD45" s="614">
        <v>321332</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35850641</v>
      </c>
      <c r="CS46" s="609"/>
      <c r="CT46" s="609"/>
      <c r="CU46" s="609"/>
      <c r="CV46" s="609"/>
      <c r="CW46" s="609"/>
      <c r="CX46" s="609"/>
      <c r="CY46" s="610"/>
      <c r="CZ46" s="611">
        <v>10.6</v>
      </c>
      <c r="DA46" s="612"/>
      <c r="DB46" s="612"/>
      <c r="DC46" s="613"/>
      <c r="DD46" s="614">
        <v>17011503</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337389453</v>
      </c>
      <c r="CS49" s="593"/>
      <c r="CT49" s="593"/>
      <c r="CU49" s="593"/>
      <c r="CV49" s="593"/>
      <c r="CW49" s="593"/>
      <c r="CX49" s="593"/>
      <c r="CY49" s="594"/>
      <c r="CZ49" s="595">
        <v>100</v>
      </c>
      <c r="DA49" s="596"/>
      <c r="DB49" s="596"/>
      <c r="DC49" s="597"/>
      <c r="DD49" s="598">
        <v>209583425</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UOI7JS7nqWOACGSJrP+jBn5dp1dsxh7J3kD0pfnYbPMrlvD6MyfG5MZBNMcxjtlwYtjl4M7j83xfBFvBO/zkVg==" saltValue="+gy1sO76rl8MJ5sVJyULk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8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6"/>
    </row>
    <row r="5" spans="1:131" s="217"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6"/>
    </row>
    <row r="6" spans="1:131" s="217"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6"/>
    </row>
    <row r="7" spans="1:131" s="217" customFormat="1" ht="26.25" customHeight="1" thickTop="1" x14ac:dyDescent="0.2">
      <c r="A7" s="218">
        <v>1</v>
      </c>
      <c r="B7" s="1034" t="s">
        <v>374</v>
      </c>
      <c r="C7" s="1035"/>
      <c r="D7" s="1035"/>
      <c r="E7" s="1035"/>
      <c r="F7" s="1035"/>
      <c r="G7" s="1035"/>
      <c r="H7" s="1035"/>
      <c r="I7" s="1035"/>
      <c r="J7" s="1035"/>
      <c r="K7" s="1035"/>
      <c r="L7" s="1035"/>
      <c r="M7" s="1035"/>
      <c r="N7" s="1035"/>
      <c r="O7" s="1035"/>
      <c r="P7" s="1036"/>
      <c r="Q7" s="1089">
        <v>350425</v>
      </c>
      <c r="R7" s="1090"/>
      <c r="S7" s="1090"/>
      <c r="T7" s="1090"/>
      <c r="U7" s="1090"/>
      <c r="V7" s="1090">
        <v>337700</v>
      </c>
      <c r="W7" s="1090"/>
      <c r="X7" s="1090"/>
      <c r="Y7" s="1090"/>
      <c r="Z7" s="1090"/>
      <c r="AA7" s="1090">
        <v>12725</v>
      </c>
      <c r="AB7" s="1090"/>
      <c r="AC7" s="1090"/>
      <c r="AD7" s="1090"/>
      <c r="AE7" s="1091"/>
      <c r="AF7" s="1092">
        <v>12490</v>
      </c>
      <c r="AG7" s="1093"/>
      <c r="AH7" s="1093"/>
      <c r="AI7" s="1093"/>
      <c r="AJ7" s="1094"/>
      <c r="AK7" s="1095">
        <v>26356</v>
      </c>
      <c r="AL7" s="1096"/>
      <c r="AM7" s="1096"/>
      <c r="AN7" s="1096"/>
      <c r="AO7" s="1096"/>
      <c r="AP7" s="1096">
        <v>16140</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8">
        <v>1</v>
      </c>
      <c r="BR7" s="219"/>
      <c r="BS7" s="1086" t="s">
        <v>548</v>
      </c>
      <c r="BT7" s="1087"/>
      <c r="BU7" s="1087"/>
      <c r="BV7" s="1087"/>
      <c r="BW7" s="1087"/>
      <c r="BX7" s="1087"/>
      <c r="BY7" s="1087"/>
      <c r="BZ7" s="1087"/>
      <c r="CA7" s="1087"/>
      <c r="CB7" s="1087"/>
      <c r="CC7" s="1087"/>
      <c r="CD7" s="1087"/>
      <c r="CE7" s="1087"/>
      <c r="CF7" s="1087"/>
      <c r="CG7" s="1099"/>
      <c r="CH7" s="1083">
        <v>-1</v>
      </c>
      <c r="CI7" s="1084"/>
      <c r="CJ7" s="1084"/>
      <c r="CK7" s="1084"/>
      <c r="CL7" s="1085"/>
      <c r="CM7" s="1083">
        <v>527</v>
      </c>
      <c r="CN7" s="1084"/>
      <c r="CO7" s="1084"/>
      <c r="CP7" s="1084"/>
      <c r="CQ7" s="1085"/>
      <c r="CR7" s="1083">
        <v>500</v>
      </c>
      <c r="CS7" s="1084"/>
      <c r="CT7" s="1084"/>
      <c r="CU7" s="1084"/>
      <c r="CV7" s="1085"/>
      <c r="CW7" s="1083">
        <v>31</v>
      </c>
      <c r="CX7" s="1084"/>
      <c r="CY7" s="1084"/>
      <c r="CZ7" s="1084"/>
      <c r="DA7" s="1085"/>
      <c r="DB7" s="1083" t="s">
        <v>560</v>
      </c>
      <c r="DC7" s="1084"/>
      <c r="DD7" s="1084"/>
      <c r="DE7" s="1084"/>
      <c r="DF7" s="1085"/>
      <c r="DG7" s="1083" t="s">
        <v>560</v>
      </c>
      <c r="DH7" s="1084"/>
      <c r="DI7" s="1084"/>
      <c r="DJ7" s="1084"/>
      <c r="DK7" s="1085"/>
      <c r="DL7" s="1083" t="s">
        <v>560</v>
      </c>
      <c r="DM7" s="1084"/>
      <c r="DN7" s="1084"/>
      <c r="DO7" s="1084"/>
      <c r="DP7" s="1085"/>
      <c r="DQ7" s="1083" t="s">
        <v>560</v>
      </c>
      <c r="DR7" s="1084"/>
      <c r="DS7" s="1084"/>
      <c r="DT7" s="1084"/>
      <c r="DU7" s="1085"/>
      <c r="DV7" s="1086"/>
      <c r="DW7" s="1087"/>
      <c r="DX7" s="1087"/>
      <c r="DY7" s="1087"/>
      <c r="DZ7" s="1088"/>
      <c r="EA7" s="216"/>
    </row>
    <row r="8" spans="1:131" s="217" customFormat="1" ht="26.25" customHeight="1" x14ac:dyDescent="0.2">
      <c r="A8" s="220">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0">
        <v>2</v>
      </c>
      <c r="BR8" s="221"/>
      <c r="BS8" s="979" t="s">
        <v>549</v>
      </c>
      <c r="BT8" s="980"/>
      <c r="BU8" s="980"/>
      <c r="BV8" s="980"/>
      <c r="BW8" s="980"/>
      <c r="BX8" s="980"/>
      <c r="BY8" s="980"/>
      <c r="BZ8" s="980"/>
      <c r="CA8" s="980"/>
      <c r="CB8" s="980"/>
      <c r="CC8" s="980"/>
      <c r="CD8" s="980"/>
      <c r="CE8" s="980"/>
      <c r="CF8" s="980"/>
      <c r="CG8" s="1001"/>
      <c r="CH8" s="976">
        <v>-3</v>
      </c>
      <c r="CI8" s="977"/>
      <c r="CJ8" s="977"/>
      <c r="CK8" s="977"/>
      <c r="CL8" s="978"/>
      <c r="CM8" s="976">
        <v>749</v>
      </c>
      <c r="CN8" s="977"/>
      <c r="CO8" s="977"/>
      <c r="CP8" s="977"/>
      <c r="CQ8" s="978"/>
      <c r="CR8" s="976">
        <v>500</v>
      </c>
      <c r="CS8" s="977"/>
      <c r="CT8" s="977"/>
      <c r="CU8" s="977"/>
      <c r="CV8" s="978"/>
      <c r="CW8" s="976">
        <v>38</v>
      </c>
      <c r="CX8" s="977"/>
      <c r="CY8" s="977"/>
      <c r="CZ8" s="977"/>
      <c r="DA8" s="978"/>
      <c r="DB8" s="976" t="s">
        <v>560</v>
      </c>
      <c r="DC8" s="977"/>
      <c r="DD8" s="977"/>
      <c r="DE8" s="977"/>
      <c r="DF8" s="978"/>
      <c r="DG8" s="976" t="s">
        <v>560</v>
      </c>
      <c r="DH8" s="977"/>
      <c r="DI8" s="977"/>
      <c r="DJ8" s="977"/>
      <c r="DK8" s="978"/>
      <c r="DL8" s="976" t="s">
        <v>560</v>
      </c>
      <c r="DM8" s="977"/>
      <c r="DN8" s="977"/>
      <c r="DO8" s="977"/>
      <c r="DP8" s="978"/>
      <c r="DQ8" s="976" t="s">
        <v>560</v>
      </c>
      <c r="DR8" s="977"/>
      <c r="DS8" s="977"/>
      <c r="DT8" s="977"/>
      <c r="DU8" s="978"/>
      <c r="DV8" s="979"/>
      <c r="DW8" s="980"/>
      <c r="DX8" s="980"/>
      <c r="DY8" s="980"/>
      <c r="DZ8" s="981"/>
      <c r="EA8" s="216"/>
    </row>
    <row r="9" spans="1:131" s="217" customFormat="1" ht="26.25" customHeight="1" x14ac:dyDescent="0.2">
      <c r="A9" s="220">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0">
        <v>3</v>
      </c>
      <c r="BR9" s="221" t="s">
        <v>550</v>
      </c>
      <c r="BS9" s="979" t="s">
        <v>551</v>
      </c>
      <c r="BT9" s="980"/>
      <c r="BU9" s="980"/>
      <c r="BV9" s="980"/>
      <c r="BW9" s="980"/>
      <c r="BX9" s="980"/>
      <c r="BY9" s="980"/>
      <c r="BZ9" s="980"/>
      <c r="CA9" s="980"/>
      <c r="CB9" s="980"/>
      <c r="CC9" s="980"/>
      <c r="CD9" s="980"/>
      <c r="CE9" s="980"/>
      <c r="CF9" s="980"/>
      <c r="CG9" s="1001"/>
      <c r="CH9" s="976">
        <v>103</v>
      </c>
      <c r="CI9" s="977"/>
      <c r="CJ9" s="977"/>
      <c r="CK9" s="977"/>
      <c r="CL9" s="978"/>
      <c r="CM9" s="976">
        <v>5986</v>
      </c>
      <c r="CN9" s="977"/>
      <c r="CO9" s="977"/>
      <c r="CP9" s="977"/>
      <c r="CQ9" s="978"/>
      <c r="CR9" s="976">
        <v>3022</v>
      </c>
      <c r="CS9" s="977"/>
      <c r="CT9" s="977"/>
      <c r="CU9" s="977"/>
      <c r="CV9" s="978"/>
      <c r="CW9" s="976" t="s">
        <v>560</v>
      </c>
      <c r="CX9" s="977"/>
      <c r="CY9" s="977"/>
      <c r="CZ9" s="977"/>
      <c r="DA9" s="978"/>
      <c r="DB9" s="976" t="s">
        <v>560</v>
      </c>
      <c r="DC9" s="977"/>
      <c r="DD9" s="977"/>
      <c r="DE9" s="977"/>
      <c r="DF9" s="978"/>
      <c r="DG9" s="976" t="s">
        <v>560</v>
      </c>
      <c r="DH9" s="977"/>
      <c r="DI9" s="977"/>
      <c r="DJ9" s="977"/>
      <c r="DK9" s="978"/>
      <c r="DL9" s="976" t="s">
        <v>560</v>
      </c>
      <c r="DM9" s="977"/>
      <c r="DN9" s="977"/>
      <c r="DO9" s="977"/>
      <c r="DP9" s="978"/>
      <c r="DQ9" s="976" t="s">
        <v>560</v>
      </c>
      <c r="DR9" s="977"/>
      <c r="DS9" s="977"/>
      <c r="DT9" s="977"/>
      <c r="DU9" s="978"/>
      <c r="DV9" s="979"/>
      <c r="DW9" s="980"/>
      <c r="DX9" s="980"/>
      <c r="DY9" s="980"/>
      <c r="DZ9" s="981"/>
      <c r="EA9" s="216"/>
    </row>
    <row r="10" spans="1:131" s="217" customFormat="1" ht="26.25" customHeight="1" x14ac:dyDescent="0.2">
      <c r="A10" s="220">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0">
        <v>4</v>
      </c>
      <c r="BR10" s="221"/>
      <c r="BS10" s="979" t="s">
        <v>552</v>
      </c>
      <c r="BT10" s="980"/>
      <c r="BU10" s="980"/>
      <c r="BV10" s="980"/>
      <c r="BW10" s="980"/>
      <c r="BX10" s="980"/>
      <c r="BY10" s="980"/>
      <c r="BZ10" s="980"/>
      <c r="CA10" s="980"/>
      <c r="CB10" s="980"/>
      <c r="CC10" s="980"/>
      <c r="CD10" s="980"/>
      <c r="CE10" s="980"/>
      <c r="CF10" s="980"/>
      <c r="CG10" s="1001"/>
      <c r="CH10" s="976">
        <v>-1</v>
      </c>
      <c r="CI10" s="977"/>
      <c r="CJ10" s="977"/>
      <c r="CK10" s="977"/>
      <c r="CL10" s="978"/>
      <c r="CM10" s="976">
        <v>1729</v>
      </c>
      <c r="CN10" s="977"/>
      <c r="CO10" s="977"/>
      <c r="CP10" s="977"/>
      <c r="CQ10" s="978"/>
      <c r="CR10" s="976">
        <v>530</v>
      </c>
      <c r="CS10" s="977"/>
      <c r="CT10" s="977"/>
      <c r="CU10" s="977"/>
      <c r="CV10" s="978"/>
      <c r="CW10" s="976">
        <v>272</v>
      </c>
      <c r="CX10" s="977"/>
      <c r="CY10" s="977"/>
      <c r="CZ10" s="977"/>
      <c r="DA10" s="978"/>
      <c r="DB10" s="976" t="s">
        <v>560</v>
      </c>
      <c r="DC10" s="977"/>
      <c r="DD10" s="977"/>
      <c r="DE10" s="977"/>
      <c r="DF10" s="978"/>
      <c r="DG10" s="976" t="s">
        <v>560</v>
      </c>
      <c r="DH10" s="977"/>
      <c r="DI10" s="977"/>
      <c r="DJ10" s="977"/>
      <c r="DK10" s="978"/>
      <c r="DL10" s="976" t="s">
        <v>560</v>
      </c>
      <c r="DM10" s="977"/>
      <c r="DN10" s="977"/>
      <c r="DO10" s="977"/>
      <c r="DP10" s="978"/>
      <c r="DQ10" s="976" t="s">
        <v>560</v>
      </c>
      <c r="DR10" s="977"/>
      <c r="DS10" s="977"/>
      <c r="DT10" s="977"/>
      <c r="DU10" s="978"/>
      <c r="DV10" s="979"/>
      <c r="DW10" s="980"/>
      <c r="DX10" s="980"/>
      <c r="DY10" s="980"/>
      <c r="DZ10" s="981"/>
      <c r="EA10" s="216"/>
    </row>
    <row r="11" spans="1:131" s="217" customFormat="1" ht="26.25" customHeight="1" x14ac:dyDescent="0.2">
      <c r="A11" s="220">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0">
        <v>5</v>
      </c>
      <c r="BR11" s="221" t="s">
        <v>550</v>
      </c>
      <c r="BS11" s="979" t="s">
        <v>553</v>
      </c>
      <c r="BT11" s="980"/>
      <c r="BU11" s="980"/>
      <c r="BV11" s="980"/>
      <c r="BW11" s="980"/>
      <c r="BX11" s="980"/>
      <c r="BY11" s="980"/>
      <c r="BZ11" s="980"/>
      <c r="CA11" s="980"/>
      <c r="CB11" s="980"/>
      <c r="CC11" s="980"/>
      <c r="CD11" s="980"/>
      <c r="CE11" s="980"/>
      <c r="CF11" s="980"/>
      <c r="CG11" s="1001"/>
      <c r="CH11" s="976">
        <v>21</v>
      </c>
      <c r="CI11" s="977"/>
      <c r="CJ11" s="977"/>
      <c r="CK11" s="977"/>
      <c r="CL11" s="978"/>
      <c r="CM11" s="976">
        <v>323</v>
      </c>
      <c r="CN11" s="977"/>
      <c r="CO11" s="977"/>
      <c r="CP11" s="977"/>
      <c r="CQ11" s="978"/>
      <c r="CR11" s="976">
        <v>5</v>
      </c>
      <c r="CS11" s="977"/>
      <c r="CT11" s="977"/>
      <c r="CU11" s="977"/>
      <c r="CV11" s="978"/>
      <c r="CW11" s="976" t="s">
        <v>560</v>
      </c>
      <c r="CX11" s="977"/>
      <c r="CY11" s="977"/>
      <c r="CZ11" s="977"/>
      <c r="DA11" s="978"/>
      <c r="DB11" s="976">
        <v>3259</v>
      </c>
      <c r="DC11" s="977"/>
      <c r="DD11" s="977"/>
      <c r="DE11" s="977"/>
      <c r="DF11" s="978"/>
      <c r="DG11" s="976" t="s">
        <v>560</v>
      </c>
      <c r="DH11" s="977"/>
      <c r="DI11" s="977"/>
      <c r="DJ11" s="977"/>
      <c r="DK11" s="978"/>
      <c r="DL11" s="976" t="s">
        <v>560</v>
      </c>
      <c r="DM11" s="977"/>
      <c r="DN11" s="977"/>
      <c r="DO11" s="977"/>
      <c r="DP11" s="978"/>
      <c r="DQ11" s="976" t="s">
        <v>560</v>
      </c>
      <c r="DR11" s="977"/>
      <c r="DS11" s="977"/>
      <c r="DT11" s="977"/>
      <c r="DU11" s="978"/>
      <c r="DV11" s="979"/>
      <c r="DW11" s="980"/>
      <c r="DX11" s="980"/>
      <c r="DY11" s="980"/>
      <c r="DZ11" s="981"/>
      <c r="EA11" s="216"/>
    </row>
    <row r="12" spans="1:131" s="217" customFormat="1" ht="26.25" customHeight="1" x14ac:dyDescent="0.2">
      <c r="A12" s="220">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0">
        <v>6</v>
      </c>
      <c r="BR12" s="221"/>
      <c r="BS12" s="979" t="s">
        <v>554</v>
      </c>
      <c r="BT12" s="980"/>
      <c r="BU12" s="980"/>
      <c r="BV12" s="980"/>
      <c r="BW12" s="980"/>
      <c r="BX12" s="980"/>
      <c r="BY12" s="980"/>
      <c r="BZ12" s="980"/>
      <c r="CA12" s="980"/>
      <c r="CB12" s="980"/>
      <c r="CC12" s="980"/>
      <c r="CD12" s="980"/>
      <c r="CE12" s="980"/>
      <c r="CF12" s="980"/>
      <c r="CG12" s="1001"/>
      <c r="CH12" s="976">
        <v>0</v>
      </c>
      <c r="CI12" s="977"/>
      <c r="CJ12" s="977"/>
      <c r="CK12" s="977"/>
      <c r="CL12" s="978"/>
      <c r="CM12" s="976">
        <v>25</v>
      </c>
      <c r="CN12" s="977"/>
      <c r="CO12" s="977"/>
      <c r="CP12" s="977"/>
      <c r="CQ12" s="978"/>
      <c r="CR12" s="976">
        <v>25</v>
      </c>
      <c r="CS12" s="977"/>
      <c r="CT12" s="977"/>
      <c r="CU12" s="977"/>
      <c r="CV12" s="978"/>
      <c r="CW12" s="976">
        <v>512</v>
      </c>
      <c r="CX12" s="977"/>
      <c r="CY12" s="977"/>
      <c r="CZ12" s="977"/>
      <c r="DA12" s="978"/>
      <c r="DB12" s="976" t="s">
        <v>560</v>
      </c>
      <c r="DC12" s="977"/>
      <c r="DD12" s="977"/>
      <c r="DE12" s="977"/>
      <c r="DF12" s="978"/>
      <c r="DG12" s="976" t="s">
        <v>562</v>
      </c>
      <c r="DH12" s="977"/>
      <c r="DI12" s="977"/>
      <c r="DJ12" s="977"/>
      <c r="DK12" s="978"/>
      <c r="DL12" s="976" t="s">
        <v>562</v>
      </c>
      <c r="DM12" s="977"/>
      <c r="DN12" s="977"/>
      <c r="DO12" s="977"/>
      <c r="DP12" s="978"/>
      <c r="DQ12" s="976" t="s">
        <v>562</v>
      </c>
      <c r="DR12" s="977"/>
      <c r="DS12" s="977"/>
      <c r="DT12" s="977"/>
      <c r="DU12" s="978"/>
      <c r="DV12" s="979"/>
      <c r="DW12" s="980"/>
      <c r="DX12" s="980"/>
      <c r="DY12" s="980"/>
      <c r="DZ12" s="981"/>
      <c r="EA12" s="216"/>
    </row>
    <row r="13" spans="1:131" s="217" customFormat="1" ht="26.25" customHeight="1" x14ac:dyDescent="0.2">
      <c r="A13" s="220">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0">
        <v>7</v>
      </c>
      <c r="BR13" s="221"/>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6"/>
    </row>
    <row r="14" spans="1:131" s="217" customFormat="1" ht="26.25" customHeight="1" x14ac:dyDescent="0.2">
      <c r="A14" s="220">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0">
        <v>8</v>
      </c>
      <c r="BR14" s="221"/>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6"/>
    </row>
    <row r="15" spans="1:131" s="217" customFormat="1" ht="26.25" customHeight="1" x14ac:dyDescent="0.2">
      <c r="A15" s="220">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0">
        <v>9</v>
      </c>
      <c r="BR15" s="221"/>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6"/>
    </row>
    <row r="16" spans="1:131" s="217" customFormat="1" ht="26.25" customHeight="1" x14ac:dyDescent="0.2">
      <c r="A16" s="220">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0">
        <v>10</v>
      </c>
      <c r="BR16" s="221"/>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6"/>
    </row>
    <row r="17" spans="1:131" s="217" customFormat="1" ht="26.25" customHeight="1" x14ac:dyDescent="0.2">
      <c r="A17" s="220">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0">
        <v>11</v>
      </c>
      <c r="BR17" s="221"/>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6"/>
    </row>
    <row r="18" spans="1:131" s="217" customFormat="1" ht="26.25" customHeight="1" x14ac:dyDescent="0.2">
      <c r="A18" s="220">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0">
        <v>12</v>
      </c>
      <c r="BR18" s="221"/>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6"/>
    </row>
    <row r="19" spans="1:131" s="217" customFormat="1" ht="26.25" customHeight="1" x14ac:dyDescent="0.2">
      <c r="A19" s="220">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0">
        <v>13</v>
      </c>
      <c r="BR19" s="221"/>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6"/>
    </row>
    <row r="20" spans="1:131" s="217" customFormat="1" ht="26.25" customHeight="1" x14ac:dyDescent="0.2">
      <c r="A20" s="220">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0">
        <v>14</v>
      </c>
      <c r="BR20" s="221"/>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6"/>
    </row>
    <row r="21" spans="1:131" s="217" customFormat="1" ht="26.25" customHeight="1" thickBot="1" x14ac:dyDescent="0.25">
      <c r="A21" s="220">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0">
        <v>15</v>
      </c>
      <c r="BR21" s="221"/>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6"/>
    </row>
    <row r="22" spans="1:131" s="217" customFormat="1" ht="26.25" customHeight="1" x14ac:dyDescent="0.2">
      <c r="A22" s="220">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0">
        <v>16</v>
      </c>
      <c r="BR22" s="221"/>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6"/>
    </row>
    <row r="23" spans="1:131" s="217" customFormat="1" ht="26.25" customHeight="1" thickBot="1" x14ac:dyDescent="0.25">
      <c r="A23" s="222" t="s">
        <v>376</v>
      </c>
      <c r="B23" s="924" t="s">
        <v>377</v>
      </c>
      <c r="C23" s="925"/>
      <c r="D23" s="925"/>
      <c r="E23" s="925"/>
      <c r="F23" s="925"/>
      <c r="G23" s="925"/>
      <c r="H23" s="925"/>
      <c r="I23" s="925"/>
      <c r="J23" s="925"/>
      <c r="K23" s="925"/>
      <c r="L23" s="925"/>
      <c r="M23" s="925"/>
      <c r="N23" s="925"/>
      <c r="O23" s="925"/>
      <c r="P23" s="935"/>
      <c r="Q23" s="1054">
        <v>350115</v>
      </c>
      <c r="R23" s="1048"/>
      <c r="S23" s="1048"/>
      <c r="T23" s="1048"/>
      <c r="U23" s="1048"/>
      <c r="V23" s="1048">
        <v>337389</v>
      </c>
      <c r="W23" s="1048"/>
      <c r="X23" s="1048"/>
      <c r="Y23" s="1048"/>
      <c r="Z23" s="1048"/>
      <c r="AA23" s="1048">
        <v>12725</v>
      </c>
      <c r="AB23" s="1048"/>
      <c r="AC23" s="1048"/>
      <c r="AD23" s="1048"/>
      <c r="AE23" s="1055"/>
      <c r="AF23" s="1056">
        <v>12490</v>
      </c>
      <c r="AG23" s="1048"/>
      <c r="AH23" s="1048"/>
      <c r="AI23" s="1048"/>
      <c r="AJ23" s="1057"/>
      <c r="AK23" s="1058"/>
      <c r="AL23" s="1059"/>
      <c r="AM23" s="1059"/>
      <c r="AN23" s="1059"/>
      <c r="AO23" s="1059"/>
      <c r="AP23" s="1048">
        <v>16140</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0">
        <v>17</v>
      </c>
      <c r="BR23" s="221"/>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6"/>
    </row>
    <row r="24" spans="1:131" s="217" customFormat="1" ht="26.25" customHeight="1" x14ac:dyDescent="0.2">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0">
        <v>18</v>
      </c>
      <c r="BR24" s="221"/>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6"/>
    </row>
    <row r="25" spans="1:131" ht="26.25" customHeight="1" thickBot="1" x14ac:dyDescent="0.25">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3"/>
      <c r="BP25" s="223"/>
      <c r="BQ25" s="220">
        <v>19</v>
      </c>
      <c r="BR25" s="221"/>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14"/>
      <c r="BK26" s="214"/>
      <c r="BL26" s="214"/>
      <c r="BM26" s="214"/>
      <c r="BN26" s="214"/>
      <c r="BO26" s="223"/>
      <c r="BP26" s="223"/>
      <c r="BQ26" s="220">
        <v>20</v>
      </c>
      <c r="BR26" s="221"/>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3"/>
      <c r="BP27" s="223"/>
      <c r="BQ27" s="220">
        <v>21</v>
      </c>
      <c r="BR27" s="221"/>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4">
        <v>1</v>
      </c>
      <c r="B28" s="1034" t="s">
        <v>388</v>
      </c>
      <c r="C28" s="1035"/>
      <c r="D28" s="1035"/>
      <c r="E28" s="1035"/>
      <c r="F28" s="1035"/>
      <c r="G28" s="1035"/>
      <c r="H28" s="1035"/>
      <c r="I28" s="1035"/>
      <c r="J28" s="1035"/>
      <c r="K28" s="1035"/>
      <c r="L28" s="1035"/>
      <c r="M28" s="1035"/>
      <c r="N28" s="1035"/>
      <c r="O28" s="1035"/>
      <c r="P28" s="1036"/>
      <c r="Q28" s="1037">
        <v>68891</v>
      </c>
      <c r="R28" s="1038"/>
      <c r="S28" s="1038"/>
      <c r="T28" s="1038"/>
      <c r="U28" s="1038"/>
      <c r="V28" s="1038">
        <v>68269</v>
      </c>
      <c r="W28" s="1038"/>
      <c r="X28" s="1038"/>
      <c r="Y28" s="1038"/>
      <c r="Z28" s="1038"/>
      <c r="AA28" s="1038">
        <v>622</v>
      </c>
      <c r="AB28" s="1038"/>
      <c r="AC28" s="1038"/>
      <c r="AD28" s="1038"/>
      <c r="AE28" s="1039"/>
      <c r="AF28" s="1040">
        <v>622</v>
      </c>
      <c r="AG28" s="1038"/>
      <c r="AH28" s="1038"/>
      <c r="AI28" s="1038"/>
      <c r="AJ28" s="1041"/>
      <c r="AK28" s="1029">
        <v>8065</v>
      </c>
      <c r="AL28" s="1030"/>
      <c r="AM28" s="1030"/>
      <c r="AN28" s="1030"/>
      <c r="AO28" s="1030"/>
      <c r="AP28" s="1030" t="s">
        <v>541</v>
      </c>
      <c r="AQ28" s="1030"/>
      <c r="AR28" s="1030"/>
      <c r="AS28" s="1030"/>
      <c r="AT28" s="1030"/>
      <c r="AU28" s="1030" t="s">
        <v>541</v>
      </c>
      <c r="AV28" s="1030"/>
      <c r="AW28" s="1030"/>
      <c r="AX28" s="1030"/>
      <c r="AY28" s="1030"/>
      <c r="AZ28" s="1031" t="s">
        <v>541</v>
      </c>
      <c r="BA28" s="1031"/>
      <c r="BB28" s="1031"/>
      <c r="BC28" s="1031"/>
      <c r="BD28" s="1031"/>
      <c r="BE28" s="1032"/>
      <c r="BF28" s="1032"/>
      <c r="BG28" s="1032"/>
      <c r="BH28" s="1032"/>
      <c r="BI28" s="1033"/>
      <c r="BJ28" s="214"/>
      <c r="BK28" s="214"/>
      <c r="BL28" s="214"/>
      <c r="BM28" s="214"/>
      <c r="BN28" s="214"/>
      <c r="BO28" s="223"/>
      <c r="BP28" s="223"/>
      <c r="BQ28" s="220">
        <v>22</v>
      </c>
      <c r="BR28" s="221"/>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4">
        <v>2</v>
      </c>
      <c r="B29" s="1017" t="s">
        <v>389</v>
      </c>
      <c r="C29" s="1018"/>
      <c r="D29" s="1018"/>
      <c r="E29" s="1018"/>
      <c r="F29" s="1018"/>
      <c r="G29" s="1018"/>
      <c r="H29" s="1018"/>
      <c r="I29" s="1018"/>
      <c r="J29" s="1018"/>
      <c r="K29" s="1018"/>
      <c r="L29" s="1018"/>
      <c r="M29" s="1018"/>
      <c r="N29" s="1018"/>
      <c r="O29" s="1018"/>
      <c r="P29" s="1019"/>
      <c r="Q29" s="1025">
        <v>69183</v>
      </c>
      <c r="R29" s="1026"/>
      <c r="S29" s="1026"/>
      <c r="T29" s="1026"/>
      <c r="U29" s="1026"/>
      <c r="V29" s="1026">
        <v>68187</v>
      </c>
      <c r="W29" s="1026"/>
      <c r="X29" s="1026"/>
      <c r="Y29" s="1026"/>
      <c r="Z29" s="1026"/>
      <c r="AA29" s="1026">
        <v>996</v>
      </c>
      <c r="AB29" s="1026"/>
      <c r="AC29" s="1026"/>
      <c r="AD29" s="1026"/>
      <c r="AE29" s="1027"/>
      <c r="AF29" s="1022">
        <v>996</v>
      </c>
      <c r="AG29" s="1023"/>
      <c r="AH29" s="1023"/>
      <c r="AI29" s="1023"/>
      <c r="AJ29" s="1024"/>
      <c r="AK29" s="967">
        <v>11601</v>
      </c>
      <c r="AL29" s="958"/>
      <c r="AM29" s="958"/>
      <c r="AN29" s="958"/>
      <c r="AO29" s="958"/>
      <c r="AP29" s="958" t="s">
        <v>541</v>
      </c>
      <c r="AQ29" s="958"/>
      <c r="AR29" s="958"/>
      <c r="AS29" s="958"/>
      <c r="AT29" s="958"/>
      <c r="AU29" s="958" t="s">
        <v>541</v>
      </c>
      <c r="AV29" s="958"/>
      <c r="AW29" s="958"/>
      <c r="AX29" s="958"/>
      <c r="AY29" s="958"/>
      <c r="AZ29" s="1028" t="s">
        <v>541</v>
      </c>
      <c r="BA29" s="1028"/>
      <c r="BB29" s="1028"/>
      <c r="BC29" s="1028"/>
      <c r="BD29" s="1028"/>
      <c r="BE29" s="959"/>
      <c r="BF29" s="959"/>
      <c r="BG29" s="959"/>
      <c r="BH29" s="959"/>
      <c r="BI29" s="960"/>
      <c r="BJ29" s="214"/>
      <c r="BK29" s="214"/>
      <c r="BL29" s="214"/>
      <c r="BM29" s="214"/>
      <c r="BN29" s="214"/>
      <c r="BO29" s="223"/>
      <c r="BP29" s="223"/>
      <c r="BQ29" s="220">
        <v>23</v>
      </c>
      <c r="BR29" s="221"/>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4">
        <v>3</v>
      </c>
      <c r="B30" s="1017" t="s">
        <v>390</v>
      </c>
      <c r="C30" s="1018"/>
      <c r="D30" s="1018"/>
      <c r="E30" s="1018"/>
      <c r="F30" s="1018"/>
      <c r="G30" s="1018"/>
      <c r="H30" s="1018"/>
      <c r="I30" s="1018"/>
      <c r="J30" s="1018"/>
      <c r="K30" s="1018"/>
      <c r="L30" s="1018"/>
      <c r="M30" s="1018"/>
      <c r="N30" s="1018"/>
      <c r="O30" s="1018"/>
      <c r="P30" s="1019"/>
      <c r="Q30" s="1025">
        <v>19010</v>
      </c>
      <c r="R30" s="1026"/>
      <c r="S30" s="1026"/>
      <c r="T30" s="1026"/>
      <c r="U30" s="1026"/>
      <c r="V30" s="1026">
        <v>18804</v>
      </c>
      <c r="W30" s="1026"/>
      <c r="X30" s="1026"/>
      <c r="Y30" s="1026"/>
      <c r="Z30" s="1026"/>
      <c r="AA30" s="1026">
        <v>205</v>
      </c>
      <c r="AB30" s="1026"/>
      <c r="AC30" s="1026"/>
      <c r="AD30" s="1026"/>
      <c r="AE30" s="1027"/>
      <c r="AF30" s="1022">
        <v>205</v>
      </c>
      <c r="AG30" s="1023"/>
      <c r="AH30" s="1023"/>
      <c r="AI30" s="1023"/>
      <c r="AJ30" s="1024"/>
      <c r="AK30" s="967">
        <v>10413</v>
      </c>
      <c r="AL30" s="958"/>
      <c r="AM30" s="958"/>
      <c r="AN30" s="958"/>
      <c r="AO30" s="958"/>
      <c r="AP30" s="958" t="s">
        <v>541</v>
      </c>
      <c r="AQ30" s="958"/>
      <c r="AR30" s="958"/>
      <c r="AS30" s="958"/>
      <c r="AT30" s="958"/>
      <c r="AU30" s="958" t="s">
        <v>541</v>
      </c>
      <c r="AV30" s="958"/>
      <c r="AW30" s="958"/>
      <c r="AX30" s="958"/>
      <c r="AY30" s="958"/>
      <c r="AZ30" s="1028" t="s">
        <v>541</v>
      </c>
      <c r="BA30" s="1028"/>
      <c r="BB30" s="1028"/>
      <c r="BC30" s="1028"/>
      <c r="BD30" s="1028"/>
      <c r="BE30" s="959"/>
      <c r="BF30" s="959"/>
      <c r="BG30" s="959"/>
      <c r="BH30" s="959"/>
      <c r="BI30" s="960"/>
      <c r="BJ30" s="214"/>
      <c r="BK30" s="214"/>
      <c r="BL30" s="214"/>
      <c r="BM30" s="214"/>
      <c r="BN30" s="214"/>
      <c r="BO30" s="223"/>
      <c r="BP30" s="223"/>
      <c r="BQ30" s="220">
        <v>24</v>
      </c>
      <c r="BR30" s="221"/>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4">
        <v>4</v>
      </c>
      <c r="B31" s="1017"/>
      <c r="C31" s="1018"/>
      <c r="D31" s="1018"/>
      <c r="E31" s="1018"/>
      <c r="F31" s="1018"/>
      <c r="G31" s="1018"/>
      <c r="H31" s="1018"/>
      <c r="I31" s="1018"/>
      <c r="J31" s="1018"/>
      <c r="K31" s="1018"/>
      <c r="L31" s="1018"/>
      <c r="M31" s="1018"/>
      <c r="N31" s="1018"/>
      <c r="O31" s="1018"/>
      <c r="P31" s="1019"/>
      <c r="Q31" s="1025"/>
      <c r="R31" s="1026"/>
      <c r="S31" s="1026"/>
      <c r="T31" s="1026"/>
      <c r="U31" s="1026"/>
      <c r="V31" s="1026"/>
      <c r="W31" s="1026"/>
      <c r="X31" s="1026"/>
      <c r="Y31" s="1026"/>
      <c r="Z31" s="1026"/>
      <c r="AA31" s="1026"/>
      <c r="AB31" s="1026"/>
      <c r="AC31" s="1026"/>
      <c r="AD31" s="1026"/>
      <c r="AE31" s="1027"/>
      <c r="AF31" s="1022"/>
      <c r="AG31" s="1023"/>
      <c r="AH31" s="1023"/>
      <c r="AI31" s="1023"/>
      <c r="AJ31" s="1024"/>
      <c r="AK31" s="967"/>
      <c r="AL31" s="958"/>
      <c r="AM31" s="958"/>
      <c r="AN31" s="958"/>
      <c r="AO31" s="958"/>
      <c r="AP31" s="958"/>
      <c r="AQ31" s="958"/>
      <c r="AR31" s="958"/>
      <c r="AS31" s="958"/>
      <c r="AT31" s="958"/>
      <c r="AU31" s="958"/>
      <c r="AV31" s="958"/>
      <c r="AW31" s="958"/>
      <c r="AX31" s="958"/>
      <c r="AY31" s="958"/>
      <c r="AZ31" s="1028"/>
      <c r="BA31" s="1028"/>
      <c r="BB31" s="1028"/>
      <c r="BC31" s="1028"/>
      <c r="BD31" s="1028"/>
      <c r="BE31" s="959"/>
      <c r="BF31" s="959"/>
      <c r="BG31" s="959"/>
      <c r="BH31" s="959"/>
      <c r="BI31" s="960"/>
      <c r="BJ31" s="214"/>
      <c r="BK31" s="214"/>
      <c r="BL31" s="214"/>
      <c r="BM31" s="214"/>
      <c r="BN31" s="214"/>
      <c r="BO31" s="223"/>
      <c r="BP31" s="223"/>
      <c r="BQ31" s="220">
        <v>25</v>
      </c>
      <c r="BR31" s="221"/>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4">
        <v>5</v>
      </c>
      <c r="B32" s="1017"/>
      <c r="C32" s="1018"/>
      <c r="D32" s="1018"/>
      <c r="E32" s="1018"/>
      <c r="F32" s="1018"/>
      <c r="G32" s="1018"/>
      <c r="H32" s="1018"/>
      <c r="I32" s="1018"/>
      <c r="J32" s="1018"/>
      <c r="K32" s="1018"/>
      <c r="L32" s="1018"/>
      <c r="M32" s="1018"/>
      <c r="N32" s="1018"/>
      <c r="O32" s="1018"/>
      <c r="P32" s="1019"/>
      <c r="Q32" s="1025"/>
      <c r="R32" s="1026"/>
      <c r="S32" s="1026"/>
      <c r="T32" s="1026"/>
      <c r="U32" s="1026"/>
      <c r="V32" s="1026"/>
      <c r="W32" s="1026"/>
      <c r="X32" s="1026"/>
      <c r="Y32" s="1026"/>
      <c r="Z32" s="1026"/>
      <c r="AA32" s="1026"/>
      <c r="AB32" s="1026"/>
      <c r="AC32" s="1026"/>
      <c r="AD32" s="1026"/>
      <c r="AE32" s="1027"/>
      <c r="AF32" s="1022"/>
      <c r="AG32" s="1023"/>
      <c r="AH32" s="1023"/>
      <c r="AI32" s="1023"/>
      <c r="AJ32" s="1024"/>
      <c r="AK32" s="967"/>
      <c r="AL32" s="958"/>
      <c r="AM32" s="958"/>
      <c r="AN32" s="958"/>
      <c r="AO32" s="958"/>
      <c r="AP32" s="958"/>
      <c r="AQ32" s="958"/>
      <c r="AR32" s="958"/>
      <c r="AS32" s="958"/>
      <c r="AT32" s="958"/>
      <c r="AU32" s="958"/>
      <c r="AV32" s="958"/>
      <c r="AW32" s="958"/>
      <c r="AX32" s="958"/>
      <c r="AY32" s="958"/>
      <c r="AZ32" s="1028"/>
      <c r="BA32" s="1028"/>
      <c r="BB32" s="1028"/>
      <c r="BC32" s="1028"/>
      <c r="BD32" s="1028"/>
      <c r="BE32" s="959"/>
      <c r="BF32" s="959"/>
      <c r="BG32" s="959"/>
      <c r="BH32" s="959"/>
      <c r="BI32" s="960"/>
      <c r="BJ32" s="214"/>
      <c r="BK32" s="214"/>
      <c r="BL32" s="214"/>
      <c r="BM32" s="214"/>
      <c r="BN32" s="214"/>
      <c r="BO32" s="223"/>
      <c r="BP32" s="223"/>
      <c r="BQ32" s="220">
        <v>26</v>
      </c>
      <c r="BR32" s="221"/>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4">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3"/>
      <c r="BP33" s="223"/>
      <c r="BQ33" s="220">
        <v>27</v>
      </c>
      <c r="BR33" s="221"/>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4">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3"/>
      <c r="BP34" s="223"/>
      <c r="BQ34" s="220">
        <v>28</v>
      </c>
      <c r="BR34" s="221"/>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4">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3"/>
      <c r="BP35" s="223"/>
      <c r="BQ35" s="220">
        <v>29</v>
      </c>
      <c r="BR35" s="221"/>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4">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3"/>
      <c r="BP36" s="223"/>
      <c r="BQ36" s="220">
        <v>30</v>
      </c>
      <c r="BR36" s="221"/>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4">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3"/>
      <c r="BP37" s="223"/>
      <c r="BQ37" s="220">
        <v>31</v>
      </c>
      <c r="BR37" s="221"/>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4">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3"/>
      <c r="BP38" s="223"/>
      <c r="BQ38" s="220">
        <v>32</v>
      </c>
      <c r="BR38" s="221"/>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4">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3"/>
      <c r="BP39" s="223"/>
      <c r="BQ39" s="220">
        <v>33</v>
      </c>
      <c r="BR39" s="221"/>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0">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3"/>
      <c r="BP40" s="223"/>
      <c r="BQ40" s="220">
        <v>34</v>
      </c>
      <c r="BR40" s="221"/>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0">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3"/>
      <c r="BP41" s="223"/>
      <c r="BQ41" s="220">
        <v>35</v>
      </c>
      <c r="BR41" s="221"/>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0">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3"/>
      <c r="BP42" s="223"/>
      <c r="BQ42" s="220">
        <v>36</v>
      </c>
      <c r="BR42" s="221"/>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0">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3"/>
      <c r="BP43" s="223"/>
      <c r="BQ43" s="220">
        <v>37</v>
      </c>
      <c r="BR43" s="221"/>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0">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3"/>
      <c r="BP44" s="223"/>
      <c r="BQ44" s="220">
        <v>38</v>
      </c>
      <c r="BR44" s="221"/>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0">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3"/>
      <c r="BP45" s="223"/>
      <c r="BQ45" s="220">
        <v>39</v>
      </c>
      <c r="BR45" s="221"/>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0">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3"/>
      <c r="BP46" s="223"/>
      <c r="BQ46" s="220">
        <v>40</v>
      </c>
      <c r="BR46" s="221"/>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0">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3"/>
      <c r="BP47" s="223"/>
      <c r="BQ47" s="220">
        <v>41</v>
      </c>
      <c r="BR47" s="221"/>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0">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3"/>
      <c r="BP48" s="223"/>
      <c r="BQ48" s="220">
        <v>42</v>
      </c>
      <c r="BR48" s="221"/>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0">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3"/>
      <c r="BP49" s="223"/>
      <c r="BQ49" s="220">
        <v>43</v>
      </c>
      <c r="BR49" s="221"/>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0">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3"/>
      <c r="BP50" s="223"/>
      <c r="BQ50" s="220">
        <v>44</v>
      </c>
      <c r="BR50" s="221"/>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0">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3"/>
      <c r="BP51" s="223"/>
      <c r="BQ51" s="220">
        <v>45</v>
      </c>
      <c r="BR51" s="221"/>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0">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3"/>
      <c r="BP52" s="223"/>
      <c r="BQ52" s="220">
        <v>46</v>
      </c>
      <c r="BR52" s="221"/>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0">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3"/>
      <c r="BP53" s="223"/>
      <c r="BQ53" s="220">
        <v>47</v>
      </c>
      <c r="BR53" s="221"/>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0">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3"/>
      <c r="BP54" s="223"/>
      <c r="BQ54" s="220">
        <v>48</v>
      </c>
      <c r="BR54" s="221"/>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0">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3"/>
      <c r="BP55" s="223"/>
      <c r="BQ55" s="220">
        <v>49</v>
      </c>
      <c r="BR55" s="221"/>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0">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3"/>
      <c r="BP56" s="223"/>
      <c r="BQ56" s="220">
        <v>50</v>
      </c>
      <c r="BR56" s="221"/>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0">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3"/>
      <c r="BP57" s="223"/>
      <c r="BQ57" s="220">
        <v>51</v>
      </c>
      <c r="BR57" s="221"/>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0">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3"/>
      <c r="BP58" s="223"/>
      <c r="BQ58" s="220">
        <v>52</v>
      </c>
      <c r="BR58" s="221"/>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0">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3"/>
      <c r="BP59" s="223"/>
      <c r="BQ59" s="220">
        <v>53</v>
      </c>
      <c r="BR59" s="221"/>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0">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3"/>
      <c r="BP60" s="223"/>
      <c r="BQ60" s="220">
        <v>54</v>
      </c>
      <c r="BR60" s="221"/>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0">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3"/>
      <c r="BP61" s="223"/>
      <c r="BQ61" s="220">
        <v>55</v>
      </c>
      <c r="BR61" s="221"/>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0">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391</v>
      </c>
      <c r="BK62" s="1015"/>
      <c r="BL62" s="1015"/>
      <c r="BM62" s="1015"/>
      <c r="BN62" s="1016"/>
      <c r="BO62" s="223"/>
      <c r="BP62" s="223"/>
      <c r="BQ62" s="220">
        <v>56</v>
      </c>
      <c r="BR62" s="221"/>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2" t="s">
        <v>376</v>
      </c>
      <c r="B63" s="924" t="s">
        <v>392</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1824</v>
      </c>
      <c r="AG63" s="946"/>
      <c r="AH63" s="946"/>
      <c r="AI63" s="946"/>
      <c r="AJ63" s="1009"/>
      <c r="AK63" s="1010"/>
      <c r="AL63" s="950"/>
      <c r="AM63" s="950"/>
      <c r="AN63" s="950"/>
      <c r="AO63" s="950"/>
      <c r="AP63" s="946" t="s">
        <v>564</v>
      </c>
      <c r="AQ63" s="946"/>
      <c r="AR63" s="946"/>
      <c r="AS63" s="946"/>
      <c r="AT63" s="946"/>
      <c r="AU63" s="946" t="s">
        <v>564</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3"/>
      <c r="BP63" s="223"/>
      <c r="BQ63" s="220">
        <v>57</v>
      </c>
      <c r="BR63" s="221"/>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394</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395</v>
      </c>
      <c r="AV66" s="989"/>
      <c r="AW66" s="989"/>
      <c r="AX66" s="989"/>
      <c r="AY66" s="990"/>
      <c r="AZ66" s="988" t="s">
        <v>364</v>
      </c>
      <c r="BA66" s="989"/>
      <c r="BB66" s="989"/>
      <c r="BC66" s="989"/>
      <c r="BD66" s="1002"/>
      <c r="BE66" s="223"/>
      <c r="BF66" s="223"/>
      <c r="BG66" s="223"/>
      <c r="BH66" s="223"/>
      <c r="BI66" s="223"/>
      <c r="BJ66" s="223"/>
      <c r="BK66" s="223"/>
      <c r="BL66" s="223"/>
      <c r="BM66" s="223"/>
      <c r="BN66" s="223"/>
      <c r="BO66" s="223"/>
      <c r="BP66" s="223"/>
      <c r="BQ66" s="220">
        <v>60</v>
      </c>
      <c r="BR66" s="225"/>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3"/>
      <c r="BF67" s="223"/>
      <c r="BG67" s="223"/>
      <c r="BH67" s="223"/>
      <c r="BI67" s="223"/>
      <c r="BJ67" s="223"/>
      <c r="BK67" s="223"/>
      <c r="BL67" s="223"/>
      <c r="BM67" s="223"/>
      <c r="BN67" s="223"/>
      <c r="BO67" s="223"/>
      <c r="BP67" s="223"/>
      <c r="BQ67" s="220">
        <v>61</v>
      </c>
      <c r="BR67" s="225"/>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8">
        <v>1</v>
      </c>
      <c r="B68" s="972" t="s">
        <v>542</v>
      </c>
      <c r="C68" s="973"/>
      <c r="D68" s="973"/>
      <c r="E68" s="973"/>
      <c r="F68" s="973"/>
      <c r="G68" s="973"/>
      <c r="H68" s="973"/>
      <c r="I68" s="973"/>
      <c r="J68" s="973"/>
      <c r="K68" s="973"/>
      <c r="L68" s="973"/>
      <c r="M68" s="973"/>
      <c r="N68" s="973"/>
      <c r="O68" s="973"/>
      <c r="P68" s="974"/>
      <c r="Q68" s="975">
        <v>9139</v>
      </c>
      <c r="R68" s="969">
        <v>7961</v>
      </c>
      <c r="S68" s="969">
        <v>7961</v>
      </c>
      <c r="T68" s="969">
        <v>7961</v>
      </c>
      <c r="U68" s="969">
        <v>7961</v>
      </c>
      <c r="V68" s="969">
        <v>8458</v>
      </c>
      <c r="W68" s="969">
        <v>7475</v>
      </c>
      <c r="X68" s="969">
        <v>7475</v>
      </c>
      <c r="Y68" s="969">
        <v>7475</v>
      </c>
      <c r="Z68" s="969">
        <v>7475</v>
      </c>
      <c r="AA68" s="969">
        <v>681</v>
      </c>
      <c r="AB68" s="969">
        <v>486</v>
      </c>
      <c r="AC68" s="969">
        <v>486</v>
      </c>
      <c r="AD68" s="969">
        <v>486</v>
      </c>
      <c r="AE68" s="969">
        <v>486</v>
      </c>
      <c r="AF68" s="969">
        <v>681</v>
      </c>
      <c r="AG68" s="969">
        <v>486</v>
      </c>
      <c r="AH68" s="969">
        <v>486</v>
      </c>
      <c r="AI68" s="969">
        <v>486</v>
      </c>
      <c r="AJ68" s="969">
        <v>486</v>
      </c>
      <c r="AK68" s="969">
        <v>92</v>
      </c>
      <c r="AL68" s="969"/>
      <c r="AM68" s="969"/>
      <c r="AN68" s="969"/>
      <c r="AO68" s="969"/>
      <c r="AP68" s="969">
        <v>2895</v>
      </c>
      <c r="AQ68" s="969">
        <v>4476</v>
      </c>
      <c r="AR68" s="969">
        <v>4476</v>
      </c>
      <c r="AS68" s="969">
        <v>4476</v>
      </c>
      <c r="AT68" s="969">
        <v>4476</v>
      </c>
      <c r="AU68" s="969">
        <v>124</v>
      </c>
      <c r="AV68" s="969">
        <v>192</v>
      </c>
      <c r="AW68" s="969">
        <v>192</v>
      </c>
      <c r="AX68" s="969">
        <v>192</v>
      </c>
      <c r="AY68" s="969">
        <v>192</v>
      </c>
      <c r="AZ68" s="970"/>
      <c r="BA68" s="970"/>
      <c r="BB68" s="970"/>
      <c r="BC68" s="970"/>
      <c r="BD68" s="971"/>
      <c r="BE68" s="223"/>
      <c r="BF68" s="223"/>
      <c r="BG68" s="223"/>
      <c r="BH68" s="223"/>
      <c r="BI68" s="223"/>
      <c r="BJ68" s="223"/>
      <c r="BK68" s="223"/>
      <c r="BL68" s="223"/>
      <c r="BM68" s="223"/>
      <c r="BN68" s="223"/>
      <c r="BO68" s="223"/>
      <c r="BP68" s="223"/>
      <c r="BQ68" s="220">
        <v>62</v>
      </c>
      <c r="BR68" s="225"/>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0">
        <v>2</v>
      </c>
      <c r="B69" s="961" t="s">
        <v>543</v>
      </c>
      <c r="C69" s="962"/>
      <c r="D69" s="962"/>
      <c r="E69" s="962"/>
      <c r="F69" s="962"/>
      <c r="G69" s="962"/>
      <c r="H69" s="962"/>
      <c r="I69" s="962"/>
      <c r="J69" s="962"/>
      <c r="K69" s="962"/>
      <c r="L69" s="962"/>
      <c r="M69" s="962"/>
      <c r="N69" s="962"/>
      <c r="O69" s="962"/>
      <c r="P69" s="963"/>
      <c r="Q69" s="964">
        <v>217938</v>
      </c>
      <c r="R69" s="958">
        <v>144168</v>
      </c>
      <c r="S69" s="958">
        <v>144168</v>
      </c>
      <c r="T69" s="958">
        <v>144168</v>
      </c>
      <c r="U69" s="958">
        <v>144168</v>
      </c>
      <c r="V69" s="958">
        <v>200432</v>
      </c>
      <c r="W69" s="958">
        <v>138019</v>
      </c>
      <c r="X69" s="958">
        <v>138019</v>
      </c>
      <c r="Y69" s="958">
        <v>138019</v>
      </c>
      <c r="Z69" s="958">
        <v>138019</v>
      </c>
      <c r="AA69" s="958">
        <v>17506</v>
      </c>
      <c r="AB69" s="958">
        <v>6149</v>
      </c>
      <c r="AC69" s="958">
        <v>6149</v>
      </c>
      <c r="AD69" s="958">
        <v>6149</v>
      </c>
      <c r="AE69" s="958">
        <v>6149</v>
      </c>
      <c r="AF69" s="958">
        <v>40895</v>
      </c>
      <c r="AG69" s="958">
        <v>32354</v>
      </c>
      <c r="AH69" s="958">
        <v>32354</v>
      </c>
      <c r="AI69" s="958">
        <v>32354</v>
      </c>
      <c r="AJ69" s="958">
        <v>32354</v>
      </c>
      <c r="AK69" s="958" t="s">
        <v>482</v>
      </c>
      <c r="AL69" s="958"/>
      <c r="AM69" s="958"/>
      <c r="AN69" s="958"/>
      <c r="AO69" s="958"/>
      <c r="AP69" s="958" t="s">
        <v>482</v>
      </c>
      <c r="AQ69" s="958"/>
      <c r="AR69" s="958"/>
      <c r="AS69" s="958"/>
      <c r="AT69" s="958"/>
      <c r="AU69" s="958" t="s">
        <v>482</v>
      </c>
      <c r="AV69" s="958"/>
      <c r="AW69" s="958"/>
      <c r="AX69" s="958"/>
      <c r="AY69" s="958"/>
      <c r="AZ69" s="959" t="s">
        <v>544</v>
      </c>
      <c r="BA69" s="959"/>
      <c r="BB69" s="959"/>
      <c r="BC69" s="959"/>
      <c r="BD69" s="960"/>
      <c r="BE69" s="223"/>
      <c r="BF69" s="223"/>
      <c r="BG69" s="223"/>
      <c r="BH69" s="223"/>
      <c r="BI69" s="223"/>
      <c r="BJ69" s="223"/>
      <c r="BK69" s="223"/>
      <c r="BL69" s="223"/>
      <c r="BM69" s="223"/>
      <c r="BN69" s="223"/>
      <c r="BO69" s="223"/>
      <c r="BP69" s="223"/>
      <c r="BQ69" s="220">
        <v>63</v>
      </c>
      <c r="BR69" s="225"/>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0">
        <v>3</v>
      </c>
      <c r="B70" s="961" t="s">
        <v>545</v>
      </c>
      <c r="C70" s="962"/>
      <c r="D70" s="962"/>
      <c r="E70" s="962"/>
      <c r="F70" s="962"/>
      <c r="G70" s="962"/>
      <c r="H70" s="962"/>
      <c r="I70" s="962"/>
      <c r="J70" s="962"/>
      <c r="K70" s="962"/>
      <c r="L70" s="962"/>
      <c r="M70" s="962"/>
      <c r="N70" s="962"/>
      <c r="O70" s="962"/>
      <c r="P70" s="963"/>
      <c r="Q70" s="964">
        <v>101278</v>
      </c>
      <c r="R70" s="958">
        <v>76940</v>
      </c>
      <c r="S70" s="958">
        <v>76940</v>
      </c>
      <c r="T70" s="958">
        <v>76940</v>
      </c>
      <c r="U70" s="958">
        <v>76940</v>
      </c>
      <c r="V70" s="958">
        <v>98372</v>
      </c>
      <c r="W70" s="958">
        <v>73165</v>
      </c>
      <c r="X70" s="958">
        <v>73165</v>
      </c>
      <c r="Y70" s="958">
        <v>73165</v>
      </c>
      <c r="Z70" s="958">
        <v>73165</v>
      </c>
      <c r="AA70" s="958">
        <v>2906</v>
      </c>
      <c r="AB70" s="958">
        <v>3775</v>
      </c>
      <c r="AC70" s="958">
        <v>3775</v>
      </c>
      <c r="AD70" s="958">
        <v>3775</v>
      </c>
      <c r="AE70" s="958">
        <v>3775</v>
      </c>
      <c r="AF70" s="958">
        <v>2874</v>
      </c>
      <c r="AG70" s="958">
        <v>3775</v>
      </c>
      <c r="AH70" s="958">
        <v>3775</v>
      </c>
      <c r="AI70" s="958">
        <v>3775</v>
      </c>
      <c r="AJ70" s="958">
        <v>3775</v>
      </c>
      <c r="AK70" s="958">
        <v>3777</v>
      </c>
      <c r="AL70" s="958">
        <v>7300</v>
      </c>
      <c r="AM70" s="958">
        <v>7300</v>
      </c>
      <c r="AN70" s="958">
        <v>7300</v>
      </c>
      <c r="AO70" s="958">
        <v>7300</v>
      </c>
      <c r="AP70" s="958">
        <v>85217</v>
      </c>
      <c r="AQ70" s="958">
        <v>42318</v>
      </c>
      <c r="AR70" s="958">
        <v>42318</v>
      </c>
      <c r="AS70" s="958">
        <v>42318</v>
      </c>
      <c r="AT70" s="958">
        <v>42318</v>
      </c>
      <c r="AU70" s="958">
        <v>4602</v>
      </c>
      <c r="AV70" s="958"/>
      <c r="AW70" s="958"/>
      <c r="AX70" s="958"/>
      <c r="AY70" s="958"/>
      <c r="AZ70" s="959"/>
      <c r="BA70" s="959"/>
      <c r="BB70" s="959"/>
      <c r="BC70" s="959"/>
      <c r="BD70" s="960"/>
      <c r="BE70" s="223"/>
      <c r="BF70" s="223"/>
      <c r="BG70" s="223"/>
      <c r="BH70" s="223"/>
      <c r="BI70" s="223"/>
      <c r="BJ70" s="223"/>
      <c r="BK70" s="223"/>
      <c r="BL70" s="223"/>
      <c r="BM70" s="223"/>
      <c r="BN70" s="223"/>
      <c r="BO70" s="223"/>
      <c r="BP70" s="223"/>
      <c r="BQ70" s="220">
        <v>64</v>
      </c>
      <c r="BR70" s="225"/>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0">
        <v>4</v>
      </c>
      <c r="B71" s="961" t="s">
        <v>546</v>
      </c>
      <c r="C71" s="962"/>
      <c r="D71" s="962"/>
      <c r="E71" s="962"/>
      <c r="F71" s="962"/>
      <c r="G71" s="962"/>
      <c r="H71" s="962"/>
      <c r="I71" s="962"/>
      <c r="J71" s="962"/>
      <c r="K71" s="962"/>
      <c r="L71" s="962"/>
      <c r="M71" s="962"/>
      <c r="N71" s="962"/>
      <c r="O71" s="962"/>
      <c r="P71" s="963"/>
      <c r="Q71" s="964">
        <v>11048</v>
      </c>
      <c r="R71" s="958">
        <v>6933</v>
      </c>
      <c r="S71" s="958">
        <v>6933</v>
      </c>
      <c r="T71" s="958">
        <v>6933</v>
      </c>
      <c r="U71" s="958">
        <v>6933</v>
      </c>
      <c r="V71" s="958">
        <v>10962</v>
      </c>
      <c r="W71" s="958">
        <v>6850</v>
      </c>
      <c r="X71" s="958">
        <v>6850</v>
      </c>
      <c r="Y71" s="958">
        <v>6850</v>
      </c>
      <c r="Z71" s="958">
        <v>6850</v>
      </c>
      <c r="AA71" s="958">
        <v>86</v>
      </c>
      <c r="AB71" s="958">
        <v>82</v>
      </c>
      <c r="AC71" s="958">
        <v>82</v>
      </c>
      <c r="AD71" s="958">
        <v>82</v>
      </c>
      <c r="AE71" s="958">
        <v>82</v>
      </c>
      <c r="AF71" s="958">
        <v>86</v>
      </c>
      <c r="AG71" s="958">
        <v>82</v>
      </c>
      <c r="AH71" s="958">
        <v>82</v>
      </c>
      <c r="AI71" s="958">
        <v>82</v>
      </c>
      <c r="AJ71" s="958">
        <v>82</v>
      </c>
      <c r="AK71" s="958">
        <v>4624</v>
      </c>
      <c r="AL71" s="958">
        <v>2485</v>
      </c>
      <c r="AM71" s="958">
        <v>2485</v>
      </c>
      <c r="AN71" s="958">
        <v>2485</v>
      </c>
      <c r="AO71" s="958">
        <v>2485</v>
      </c>
      <c r="AP71" s="958" t="s">
        <v>482</v>
      </c>
      <c r="AQ71" s="958"/>
      <c r="AR71" s="958"/>
      <c r="AS71" s="958"/>
      <c r="AT71" s="958"/>
      <c r="AU71" s="958" t="s">
        <v>561</v>
      </c>
      <c r="AV71" s="958"/>
      <c r="AW71" s="958"/>
      <c r="AX71" s="958"/>
      <c r="AY71" s="958"/>
      <c r="AZ71" s="959"/>
      <c r="BA71" s="959"/>
      <c r="BB71" s="959"/>
      <c r="BC71" s="959"/>
      <c r="BD71" s="960"/>
      <c r="BE71" s="223"/>
      <c r="BF71" s="223"/>
      <c r="BG71" s="223"/>
      <c r="BH71" s="223"/>
      <c r="BI71" s="223"/>
      <c r="BJ71" s="223"/>
      <c r="BK71" s="223"/>
      <c r="BL71" s="223"/>
      <c r="BM71" s="223"/>
      <c r="BN71" s="223"/>
      <c r="BO71" s="223"/>
      <c r="BP71" s="223"/>
      <c r="BQ71" s="220">
        <v>65</v>
      </c>
      <c r="BR71" s="225"/>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0">
        <v>5</v>
      </c>
      <c r="B72" s="961" t="s">
        <v>547</v>
      </c>
      <c r="C72" s="962"/>
      <c r="D72" s="962"/>
      <c r="E72" s="962"/>
      <c r="F72" s="962"/>
      <c r="G72" s="962"/>
      <c r="H72" s="962"/>
      <c r="I72" s="962"/>
      <c r="J72" s="962"/>
      <c r="K72" s="962"/>
      <c r="L72" s="962"/>
      <c r="M72" s="962"/>
      <c r="N72" s="962"/>
      <c r="O72" s="962"/>
      <c r="P72" s="963"/>
      <c r="Q72" s="964">
        <v>1656633</v>
      </c>
      <c r="R72" s="958">
        <v>1385861</v>
      </c>
      <c r="S72" s="958">
        <v>1385861</v>
      </c>
      <c r="T72" s="958">
        <v>1385861</v>
      </c>
      <c r="U72" s="958">
        <v>1385861</v>
      </c>
      <c r="V72" s="958">
        <v>1631442</v>
      </c>
      <c r="W72" s="958">
        <v>1346246</v>
      </c>
      <c r="X72" s="958">
        <v>1346246</v>
      </c>
      <c r="Y72" s="958">
        <v>1346246</v>
      </c>
      <c r="Z72" s="958">
        <v>1346246</v>
      </c>
      <c r="AA72" s="958">
        <v>25191</v>
      </c>
      <c r="AB72" s="958">
        <v>39615</v>
      </c>
      <c r="AC72" s="958">
        <v>39615</v>
      </c>
      <c r="AD72" s="958">
        <v>39615</v>
      </c>
      <c r="AE72" s="958">
        <v>39615</v>
      </c>
      <c r="AF72" s="958">
        <v>25191</v>
      </c>
      <c r="AG72" s="958">
        <v>39615</v>
      </c>
      <c r="AH72" s="958">
        <v>39615</v>
      </c>
      <c r="AI72" s="958">
        <v>39615</v>
      </c>
      <c r="AJ72" s="958">
        <v>39615</v>
      </c>
      <c r="AK72" s="958">
        <v>23240</v>
      </c>
      <c r="AL72" s="958"/>
      <c r="AM72" s="958"/>
      <c r="AN72" s="958"/>
      <c r="AO72" s="958"/>
      <c r="AP72" s="958" t="s">
        <v>482</v>
      </c>
      <c r="AQ72" s="958"/>
      <c r="AR72" s="958"/>
      <c r="AS72" s="958"/>
      <c r="AT72" s="958"/>
      <c r="AU72" s="958" t="s">
        <v>561</v>
      </c>
      <c r="AV72" s="958"/>
      <c r="AW72" s="958"/>
      <c r="AX72" s="958"/>
      <c r="AY72" s="958"/>
      <c r="AZ72" s="959"/>
      <c r="BA72" s="959"/>
      <c r="BB72" s="959"/>
      <c r="BC72" s="959"/>
      <c r="BD72" s="960"/>
      <c r="BE72" s="223"/>
      <c r="BF72" s="223"/>
      <c r="BG72" s="223"/>
      <c r="BH72" s="223"/>
      <c r="BI72" s="223"/>
      <c r="BJ72" s="223"/>
      <c r="BK72" s="223"/>
      <c r="BL72" s="223"/>
      <c r="BM72" s="223"/>
      <c r="BN72" s="223"/>
      <c r="BO72" s="223"/>
      <c r="BP72" s="223"/>
      <c r="BQ72" s="220">
        <v>66</v>
      </c>
      <c r="BR72" s="225"/>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0">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68"/>
      <c r="AG73" s="966"/>
      <c r="AH73" s="966"/>
      <c r="AI73" s="966"/>
      <c r="AJ73" s="967"/>
      <c r="AK73" s="958"/>
      <c r="AL73" s="958"/>
      <c r="AM73" s="958"/>
      <c r="AN73" s="958"/>
      <c r="AO73" s="958"/>
      <c r="AP73" s="958"/>
      <c r="AQ73" s="958"/>
      <c r="AR73" s="958"/>
      <c r="AS73" s="958"/>
      <c r="AT73" s="958"/>
      <c r="AU73" s="958"/>
      <c r="AV73" s="958"/>
      <c r="AW73" s="958"/>
      <c r="AX73" s="958"/>
      <c r="AY73" s="958"/>
      <c r="AZ73" s="959"/>
      <c r="BA73" s="959"/>
      <c r="BB73" s="959"/>
      <c r="BC73" s="959"/>
      <c r="BD73" s="960"/>
      <c r="BE73" s="223"/>
      <c r="BF73" s="223"/>
      <c r="BG73" s="223"/>
      <c r="BH73" s="223"/>
      <c r="BI73" s="223"/>
      <c r="BJ73" s="223"/>
      <c r="BK73" s="223"/>
      <c r="BL73" s="223"/>
      <c r="BM73" s="223"/>
      <c r="BN73" s="223"/>
      <c r="BO73" s="223"/>
      <c r="BP73" s="223"/>
      <c r="BQ73" s="220">
        <v>67</v>
      </c>
      <c r="BR73" s="225"/>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0">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3"/>
      <c r="BF74" s="223"/>
      <c r="BG74" s="223"/>
      <c r="BH74" s="223"/>
      <c r="BI74" s="223"/>
      <c r="BJ74" s="223"/>
      <c r="BK74" s="223"/>
      <c r="BL74" s="223"/>
      <c r="BM74" s="223"/>
      <c r="BN74" s="223"/>
      <c r="BO74" s="223"/>
      <c r="BP74" s="223"/>
      <c r="BQ74" s="220">
        <v>68</v>
      </c>
      <c r="BR74" s="225"/>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0">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3"/>
      <c r="BF75" s="223"/>
      <c r="BG75" s="223"/>
      <c r="BH75" s="223"/>
      <c r="BI75" s="223"/>
      <c r="BJ75" s="223"/>
      <c r="BK75" s="223"/>
      <c r="BL75" s="223"/>
      <c r="BM75" s="223"/>
      <c r="BN75" s="223"/>
      <c r="BO75" s="223"/>
      <c r="BP75" s="223"/>
      <c r="BQ75" s="220">
        <v>69</v>
      </c>
      <c r="BR75" s="225"/>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0">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3"/>
      <c r="BF76" s="223"/>
      <c r="BG76" s="223"/>
      <c r="BH76" s="223"/>
      <c r="BI76" s="223"/>
      <c r="BJ76" s="223"/>
      <c r="BK76" s="223"/>
      <c r="BL76" s="223"/>
      <c r="BM76" s="223"/>
      <c r="BN76" s="223"/>
      <c r="BO76" s="223"/>
      <c r="BP76" s="223"/>
      <c r="BQ76" s="220">
        <v>70</v>
      </c>
      <c r="BR76" s="225"/>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0">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3"/>
      <c r="BF77" s="223"/>
      <c r="BG77" s="223"/>
      <c r="BH77" s="223"/>
      <c r="BI77" s="223"/>
      <c r="BJ77" s="223"/>
      <c r="BK77" s="223"/>
      <c r="BL77" s="223"/>
      <c r="BM77" s="223"/>
      <c r="BN77" s="223"/>
      <c r="BO77" s="223"/>
      <c r="BP77" s="223"/>
      <c r="BQ77" s="220">
        <v>71</v>
      </c>
      <c r="BR77" s="225"/>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0">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3"/>
      <c r="BF78" s="223"/>
      <c r="BG78" s="223"/>
      <c r="BH78" s="223"/>
      <c r="BI78" s="223"/>
      <c r="BJ78" s="212"/>
      <c r="BK78" s="212"/>
      <c r="BL78" s="212"/>
      <c r="BM78" s="212"/>
      <c r="BN78" s="212"/>
      <c r="BO78" s="223"/>
      <c r="BP78" s="223"/>
      <c r="BQ78" s="220">
        <v>72</v>
      </c>
      <c r="BR78" s="225"/>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0">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3"/>
      <c r="BF79" s="223"/>
      <c r="BG79" s="223"/>
      <c r="BH79" s="223"/>
      <c r="BI79" s="223"/>
      <c r="BJ79" s="212"/>
      <c r="BK79" s="212"/>
      <c r="BL79" s="212"/>
      <c r="BM79" s="212"/>
      <c r="BN79" s="212"/>
      <c r="BO79" s="223"/>
      <c r="BP79" s="223"/>
      <c r="BQ79" s="220">
        <v>73</v>
      </c>
      <c r="BR79" s="225"/>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0">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3"/>
      <c r="BF80" s="223"/>
      <c r="BG80" s="223"/>
      <c r="BH80" s="223"/>
      <c r="BI80" s="223"/>
      <c r="BJ80" s="223"/>
      <c r="BK80" s="223"/>
      <c r="BL80" s="223"/>
      <c r="BM80" s="223"/>
      <c r="BN80" s="223"/>
      <c r="BO80" s="223"/>
      <c r="BP80" s="223"/>
      <c r="BQ80" s="220">
        <v>74</v>
      </c>
      <c r="BR80" s="225"/>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0">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3"/>
      <c r="BF81" s="223"/>
      <c r="BG81" s="223"/>
      <c r="BH81" s="223"/>
      <c r="BI81" s="223"/>
      <c r="BJ81" s="223"/>
      <c r="BK81" s="223"/>
      <c r="BL81" s="223"/>
      <c r="BM81" s="223"/>
      <c r="BN81" s="223"/>
      <c r="BO81" s="223"/>
      <c r="BP81" s="223"/>
      <c r="BQ81" s="220">
        <v>75</v>
      </c>
      <c r="BR81" s="225"/>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0">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3"/>
      <c r="BF82" s="223"/>
      <c r="BG82" s="223"/>
      <c r="BH82" s="223"/>
      <c r="BI82" s="223"/>
      <c r="BJ82" s="223"/>
      <c r="BK82" s="223"/>
      <c r="BL82" s="223"/>
      <c r="BM82" s="223"/>
      <c r="BN82" s="223"/>
      <c r="BO82" s="223"/>
      <c r="BP82" s="223"/>
      <c r="BQ82" s="220">
        <v>76</v>
      </c>
      <c r="BR82" s="225"/>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0">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3"/>
      <c r="BF83" s="223"/>
      <c r="BG83" s="223"/>
      <c r="BH83" s="223"/>
      <c r="BI83" s="223"/>
      <c r="BJ83" s="223"/>
      <c r="BK83" s="223"/>
      <c r="BL83" s="223"/>
      <c r="BM83" s="223"/>
      <c r="BN83" s="223"/>
      <c r="BO83" s="223"/>
      <c r="BP83" s="223"/>
      <c r="BQ83" s="220">
        <v>77</v>
      </c>
      <c r="BR83" s="225"/>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0">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3"/>
      <c r="BF84" s="223"/>
      <c r="BG84" s="223"/>
      <c r="BH84" s="223"/>
      <c r="BI84" s="223"/>
      <c r="BJ84" s="223"/>
      <c r="BK84" s="223"/>
      <c r="BL84" s="223"/>
      <c r="BM84" s="223"/>
      <c r="BN84" s="223"/>
      <c r="BO84" s="223"/>
      <c r="BP84" s="223"/>
      <c r="BQ84" s="220">
        <v>78</v>
      </c>
      <c r="BR84" s="225"/>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0">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3"/>
      <c r="BF85" s="223"/>
      <c r="BG85" s="223"/>
      <c r="BH85" s="223"/>
      <c r="BI85" s="223"/>
      <c r="BJ85" s="223"/>
      <c r="BK85" s="223"/>
      <c r="BL85" s="223"/>
      <c r="BM85" s="223"/>
      <c r="BN85" s="223"/>
      <c r="BO85" s="223"/>
      <c r="BP85" s="223"/>
      <c r="BQ85" s="220">
        <v>79</v>
      </c>
      <c r="BR85" s="225"/>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0">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3"/>
      <c r="BF86" s="223"/>
      <c r="BG86" s="223"/>
      <c r="BH86" s="223"/>
      <c r="BI86" s="223"/>
      <c r="BJ86" s="223"/>
      <c r="BK86" s="223"/>
      <c r="BL86" s="223"/>
      <c r="BM86" s="223"/>
      <c r="BN86" s="223"/>
      <c r="BO86" s="223"/>
      <c r="BP86" s="223"/>
      <c r="BQ86" s="220">
        <v>80</v>
      </c>
      <c r="BR86" s="225"/>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6">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3"/>
      <c r="BF87" s="223"/>
      <c r="BG87" s="223"/>
      <c r="BH87" s="223"/>
      <c r="BI87" s="223"/>
      <c r="BJ87" s="223"/>
      <c r="BK87" s="223"/>
      <c r="BL87" s="223"/>
      <c r="BM87" s="223"/>
      <c r="BN87" s="223"/>
      <c r="BO87" s="223"/>
      <c r="BP87" s="223"/>
      <c r="BQ87" s="220">
        <v>81</v>
      </c>
      <c r="BR87" s="225"/>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2" t="s">
        <v>376</v>
      </c>
      <c r="B88" s="924" t="s">
        <v>396</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69728</v>
      </c>
      <c r="AG88" s="946"/>
      <c r="AH88" s="946"/>
      <c r="AI88" s="946"/>
      <c r="AJ88" s="946"/>
      <c r="AK88" s="950"/>
      <c r="AL88" s="950"/>
      <c r="AM88" s="950"/>
      <c r="AN88" s="950"/>
      <c r="AO88" s="950"/>
      <c r="AP88" s="946">
        <v>88111</v>
      </c>
      <c r="AQ88" s="946"/>
      <c r="AR88" s="946"/>
      <c r="AS88" s="946"/>
      <c r="AT88" s="946"/>
      <c r="AU88" s="946">
        <v>4726</v>
      </c>
      <c r="AV88" s="946"/>
      <c r="AW88" s="946"/>
      <c r="AX88" s="946"/>
      <c r="AY88" s="946"/>
      <c r="AZ88" s="947"/>
      <c r="BA88" s="947"/>
      <c r="BB88" s="947"/>
      <c r="BC88" s="947"/>
      <c r="BD88" s="948"/>
      <c r="BE88" s="223"/>
      <c r="BF88" s="223"/>
      <c r="BG88" s="223"/>
      <c r="BH88" s="223"/>
      <c r="BI88" s="223"/>
      <c r="BJ88" s="223"/>
      <c r="BK88" s="223"/>
      <c r="BL88" s="223"/>
      <c r="BM88" s="223"/>
      <c r="BN88" s="223"/>
      <c r="BO88" s="223"/>
      <c r="BP88" s="223"/>
      <c r="BQ88" s="220">
        <v>82</v>
      </c>
      <c r="BR88" s="225"/>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924" t="s">
        <v>397</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4582</v>
      </c>
      <c r="CS102" s="940"/>
      <c r="CT102" s="940"/>
      <c r="CU102" s="940"/>
      <c r="CV102" s="941"/>
      <c r="CW102" s="939">
        <v>853</v>
      </c>
      <c r="CX102" s="940"/>
      <c r="CY102" s="940"/>
      <c r="CZ102" s="940"/>
      <c r="DA102" s="941"/>
      <c r="DB102" s="939">
        <v>3259</v>
      </c>
      <c r="DC102" s="940"/>
      <c r="DD102" s="940"/>
      <c r="DE102" s="940"/>
      <c r="DF102" s="941"/>
      <c r="DG102" s="939" t="s">
        <v>565</v>
      </c>
      <c r="DH102" s="940"/>
      <c r="DI102" s="940"/>
      <c r="DJ102" s="940"/>
      <c r="DK102" s="941"/>
      <c r="DL102" s="939" t="s">
        <v>565</v>
      </c>
      <c r="DM102" s="940"/>
      <c r="DN102" s="940"/>
      <c r="DO102" s="940"/>
      <c r="DP102" s="941"/>
      <c r="DQ102" s="939" t="s">
        <v>565</v>
      </c>
      <c r="DR102" s="940"/>
      <c r="DS102" s="940"/>
      <c r="DT102" s="940"/>
      <c r="DU102" s="941"/>
      <c r="DV102" s="924"/>
      <c r="DW102" s="925"/>
      <c r="DX102" s="925"/>
      <c r="DY102" s="925"/>
      <c r="DZ102" s="926"/>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27" t="s">
        <v>398</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28" t="s">
        <v>399</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402</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403</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404</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405</v>
      </c>
      <c r="AB109" s="883"/>
      <c r="AC109" s="883"/>
      <c r="AD109" s="883"/>
      <c r="AE109" s="884"/>
      <c r="AF109" s="885" t="s">
        <v>406</v>
      </c>
      <c r="AG109" s="883"/>
      <c r="AH109" s="883"/>
      <c r="AI109" s="883"/>
      <c r="AJ109" s="884"/>
      <c r="AK109" s="885" t="s">
        <v>294</v>
      </c>
      <c r="AL109" s="883"/>
      <c r="AM109" s="883"/>
      <c r="AN109" s="883"/>
      <c r="AO109" s="884"/>
      <c r="AP109" s="885" t="s">
        <v>407</v>
      </c>
      <c r="AQ109" s="883"/>
      <c r="AR109" s="883"/>
      <c r="AS109" s="883"/>
      <c r="AT109" s="916"/>
      <c r="AU109" s="882" t="s">
        <v>404</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405</v>
      </c>
      <c r="BR109" s="883"/>
      <c r="BS109" s="883"/>
      <c r="BT109" s="883"/>
      <c r="BU109" s="884"/>
      <c r="BV109" s="885" t="s">
        <v>406</v>
      </c>
      <c r="BW109" s="883"/>
      <c r="BX109" s="883"/>
      <c r="BY109" s="883"/>
      <c r="BZ109" s="884"/>
      <c r="CA109" s="885" t="s">
        <v>294</v>
      </c>
      <c r="CB109" s="883"/>
      <c r="CC109" s="883"/>
      <c r="CD109" s="883"/>
      <c r="CE109" s="884"/>
      <c r="CF109" s="923" t="s">
        <v>407</v>
      </c>
      <c r="CG109" s="923"/>
      <c r="CH109" s="923"/>
      <c r="CI109" s="923"/>
      <c r="CJ109" s="923"/>
      <c r="CK109" s="885" t="s">
        <v>408</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405</v>
      </c>
      <c r="DH109" s="883"/>
      <c r="DI109" s="883"/>
      <c r="DJ109" s="883"/>
      <c r="DK109" s="884"/>
      <c r="DL109" s="885" t="s">
        <v>406</v>
      </c>
      <c r="DM109" s="883"/>
      <c r="DN109" s="883"/>
      <c r="DO109" s="883"/>
      <c r="DP109" s="884"/>
      <c r="DQ109" s="885" t="s">
        <v>294</v>
      </c>
      <c r="DR109" s="883"/>
      <c r="DS109" s="883"/>
      <c r="DT109" s="883"/>
      <c r="DU109" s="884"/>
      <c r="DV109" s="885" t="s">
        <v>407</v>
      </c>
      <c r="DW109" s="883"/>
      <c r="DX109" s="883"/>
      <c r="DY109" s="883"/>
      <c r="DZ109" s="916"/>
    </row>
    <row r="110" spans="1:131" s="212" customFormat="1" ht="26.25" customHeight="1" x14ac:dyDescent="0.2">
      <c r="A110" s="794" t="s">
        <v>409</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3041356</v>
      </c>
      <c r="AB110" s="876"/>
      <c r="AC110" s="876"/>
      <c r="AD110" s="876"/>
      <c r="AE110" s="877"/>
      <c r="AF110" s="878">
        <v>2841917</v>
      </c>
      <c r="AG110" s="876"/>
      <c r="AH110" s="876"/>
      <c r="AI110" s="876"/>
      <c r="AJ110" s="877"/>
      <c r="AK110" s="878">
        <v>2956046</v>
      </c>
      <c r="AL110" s="876"/>
      <c r="AM110" s="876"/>
      <c r="AN110" s="876"/>
      <c r="AO110" s="877"/>
      <c r="AP110" s="879">
        <v>1.6</v>
      </c>
      <c r="AQ110" s="880"/>
      <c r="AR110" s="880"/>
      <c r="AS110" s="880"/>
      <c r="AT110" s="881"/>
      <c r="AU110" s="917" t="s">
        <v>69</v>
      </c>
      <c r="AV110" s="918"/>
      <c r="AW110" s="918"/>
      <c r="AX110" s="918"/>
      <c r="AY110" s="918"/>
      <c r="AZ110" s="847" t="s">
        <v>410</v>
      </c>
      <c r="BA110" s="795"/>
      <c r="BB110" s="795"/>
      <c r="BC110" s="795"/>
      <c r="BD110" s="795"/>
      <c r="BE110" s="795"/>
      <c r="BF110" s="795"/>
      <c r="BG110" s="795"/>
      <c r="BH110" s="795"/>
      <c r="BI110" s="795"/>
      <c r="BJ110" s="795"/>
      <c r="BK110" s="795"/>
      <c r="BL110" s="795"/>
      <c r="BM110" s="795"/>
      <c r="BN110" s="795"/>
      <c r="BO110" s="795"/>
      <c r="BP110" s="796"/>
      <c r="BQ110" s="848">
        <v>22475843</v>
      </c>
      <c r="BR110" s="829"/>
      <c r="BS110" s="829"/>
      <c r="BT110" s="829"/>
      <c r="BU110" s="829"/>
      <c r="BV110" s="829">
        <v>18907243</v>
      </c>
      <c r="BW110" s="829"/>
      <c r="BX110" s="829"/>
      <c r="BY110" s="829"/>
      <c r="BZ110" s="829"/>
      <c r="CA110" s="829">
        <v>16140200</v>
      </c>
      <c r="CB110" s="829"/>
      <c r="CC110" s="829"/>
      <c r="CD110" s="829"/>
      <c r="CE110" s="829"/>
      <c r="CF110" s="853">
        <v>8.6</v>
      </c>
      <c r="CG110" s="854"/>
      <c r="CH110" s="854"/>
      <c r="CI110" s="854"/>
      <c r="CJ110" s="854"/>
      <c r="CK110" s="913" t="s">
        <v>411</v>
      </c>
      <c r="CL110" s="806"/>
      <c r="CM110" s="847" t="s">
        <v>412</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413</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414</v>
      </c>
      <c r="BA111" s="739"/>
      <c r="BB111" s="739"/>
      <c r="BC111" s="739"/>
      <c r="BD111" s="739"/>
      <c r="BE111" s="739"/>
      <c r="BF111" s="739"/>
      <c r="BG111" s="739"/>
      <c r="BH111" s="739"/>
      <c r="BI111" s="739"/>
      <c r="BJ111" s="739"/>
      <c r="BK111" s="739"/>
      <c r="BL111" s="739"/>
      <c r="BM111" s="739"/>
      <c r="BN111" s="739"/>
      <c r="BO111" s="739"/>
      <c r="BP111" s="740"/>
      <c r="BQ111" s="803">
        <v>4234654</v>
      </c>
      <c r="BR111" s="804"/>
      <c r="BS111" s="804"/>
      <c r="BT111" s="804"/>
      <c r="BU111" s="804"/>
      <c r="BV111" s="804">
        <v>4060730</v>
      </c>
      <c r="BW111" s="804"/>
      <c r="BX111" s="804"/>
      <c r="BY111" s="804"/>
      <c r="BZ111" s="804"/>
      <c r="CA111" s="804">
        <v>3886806</v>
      </c>
      <c r="CB111" s="804"/>
      <c r="CC111" s="804"/>
      <c r="CD111" s="804"/>
      <c r="CE111" s="804"/>
      <c r="CF111" s="862">
        <v>2.1</v>
      </c>
      <c r="CG111" s="863"/>
      <c r="CH111" s="863"/>
      <c r="CI111" s="863"/>
      <c r="CJ111" s="863"/>
      <c r="CK111" s="914"/>
      <c r="CL111" s="808"/>
      <c r="CM111" s="802" t="s">
        <v>415</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416</v>
      </c>
      <c r="B112" s="900"/>
      <c r="C112" s="739" t="s">
        <v>417</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v>30300</v>
      </c>
      <c r="AB112" s="767"/>
      <c r="AC112" s="767"/>
      <c r="AD112" s="767"/>
      <c r="AE112" s="768"/>
      <c r="AF112" s="769">
        <v>22233</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418</v>
      </c>
      <c r="BA112" s="739"/>
      <c r="BB112" s="739"/>
      <c r="BC112" s="739"/>
      <c r="BD112" s="739"/>
      <c r="BE112" s="739"/>
      <c r="BF112" s="739"/>
      <c r="BG112" s="739"/>
      <c r="BH112" s="739"/>
      <c r="BI112" s="739"/>
      <c r="BJ112" s="739"/>
      <c r="BK112" s="739"/>
      <c r="BL112" s="739"/>
      <c r="BM112" s="739"/>
      <c r="BN112" s="739"/>
      <c r="BO112" s="739"/>
      <c r="BP112" s="740"/>
      <c r="BQ112" s="803" t="s">
        <v>122</v>
      </c>
      <c r="BR112" s="804"/>
      <c r="BS112" s="804"/>
      <c r="BT112" s="804"/>
      <c r="BU112" s="804"/>
      <c r="BV112" s="804" t="s">
        <v>122</v>
      </c>
      <c r="BW112" s="804"/>
      <c r="BX112" s="804"/>
      <c r="BY112" s="804"/>
      <c r="BZ112" s="804"/>
      <c r="CA112" s="804" t="s">
        <v>122</v>
      </c>
      <c r="CB112" s="804"/>
      <c r="CC112" s="804"/>
      <c r="CD112" s="804"/>
      <c r="CE112" s="804"/>
      <c r="CF112" s="862" t="s">
        <v>122</v>
      </c>
      <c r="CG112" s="863"/>
      <c r="CH112" s="863"/>
      <c r="CI112" s="863"/>
      <c r="CJ112" s="863"/>
      <c r="CK112" s="914"/>
      <c r="CL112" s="808"/>
      <c r="CM112" s="802" t="s">
        <v>419</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420</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t="s">
        <v>122</v>
      </c>
      <c r="AB113" s="906"/>
      <c r="AC113" s="906"/>
      <c r="AD113" s="906"/>
      <c r="AE113" s="907"/>
      <c r="AF113" s="908" t="s">
        <v>122</v>
      </c>
      <c r="AG113" s="906"/>
      <c r="AH113" s="906"/>
      <c r="AI113" s="906"/>
      <c r="AJ113" s="907"/>
      <c r="AK113" s="908" t="s">
        <v>122</v>
      </c>
      <c r="AL113" s="906"/>
      <c r="AM113" s="906"/>
      <c r="AN113" s="906"/>
      <c r="AO113" s="907"/>
      <c r="AP113" s="909" t="s">
        <v>122</v>
      </c>
      <c r="AQ113" s="910"/>
      <c r="AR113" s="910"/>
      <c r="AS113" s="910"/>
      <c r="AT113" s="911"/>
      <c r="AU113" s="919"/>
      <c r="AV113" s="920"/>
      <c r="AW113" s="920"/>
      <c r="AX113" s="920"/>
      <c r="AY113" s="920"/>
      <c r="AZ113" s="802" t="s">
        <v>421</v>
      </c>
      <c r="BA113" s="739"/>
      <c r="BB113" s="739"/>
      <c r="BC113" s="739"/>
      <c r="BD113" s="739"/>
      <c r="BE113" s="739"/>
      <c r="BF113" s="739"/>
      <c r="BG113" s="739"/>
      <c r="BH113" s="739"/>
      <c r="BI113" s="739"/>
      <c r="BJ113" s="739"/>
      <c r="BK113" s="739"/>
      <c r="BL113" s="739"/>
      <c r="BM113" s="739"/>
      <c r="BN113" s="739"/>
      <c r="BO113" s="739"/>
      <c r="BP113" s="740"/>
      <c r="BQ113" s="803">
        <v>3722135</v>
      </c>
      <c r="BR113" s="804"/>
      <c r="BS113" s="804"/>
      <c r="BT113" s="804"/>
      <c r="BU113" s="804"/>
      <c r="BV113" s="804">
        <v>3912178</v>
      </c>
      <c r="BW113" s="804"/>
      <c r="BX113" s="804"/>
      <c r="BY113" s="804"/>
      <c r="BZ113" s="804"/>
      <c r="CA113" s="804">
        <v>4726168</v>
      </c>
      <c r="CB113" s="804"/>
      <c r="CC113" s="804"/>
      <c r="CD113" s="804"/>
      <c r="CE113" s="804"/>
      <c r="CF113" s="862">
        <v>2.5</v>
      </c>
      <c r="CG113" s="863"/>
      <c r="CH113" s="863"/>
      <c r="CI113" s="863"/>
      <c r="CJ113" s="863"/>
      <c r="CK113" s="914"/>
      <c r="CL113" s="808"/>
      <c r="CM113" s="802" t="s">
        <v>422</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423</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197915</v>
      </c>
      <c r="AB114" s="767"/>
      <c r="AC114" s="767"/>
      <c r="AD114" s="767"/>
      <c r="AE114" s="768"/>
      <c r="AF114" s="769">
        <v>247064</v>
      </c>
      <c r="AG114" s="767"/>
      <c r="AH114" s="767"/>
      <c r="AI114" s="767"/>
      <c r="AJ114" s="768"/>
      <c r="AK114" s="769">
        <v>354584</v>
      </c>
      <c r="AL114" s="767"/>
      <c r="AM114" s="767"/>
      <c r="AN114" s="767"/>
      <c r="AO114" s="768"/>
      <c r="AP114" s="811">
        <v>0.2</v>
      </c>
      <c r="AQ114" s="812"/>
      <c r="AR114" s="812"/>
      <c r="AS114" s="812"/>
      <c r="AT114" s="813"/>
      <c r="AU114" s="919"/>
      <c r="AV114" s="920"/>
      <c r="AW114" s="920"/>
      <c r="AX114" s="920"/>
      <c r="AY114" s="920"/>
      <c r="AZ114" s="802" t="s">
        <v>424</v>
      </c>
      <c r="BA114" s="739"/>
      <c r="BB114" s="739"/>
      <c r="BC114" s="739"/>
      <c r="BD114" s="739"/>
      <c r="BE114" s="739"/>
      <c r="BF114" s="739"/>
      <c r="BG114" s="739"/>
      <c r="BH114" s="739"/>
      <c r="BI114" s="739"/>
      <c r="BJ114" s="739"/>
      <c r="BK114" s="739"/>
      <c r="BL114" s="739"/>
      <c r="BM114" s="739"/>
      <c r="BN114" s="739"/>
      <c r="BO114" s="739"/>
      <c r="BP114" s="740"/>
      <c r="BQ114" s="803">
        <v>22682066</v>
      </c>
      <c r="BR114" s="804"/>
      <c r="BS114" s="804"/>
      <c r="BT114" s="804"/>
      <c r="BU114" s="804"/>
      <c r="BV114" s="804">
        <v>22055013</v>
      </c>
      <c r="BW114" s="804"/>
      <c r="BX114" s="804"/>
      <c r="BY114" s="804"/>
      <c r="BZ114" s="804"/>
      <c r="CA114" s="804">
        <v>21525247</v>
      </c>
      <c r="CB114" s="804"/>
      <c r="CC114" s="804"/>
      <c r="CD114" s="804"/>
      <c r="CE114" s="804"/>
      <c r="CF114" s="862">
        <v>11.5</v>
      </c>
      <c r="CG114" s="863"/>
      <c r="CH114" s="863"/>
      <c r="CI114" s="863"/>
      <c r="CJ114" s="863"/>
      <c r="CK114" s="914"/>
      <c r="CL114" s="808"/>
      <c r="CM114" s="802" t="s">
        <v>425</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426</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173924</v>
      </c>
      <c r="AB115" s="906"/>
      <c r="AC115" s="906"/>
      <c r="AD115" s="906"/>
      <c r="AE115" s="907"/>
      <c r="AF115" s="908">
        <v>173924</v>
      </c>
      <c r="AG115" s="906"/>
      <c r="AH115" s="906"/>
      <c r="AI115" s="906"/>
      <c r="AJ115" s="907"/>
      <c r="AK115" s="908">
        <v>173924</v>
      </c>
      <c r="AL115" s="906"/>
      <c r="AM115" s="906"/>
      <c r="AN115" s="906"/>
      <c r="AO115" s="907"/>
      <c r="AP115" s="909">
        <v>0.1</v>
      </c>
      <c r="AQ115" s="910"/>
      <c r="AR115" s="910"/>
      <c r="AS115" s="910"/>
      <c r="AT115" s="911"/>
      <c r="AU115" s="919"/>
      <c r="AV115" s="920"/>
      <c r="AW115" s="920"/>
      <c r="AX115" s="920"/>
      <c r="AY115" s="920"/>
      <c r="AZ115" s="802" t="s">
        <v>427</v>
      </c>
      <c r="BA115" s="739"/>
      <c r="BB115" s="739"/>
      <c r="BC115" s="739"/>
      <c r="BD115" s="739"/>
      <c r="BE115" s="739"/>
      <c r="BF115" s="739"/>
      <c r="BG115" s="739"/>
      <c r="BH115" s="739"/>
      <c r="BI115" s="739"/>
      <c r="BJ115" s="739"/>
      <c r="BK115" s="739"/>
      <c r="BL115" s="739"/>
      <c r="BM115" s="739"/>
      <c r="BN115" s="739"/>
      <c r="BO115" s="739"/>
      <c r="BP115" s="740"/>
      <c r="BQ115" s="803">
        <v>12757</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428</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v>3258585</v>
      </c>
      <c r="DH115" s="767"/>
      <c r="DI115" s="767"/>
      <c r="DJ115" s="767"/>
      <c r="DK115" s="768"/>
      <c r="DL115" s="769">
        <v>3258585</v>
      </c>
      <c r="DM115" s="767"/>
      <c r="DN115" s="767"/>
      <c r="DO115" s="767"/>
      <c r="DP115" s="768"/>
      <c r="DQ115" s="769">
        <v>3258585</v>
      </c>
      <c r="DR115" s="767"/>
      <c r="DS115" s="767"/>
      <c r="DT115" s="767"/>
      <c r="DU115" s="768"/>
      <c r="DV115" s="811">
        <v>1.7</v>
      </c>
      <c r="DW115" s="812"/>
      <c r="DX115" s="812"/>
      <c r="DY115" s="812"/>
      <c r="DZ115" s="813"/>
    </row>
    <row r="116" spans="1:130" s="212" customFormat="1" ht="26.25" customHeight="1" x14ac:dyDescent="0.2">
      <c r="A116" s="903"/>
      <c r="B116" s="904"/>
      <c r="C116" s="826" t="s">
        <v>429</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430</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431</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v>77179</v>
      </c>
      <c r="DH116" s="767"/>
      <c r="DI116" s="767"/>
      <c r="DJ116" s="767"/>
      <c r="DK116" s="768"/>
      <c r="DL116" s="769">
        <v>63308</v>
      </c>
      <c r="DM116" s="767"/>
      <c r="DN116" s="767"/>
      <c r="DO116" s="767"/>
      <c r="DP116" s="768"/>
      <c r="DQ116" s="769">
        <v>49437</v>
      </c>
      <c r="DR116" s="767"/>
      <c r="DS116" s="767"/>
      <c r="DT116" s="767"/>
      <c r="DU116" s="768"/>
      <c r="DV116" s="811">
        <v>0</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432</v>
      </c>
      <c r="Z117" s="884"/>
      <c r="AA117" s="889">
        <v>3443495</v>
      </c>
      <c r="AB117" s="890"/>
      <c r="AC117" s="890"/>
      <c r="AD117" s="890"/>
      <c r="AE117" s="891"/>
      <c r="AF117" s="892">
        <v>3285138</v>
      </c>
      <c r="AG117" s="890"/>
      <c r="AH117" s="890"/>
      <c r="AI117" s="890"/>
      <c r="AJ117" s="891"/>
      <c r="AK117" s="892">
        <v>3484554</v>
      </c>
      <c r="AL117" s="890"/>
      <c r="AM117" s="890"/>
      <c r="AN117" s="890"/>
      <c r="AO117" s="891"/>
      <c r="AP117" s="893"/>
      <c r="AQ117" s="894"/>
      <c r="AR117" s="894"/>
      <c r="AS117" s="894"/>
      <c r="AT117" s="895"/>
      <c r="AU117" s="919"/>
      <c r="AV117" s="920"/>
      <c r="AW117" s="920"/>
      <c r="AX117" s="920"/>
      <c r="AY117" s="920"/>
      <c r="AZ117" s="850" t="s">
        <v>433</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434</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408</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405</v>
      </c>
      <c r="AB118" s="883"/>
      <c r="AC118" s="883"/>
      <c r="AD118" s="883"/>
      <c r="AE118" s="884"/>
      <c r="AF118" s="885" t="s">
        <v>406</v>
      </c>
      <c r="AG118" s="883"/>
      <c r="AH118" s="883"/>
      <c r="AI118" s="883"/>
      <c r="AJ118" s="884"/>
      <c r="AK118" s="885" t="s">
        <v>294</v>
      </c>
      <c r="AL118" s="883"/>
      <c r="AM118" s="883"/>
      <c r="AN118" s="883"/>
      <c r="AO118" s="884"/>
      <c r="AP118" s="886" t="s">
        <v>407</v>
      </c>
      <c r="AQ118" s="887"/>
      <c r="AR118" s="887"/>
      <c r="AS118" s="887"/>
      <c r="AT118" s="888"/>
      <c r="AU118" s="919"/>
      <c r="AV118" s="920"/>
      <c r="AW118" s="920"/>
      <c r="AX118" s="920"/>
      <c r="AY118" s="920"/>
      <c r="AZ118" s="825" t="s">
        <v>435</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436</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411</v>
      </c>
      <c r="B119" s="806"/>
      <c r="C119" s="847" t="s">
        <v>412</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3" t="s">
        <v>177</v>
      </c>
      <c r="BA119" s="233"/>
      <c r="BB119" s="233"/>
      <c r="BC119" s="233"/>
      <c r="BD119" s="233"/>
      <c r="BE119" s="233"/>
      <c r="BF119" s="233"/>
      <c r="BG119" s="233"/>
      <c r="BH119" s="233"/>
      <c r="BI119" s="233"/>
      <c r="BJ119" s="233"/>
      <c r="BK119" s="233"/>
      <c r="BL119" s="233"/>
      <c r="BM119" s="233"/>
      <c r="BN119" s="233"/>
      <c r="BO119" s="864" t="s">
        <v>437</v>
      </c>
      <c r="BP119" s="865"/>
      <c r="BQ119" s="866">
        <v>53127455</v>
      </c>
      <c r="BR119" s="832"/>
      <c r="BS119" s="832"/>
      <c r="BT119" s="832"/>
      <c r="BU119" s="832"/>
      <c r="BV119" s="832">
        <v>48935164</v>
      </c>
      <c r="BW119" s="832"/>
      <c r="BX119" s="832"/>
      <c r="BY119" s="832"/>
      <c r="BZ119" s="832"/>
      <c r="CA119" s="832">
        <v>46278421</v>
      </c>
      <c r="CB119" s="832"/>
      <c r="CC119" s="832"/>
      <c r="CD119" s="832"/>
      <c r="CE119" s="832"/>
      <c r="CF119" s="735"/>
      <c r="CG119" s="736"/>
      <c r="CH119" s="736"/>
      <c r="CI119" s="736"/>
      <c r="CJ119" s="821"/>
      <c r="CK119" s="915"/>
      <c r="CL119" s="810"/>
      <c r="CM119" s="825" t="s">
        <v>438</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v>898890</v>
      </c>
      <c r="DH119" s="751"/>
      <c r="DI119" s="751"/>
      <c r="DJ119" s="751"/>
      <c r="DK119" s="752"/>
      <c r="DL119" s="753">
        <v>738837</v>
      </c>
      <c r="DM119" s="751"/>
      <c r="DN119" s="751"/>
      <c r="DO119" s="751"/>
      <c r="DP119" s="752"/>
      <c r="DQ119" s="753">
        <v>578784</v>
      </c>
      <c r="DR119" s="751"/>
      <c r="DS119" s="751"/>
      <c r="DT119" s="751"/>
      <c r="DU119" s="752"/>
      <c r="DV119" s="835">
        <v>0.3</v>
      </c>
      <c r="DW119" s="836"/>
      <c r="DX119" s="836"/>
      <c r="DY119" s="836"/>
      <c r="DZ119" s="837"/>
    </row>
    <row r="120" spans="1:130" s="212" customFormat="1" ht="26.25" customHeight="1" x14ac:dyDescent="0.2">
      <c r="A120" s="807"/>
      <c r="B120" s="808"/>
      <c r="C120" s="802" t="s">
        <v>415</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439</v>
      </c>
      <c r="AV120" s="868"/>
      <c r="AW120" s="868"/>
      <c r="AX120" s="868"/>
      <c r="AY120" s="869"/>
      <c r="AZ120" s="847" t="s">
        <v>440</v>
      </c>
      <c r="BA120" s="795"/>
      <c r="BB120" s="795"/>
      <c r="BC120" s="795"/>
      <c r="BD120" s="795"/>
      <c r="BE120" s="795"/>
      <c r="BF120" s="795"/>
      <c r="BG120" s="795"/>
      <c r="BH120" s="795"/>
      <c r="BI120" s="795"/>
      <c r="BJ120" s="795"/>
      <c r="BK120" s="795"/>
      <c r="BL120" s="795"/>
      <c r="BM120" s="795"/>
      <c r="BN120" s="795"/>
      <c r="BO120" s="795"/>
      <c r="BP120" s="796"/>
      <c r="BQ120" s="848">
        <v>185917964</v>
      </c>
      <c r="BR120" s="829"/>
      <c r="BS120" s="829"/>
      <c r="BT120" s="829"/>
      <c r="BU120" s="829"/>
      <c r="BV120" s="829">
        <v>189382725</v>
      </c>
      <c r="BW120" s="829"/>
      <c r="BX120" s="829"/>
      <c r="BY120" s="829"/>
      <c r="BZ120" s="829"/>
      <c r="CA120" s="829">
        <v>185653431</v>
      </c>
      <c r="CB120" s="829"/>
      <c r="CC120" s="829"/>
      <c r="CD120" s="829"/>
      <c r="CE120" s="829"/>
      <c r="CF120" s="853">
        <v>99.5</v>
      </c>
      <c r="CG120" s="854"/>
      <c r="CH120" s="854"/>
      <c r="CI120" s="854"/>
      <c r="CJ120" s="854"/>
      <c r="CK120" s="855" t="s">
        <v>441</v>
      </c>
      <c r="CL120" s="839"/>
      <c r="CM120" s="839"/>
      <c r="CN120" s="839"/>
      <c r="CO120" s="840"/>
      <c r="CP120" s="859" t="s">
        <v>389</v>
      </c>
      <c r="CQ120" s="860"/>
      <c r="CR120" s="860"/>
      <c r="CS120" s="860"/>
      <c r="CT120" s="860"/>
      <c r="CU120" s="860"/>
      <c r="CV120" s="860"/>
      <c r="CW120" s="860"/>
      <c r="CX120" s="860"/>
      <c r="CY120" s="860"/>
      <c r="CZ120" s="860"/>
      <c r="DA120" s="860"/>
      <c r="DB120" s="860"/>
      <c r="DC120" s="860"/>
      <c r="DD120" s="860"/>
      <c r="DE120" s="860"/>
      <c r="DF120" s="861"/>
      <c r="DG120" s="848" t="s">
        <v>122</v>
      </c>
      <c r="DH120" s="829"/>
      <c r="DI120" s="829"/>
      <c r="DJ120" s="829"/>
      <c r="DK120" s="829"/>
      <c r="DL120" s="829" t="s">
        <v>122</v>
      </c>
      <c r="DM120" s="829"/>
      <c r="DN120" s="829"/>
      <c r="DO120" s="829"/>
      <c r="DP120" s="829"/>
      <c r="DQ120" s="829" t="s">
        <v>122</v>
      </c>
      <c r="DR120" s="829"/>
      <c r="DS120" s="829"/>
      <c r="DT120" s="829"/>
      <c r="DU120" s="829"/>
      <c r="DV120" s="830" t="s">
        <v>122</v>
      </c>
      <c r="DW120" s="830"/>
      <c r="DX120" s="830"/>
      <c r="DY120" s="830"/>
      <c r="DZ120" s="831"/>
    </row>
    <row r="121" spans="1:130" s="212" customFormat="1" ht="26.25" customHeight="1" x14ac:dyDescent="0.2">
      <c r="A121" s="807"/>
      <c r="B121" s="808"/>
      <c r="C121" s="850" t="s">
        <v>442</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443</v>
      </c>
      <c r="BA121" s="739"/>
      <c r="BB121" s="739"/>
      <c r="BC121" s="739"/>
      <c r="BD121" s="739"/>
      <c r="BE121" s="739"/>
      <c r="BF121" s="739"/>
      <c r="BG121" s="739"/>
      <c r="BH121" s="739"/>
      <c r="BI121" s="739"/>
      <c r="BJ121" s="739"/>
      <c r="BK121" s="739"/>
      <c r="BL121" s="739"/>
      <c r="BM121" s="739"/>
      <c r="BN121" s="739"/>
      <c r="BO121" s="739"/>
      <c r="BP121" s="740"/>
      <c r="BQ121" s="803">
        <v>3262100</v>
      </c>
      <c r="BR121" s="804"/>
      <c r="BS121" s="804"/>
      <c r="BT121" s="804"/>
      <c r="BU121" s="804"/>
      <c r="BV121" s="804">
        <v>3259956</v>
      </c>
      <c r="BW121" s="804"/>
      <c r="BX121" s="804"/>
      <c r="BY121" s="804"/>
      <c r="BZ121" s="804"/>
      <c r="CA121" s="804">
        <v>3259499</v>
      </c>
      <c r="CB121" s="804"/>
      <c r="CC121" s="804"/>
      <c r="CD121" s="804"/>
      <c r="CE121" s="804"/>
      <c r="CF121" s="862">
        <v>1.7</v>
      </c>
      <c r="CG121" s="863"/>
      <c r="CH121" s="863"/>
      <c r="CI121" s="863"/>
      <c r="CJ121" s="863"/>
      <c r="CK121" s="856"/>
      <c r="CL121" s="842"/>
      <c r="CM121" s="842"/>
      <c r="CN121" s="842"/>
      <c r="CO121" s="843"/>
      <c r="CP121" s="822" t="s">
        <v>390</v>
      </c>
      <c r="CQ121" s="823"/>
      <c r="CR121" s="823"/>
      <c r="CS121" s="823"/>
      <c r="CT121" s="823"/>
      <c r="CU121" s="823"/>
      <c r="CV121" s="823"/>
      <c r="CW121" s="823"/>
      <c r="CX121" s="823"/>
      <c r="CY121" s="823"/>
      <c r="CZ121" s="823"/>
      <c r="DA121" s="823"/>
      <c r="DB121" s="823"/>
      <c r="DC121" s="823"/>
      <c r="DD121" s="823"/>
      <c r="DE121" s="823"/>
      <c r="DF121" s="824"/>
      <c r="DG121" s="803" t="s">
        <v>122</v>
      </c>
      <c r="DH121" s="804"/>
      <c r="DI121" s="804"/>
      <c r="DJ121" s="804"/>
      <c r="DK121" s="804"/>
      <c r="DL121" s="804" t="s">
        <v>122</v>
      </c>
      <c r="DM121" s="804"/>
      <c r="DN121" s="804"/>
      <c r="DO121" s="804"/>
      <c r="DP121" s="804"/>
      <c r="DQ121" s="804" t="s">
        <v>122</v>
      </c>
      <c r="DR121" s="804"/>
      <c r="DS121" s="804"/>
      <c r="DT121" s="804"/>
      <c r="DU121" s="804"/>
      <c r="DV121" s="781" t="s">
        <v>122</v>
      </c>
      <c r="DW121" s="781"/>
      <c r="DX121" s="781"/>
      <c r="DY121" s="781"/>
      <c r="DZ121" s="782"/>
    </row>
    <row r="122" spans="1:130" s="212" customFormat="1" ht="26.25" customHeight="1" x14ac:dyDescent="0.2">
      <c r="A122" s="807"/>
      <c r="B122" s="808"/>
      <c r="C122" s="802" t="s">
        <v>425</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444</v>
      </c>
      <c r="BA122" s="826"/>
      <c r="BB122" s="826"/>
      <c r="BC122" s="826"/>
      <c r="BD122" s="826"/>
      <c r="BE122" s="826"/>
      <c r="BF122" s="826"/>
      <c r="BG122" s="826"/>
      <c r="BH122" s="826"/>
      <c r="BI122" s="826"/>
      <c r="BJ122" s="826"/>
      <c r="BK122" s="826"/>
      <c r="BL122" s="826"/>
      <c r="BM122" s="826"/>
      <c r="BN122" s="826"/>
      <c r="BO122" s="826"/>
      <c r="BP122" s="827"/>
      <c r="BQ122" s="866">
        <v>71707509</v>
      </c>
      <c r="BR122" s="832"/>
      <c r="BS122" s="832"/>
      <c r="BT122" s="832"/>
      <c r="BU122" s="832"/>
      <c r="BV122" s="832">
        <v>61894731</v>
      </c>
      <c r="BW122" s="832"/>
      <c r="BX122" s="832"/>
      <c r="BY122" s="832"/>
      <c r="BZ122" s="832"/>
      <c r="CA122" s="832">
        <v>53953954</v>
      </c>
      <c r="CB122" s="832"/>
      <c r="CC122" s="832"/>
      <c r="CD122" s="832"/>
      <c r="CE122" s="832"/>
      <c r="CF122" s="833">
        <v>28.9</v>
      </c>
      <c r="CG122" s="834"/>
      <c r="CH122" s="834"/>
      <c r="CI122" s="834"/>
      <c r="CJ122" s="834"/>
      <c r="CK122" s="856"/>
      <c r="CL122" s="842"/>
      <c r="CM122" s="842"/>
      <c r="CN122" s="842"/>
      <c r="CO122" s="843"/>
      <c r="CP122" s="822" t="s">
        <v>388</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2">
      <c r="A123" s="807"/>
      <c r="B123" s="808"/>
      <c r="C123" s="802" t="s">
        <v>431</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v>13871</v>
      </c>
      <c r="AB123" s="767"/>
      <c r="AC123" s="767"/>
      <c r="AD123" s="767"/>
      <c r="AE123" s="768"/>
      <c r="AF123" s="769">
        <v>13871</v>
      </c>
      <c r="AG123" s="767"/>
      <c r="AH123" s="767"/>
      <c r="AI123" s="767"/>
      <c r="AJ123" s="768"/>
      <c r="AK123" s="769">
        <v>13871</v>
      </c>
      <c r="AL123" s="767"/>
      <c r="AM123" s="767"/>
      <c r="AN123" s="767"/>
      <c r="AO123" s="768"/>
      <c r="AP123" s="811">
        <v>0</v>
      </c>
      <c r="AQ123" s="812"/>
      <c r="AR123" s="812"/>
      <c r="AS123" s="812"/>
      <c r="AT123" s="813"/>
      <c r="AU123" s="873"/>
      <c r="AV123" s="874"/>
      <c r="AW123" s="874"/>
      <c r="AX123" s="874"/>
      <c r="AY123" s="874"/>
      <c r="AZ123" s="233" t="s">
        <v>177</v>
      </c>
      <c r="BA123" s="233"/>
      <c r="BB123" s="233"/>
      <c r="BC123" s="233"/>
      <c r="BD123" s="233"/>
      <c r="BE123" s="233"/>
      <c r="BF123" s="233"/>
      <c r="BG123" s="233"/>
      <c r="BH123" s="233"/>
      <c r="BI123" s="233"/>
      <c r="BJ123" s="233"/>
      <c r="BK123" s="233"/>
      <c r="BL123" s="233"/>
      <c r="BM123" s="233"/>
      <c r="BN123" s="233"/>
      <c r="BO123" s="864" t="s">
        <v>445</v>
      </c>
      <c r="BP123" s="865"/>
      <c r="BQ123" s="819">
        <v>260887573</v>
      </c>
      <c r="BR123" s="820"/>
      <c r="BS123" s="820"/>
      <c r="BT123" s="820"/>
      <c r="BU123" s="820"/>
      <c r="BV123" s="820">
        <v>254537412</v>
      </c>
      <c r="BW123" s="820"/>
      <c r="BX123" s="820"/>
      <c r="BY123" s="820"/>
      <c r="BZ123" s="820"/>
      <c r="CA123" s="820">
        <v>242866884</v>
      </c>
      <c r="CB123" s="820"/>
      <c r="CC123" s="820"/>
      <c r="CD123" s="820"/>
      <c r="CE123" s="820"/>
      <c r="CF123" s="735"/>
      <c r="CG123" s="736"/>
      <c r="CH123" s="736"/>
      <c r="CI123" s="736"/>
      <c r="CJ123" s="821"/>
      <c r="CK123" s="856"/>
      <c r="CL123" s="842"/>
      <c r="CM123" s="842"/>
      <c r="CN123" s="842"/>
      <c r="CO123" s="843"/>
      <c r="CP123" s="822"/>
      <c r="CQ123" s="823"/>
      <c r="CR123" s="823"/>
      <c r="CS123" s="823"/>
      <c r="CT123" s="823"/>
      <c r="CU123" s="823"/>
      <c r="CV123" s="823"/>
      <c r="CW123" s="823"/>
      <c r="CX123" s="823"/>
      <c r="CY123" s="823"/>
      <c r="CZ123" s="823"/>
      <c r="DA123" s="823"/>
      <c r="DB123" s="823"/>
      <c r="DC123" s="823"/>
      <c r="DD123" s="823"/>
      <c r="DE123" s="823"/>
      <c r="DF123" s="824"/>
      <c r="DG123" s="766"/>
      <c r="DH123" s="767"/>
      <c r="DI123" s="767"/>
      <c r="DJ123" s="767"/>
      <c r="DK123" s="768"/>
      <c r="DL123" s="769"/>
      <c r="DM123" s="767"/>
      <c r="DN123" s="767"/>
      <c r="DO123" s="767"/>
      <c r="DP123" s="768"/>
      <c r="DQ123" s="769"/>
      <c r="DR123" s="767"/>
      <c r="DS123" s="767"/>
      <c r="DT123" s="767"/>
      <c r="DU123" s="768"/>
      <c r="DV123" s="811"/>
      <c r="DW123" s="812"/>
      <c r="DX123" s="812"/>
      <c r="DY123" s="812"/>
      <c r="DZ123" s="813"/>
    </row>
    <row r="124" spans="1:130" s="212" customFormat="1" ht="26.25" customHeight="1" thickBot="1" x14ac:dyDescent="0.25">
      <c r="A124" s="807"/>
      <c r="B124" s="808"/>
      <c r="C124" s="802" t="s">
        <v>434</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446</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447</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436</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448</v>
      </c>
      <c r="CL125" s="839"/>
      <c r="CM125" s="839"/>
      <c r="CN125" s="839"/>
      <c r="CO125" s="840"/>
      <c r="CP125" s="847" t="s">
        <v>449</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438</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160053</v>
      </c>
      <c r="AB126" s="767"/>
      <c r="AC126" s="767"/>
      <c r="AD126" s="767"/>
      <c r="AE126" s="768"/>
      <c r="AF126" s="769">
        <v>160053</v>
      </c>
      <c r="AG126" s="767"/>
      <c r="AH126" s="767"/>
      <c r="AI126" s="767"/>
      <c r="AJ126" s="768"/>
      <c r="AK126" s="769">
        <v>160053</v>
      </c>
      <c r="AL126" s="767"/>
      <c r="AM126" s="767"/>
      <c r="AN126" s="767"/>
      <c r="AO126" s="768"/>
      <c r="AP126" s="811">
        <v>0.1</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450</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451</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452</v>
      </c>
      <c r="AY127" s="799"/>
      <c r="AZ127" s="799"/>
      <c r="BA127" s="799"/>
      <c r="BB127" s="799"/>
      <c r="BC127" s="799"/>
      <c r="BD127" s="799"/>
      <c r="BE127" s="800"/>
      <c r="BF127" s="798" t="s">
        <v>453</v>
      </c>
      <c r="BG127" s="799"/>
      <c r="BH127" s="799"/>
      <c r="BI127" s="799"/>
      <c r="BJ127" s="799"/>
      <c r="BK127" s="799"/>
      <c r="BL127" s="800"/>
      <c r="BM127" s="798" t="s">
        <v>454</v>
      </c>
      <c r="BN127" s="799"/>
      <c r="BO127" s="799"/>
      <c r="BP127" s="799"/>
      <c r="BQ127" s="799"/>
      <c r="BR127" s="799"/>
      <c r="BS127" s="800"/>
      <c r="BT127" s="798" t="s">
        <v>455</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456</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457</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458</v>
      </c>
      <c r="X128" s="785"/>
      <c r="Y128" s="785"/>
      <c r="Z128" s="786"/>
      <c r="AA128" s="787" t="s">
        <v>122</v>
      </c>
      <c r="AB128" s="788"/>
      <c r="AC128" s="788"/>
      <c r="AD128" s="788"/>
      <c r="AE128" s="789"/>
      <c r="AF128" s="790" t="s">
        <v>122</v>
      </c>
      <c r="AG128" s="788"/>
      <c r="AH128" s="788"/>
      <c r="AI128" s="788"/>
      <c r="AJ128" s="789"/>
      <c r="AK128" s="790" t="s">
        <v>122</v>
      </c>
      <c r="AL128" s="788"/>
      <c r="AM128" s="788"/>
      <c r="AN128" s="788"/>
      <c r="AO128" s="789"/>
      <c r="AP128" s="791"/>
      <c r="AQ128" s="792"/>
      <c r="AR128" s="792"/>
      <c r="AS128" s="792"/>
      <c r="AT128" s="793"/>
      <c r="AU128" s="214"/>
      <c r="AV128" s="214"/>
      <c r="AW128" s="214"/>
      <c r="AX128" s="794" t="s">
        <v>459</v>
      </c>
      <c r="AY128" s="795"/>
      <c r="AZ128" s="795"/>
      <c r="BA128" s="795"/>
      <c r="BB128" s="795"/>
      <c r="BC128" s="795"/>
      <c r="BD128" s="795"/>
      <c r="BE128" s="796"/>
      <c r="BF128" s="773" t="s">
        <v>122</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460</v>
      </c>
      <c r="CQ128" s="717"/>
      <c r="CR128" s="717"/>
      <c r="CS128" s="717"/>
      <c r="CT128" s="717"/>
      <c r="CU128" s="717"/>
      <c r="CV128" s="717"/>
      <c r="CW128" s="717"/>
      <c r="CX128" s="717"/>
      <c r="CY128" s="717"/>
      <c r="CZ128" s="717"/>
      <c r="DA128" s="717"/>
      <c r="DB128" s="717"/>
      <c r="DC128" s="717"/>
      <c r="DD128" s="717"/>
      <c r="DE128" s="717"/>
      <c r="DF128" s="718"/>
      <c r="DG128" s="777">
        <v>12757</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461</v>
      </c>
      <c r="X129" s="764"/>
      <c r="Y129" s="764"/>
      <c r="Z129" s="765"/>
      <c r="AA129" s="766">
        <v>176357720</v>
      </c>
      <c r="AB129" s="767"/>
      <c r="AC129" s="767"/>
      <c r="AD129" s="767"/>
      <c r="AE129" s="768"/>
      <c r="AF129" s="769">
        <v>184973867</v>
      </c>
      <c r="AG129" s="767"/>
      <c r="AH129" s="767"/>
      <c r="AI129" s="767"/>
      <c r="AJ129" s="768"/>
      <c r="AK129" s="769">
        <v>193434386</v>
      </c>
      <c r="AL129" s="767"/>
      <c r="AM129" s="767"/>
      <c r="AN129" s="767"/>
      <c r="AO129" s="768"/>
      <c r="AP129" s="770"/>
      <c r="AQ129" s="771"/>
      <c r="AR129" s="771"/>
      <c r="AS129" s="771"/>
      <c r="AT129" s="772"/>
      <c r="AU129" s="215"/>
      <c r="AV129" s="215"/>
      <c r="AW129" s="215"/>
      <c r="AX129" s="738" t="s">
        <v>462</v>
      </c>
      <c r="AY129" s="739"/>
      <c r="AZ129" s="739"/>
      <c r="BA129" s="739"/>
      <c r="BB129" s="739"/>
      <c r="BC129" s="739"/>
      <c r="BD129" s="739"/>
      <c r="BE129" s="740"/>
      <c r="BF129" s="757" t="s">
        <v>122</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463</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464</v>
      </c>
      <c r="X130" s="764"/>
      <c r="Y130" s="764"/>
      <c r="Z130" s="765"/>
      <c r="AA130" s="766">
        <v>9238161</v>
      </c>
      <c r="AB130" s="767"/>
      <c r="AC130" s="767"/>
      <c r="AD130" s="767"/>
      <c r="AE130" s="768"/>
      <c r="AF130" s="769">
        <v>8343716</v>
      </c>
      <c r="AG130" s="767"/>
      <c r="AH130" s="767"/>
      <c r="AI130" s="767"/>
      <c r="AJ130" s="768"/>
      <c r="AK130" s="769">
        <v>6792723</v>
      </c>
      <c r="AL130" s="767"/>
      <c r="AM130" s="767"/>
      <c r="AN130" s="767"/>
      <c r="AO130" s="768"/>
      <c r="AP130" s="770"/>
      <c r="AQ130" s="771"/>
      <c r="AR130" s="771"/>
      <c r="AS130" s="771"/>
      <c r="AT130" s="772"/>
      <c r="AU130" s="215"/>
      <c r="AV130" s="215"/>
      <c r="AW130" s="215"/>
      <c r="AX130" s="738" t="s">
        <v>465</v>
      </c>
      <c r="AY130" s="739"/>
      <c r="AZ130" s="739"/>
      <c r="BA130" s="739"/>
      <c r="BB130" s="739"/>
      <c r="BC130" s="739"/>
      <c r="BD130" s="739"/>
      <c r="BE130" s="740"/>
      <c r="BF130" s="741">
        <v>-2.7</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466</v>
      </c>
      <c r="X131" s="748"/>
      <c r="Y131" s="748"/>
      <c r="Z131" s="749"/>
      <c r="AA131" s="750">
        <v>167119559</v>
      </c>
      <c r="AB131" s="751"/>
      <c r="AC131" s="751"/>
      <c r="AD131" s="751"/>
      <c r="AE131" s="752"/>
      <c r="AF131" s="753">
        <v>176630151</v>
      </c>
      <c r="AG131" s="751"/>
      <c r="AH131" s="751"/>
      <c r="AI131" s="751"/>
      <c r="AJ131" s="752"/>
      <c r="AK131" s="753">
        <v>186641663</v>
      </c>
      <c r="AL131" s="751"/>
      <c r="AM131" s="751"/>
      <c r="AN131" s="751"/>
      <c r="AO131" s="752"/>
      <c r="AP131" s="754"/>
      <c r="AQ131" s="755"/>
      <c r="AR131" s="755"/>
      <c r="AS131" s="755"/>
      <c r="AT131" s="756"/>
      <c r="AU131" s="215"/>
      <c r="AV131" s="215"/>
      <c r="AW131" s="215"/>
      <c r="AX131" s="716" t="s">
        <v>467</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468</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469</v>
      </c>
      <c r="W132" s="729"/>
      <c r="X132" s="729"/>
      <c r="Y132" s="729"/>
      <c r="Z132" s="730"/>
      <c r="AA132" s="731">
        <v>-3.4673775080000002</v>
      </c>
      <c r="AB132" s="732"/>
      <c r="AC132" s="732"/>
      <c r="AD132" s="732"/>
      <c r="AE132" s="733"/>
      <c r="AF132" s="734">
        <v>-2.8639379919999999</v>
      </c>
      <c r="AG132" s="732"/>
      <c r="AH132" s="732"/>
      <c r="AI132" s="732"/>
      <c r="AJ132" s="733"/>
      <c r="AK132" s="734">
        <v>-1.7724708119999999</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470</v>
      </c>
      <c r="W133" s="708"/>
      <c r="X133" s="708"/>
      <c r="Y133" s="708"/>
      <c r="Z133" s="709"/>
      <c r="AA133" s="710">
        <v>-3.8</v>
      </c>
      <c r="AB133" s="711"/>
      <c r="AC133" s="711"/>
      <c r="AD133" s="711"/>
      <c r="AE133" s="712"/>
      <c r="AF133" s="710">
        <v>-3.4</v>
      </c>
      <c r="AG133" s="711"/>
      <c r="AH133" s="711"/>
      <c r="AI133" s="711"/>
      <c r="AJ133" s="712"/>
      <c r="AK133" s="710">
        <v>-2.7</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B6OEBrnrYcOfg4pYi2xF6dn27HDwBgBYM0mvUKwcMi3eypMiff3Tn0Gcr+6B+QdB7xl9eVtI8JmfjLG/PuQY+w==" saltValue="+r9hFPL+k8tEHj6ZyAtyT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471</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a+/R0RokIWLVpDK0P5URHW3hy+Rr2MhIdSwH5kZaDN3+iLWA5Yi2TQaJqXwmjx37tbh+9ho6qVxXmQ8VdYOgmQ==" saltValue="P1T72nZ6QgKOzGoQ8Tx55A=="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reJLLHX77UtWjjbs0aq2TvHHpQ58TBYmdomYUUysIZtJWg8rK3lcOVBsM8XfXD02+bBN3+WjWs+/uI0pk/6uCg==" saltValue="U/AGb20XjK8ap9ed7W97lQ==" spinCount="100000" sheet="1" objects="1" scenarios="1"/>
  <dataConsolidate/>
  <phoneticPr fontId="2"/>
  <printOptions horizontalCentered="1" verticalCentered="1"/>
  <pageMargins left="0" right="0" top="0" bottom="0" header="0" footer="0"/>
  <pageSetup paperSize="8" scale="6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473</v>
      </c>
      <c r="AL6" s="248"/>
      <c r="AM6" s="248"/>
      <c r="AN6" s="248"/>
    </row>
    <row r="7" spans="1:46" ht="13.5" customHeight="1" x14ac:dyDescent="0.2">
      <c r="A7" s="247"/>
      <c r="AK7" s="250"/>
      <c r="AL7" s="251"/>
      <c r="AM7" s="251"/>
      <c r="AN7" s="252"/>
      <c r="AO7" s="1105" t="s">
        <v>474</v>
      </c>
      <c r="AP7" s="253"/>
      <c r="AQ7" s="254" t="s">
        <v>475</v>
      </c>
      <c r="AR7" s="255"/>
    </row>
    <row r="8" spans="1:46" ht="13.2" x14ac:dyDescent="0.2">
      <c r="A8" s="247"/>
      <c r="AK8" s="256"/>
      <c r="AL8" s="257"/>
      <c r="AM8" s="257"/>
      <c r="AN8" s="258"/>
      <c r="AO8" s="1106"/>
      <c r="AP8" s="259" t="s">
        <v>476</v>
      </c>
      <c r="AQ8" s="260" t="s">
        <v>477</v>
      </c>
      <c r="AR8" s="261" t="s">
        <v>478</v>
      </c>
    </row>
    <row r="9" spans="1:46" ht="13.2" x14ac:dyDescent="0.2">
      <c r="A9" s="247"/>
      <c r="AK9" s="1117" t="s">
        <v>479</v>
      </c>
      <c r="AL9" s="1118"/>
      <c r="AM9" s="1118"/>
      <c r="AN9" s="1119"/>
      <c r="AO9" s="262">
        <v>41041067</v>
      </c>
      <c r="AP9" s="262">
        <v>58775</v>
      </c>
      <c r="AQ9" s="263">
        <v>69750</v>
      </c>
      <c r="AR9" s="264">
        <v>-15.7</v>
      </c>
    </row>
    <row r="10" spans="1:46" ht="13.5" customHeight="1" x14ac:dyDescent="0.2">
      <c r="A10" s="247"/>
      <c r="AK10" s="1117" t="s">
        <v>480</v>
      </c>
      <c r="AL10" s="1118"/>
      <c r="AM10" s="1118"/>
      <c r="AN10" s="1119"/>
      <c r="AO10" s="265">
        <v>735463</v>
      </c>
      <c r="AP10" s="265">
        <v>1053</v>
      </c>
      <c r="AQ10" s="266">
        <v>1158</v>
      </c>
      <c r="AR10" s="267">
        <v>-9.1</v>
      </c>
    </row>
    <row r="11" spans="1:46" ht="13.5" customHeight="1" x14ac:dyDescent="0.2">
      <c r="A11" s="247"/>
      <c r="AK11" s="1117" t="s">
        <v>481</v>
      </c>
      <c r="AL11" s="1118"/>
      <c r="AM11" s="1118"/>
      <c r="AN11" s="1119"/>
      <c r="AO11" s="265" t="s">
        <v>482</v>
      </c>
      <c r="AP11" s="265" t="s">
        <v>482</v>
      </c>
      <c r="AQ11" s="266" t="s">
        <v>482</v>
      </c>
      <c r="AR11" s="267" t="s">
        <v>482</v>
      </c>
    </row>
    <row r="12" spans="1:46" ht="13.5" customHeight="1" x14ac:dyDescent="0.2">
      <c r="A12" s="247"/>
      <c r="AK12" s="1117" t="s">
        <v>483</v>
      </c>
      <c r="AL12" s="1118"/>
      <c r="AM12" s="1118"/>
      <c r="AN12" s="1119"/>
      <c r="AO12" s="265" t="s">
        <v>482</v>
      </c>
      <c r="AP12" s="265" t="s">
        <v>482</v>
      </c>
      <c r="AQ12" s="266" t="s">
        <v>482</v>
      </c>
      <c r="AR12" s="267" t="s">
        <v>482</v>
      </c>
    </row>
    <row r="13" spans="1:46" ht="13.5" customHeight="1" x14ac:dyDescent="0.2">
      <c r="A13" s="247"/>
      <c r="AK13" s="1117" t="s">
        <v>484</v>
      </c>
      <c r="AL13" s="1118"/>
      <c r="AM13" s="1118"/>
      <c r="AN13" s="1119"/>
      <c r="AO13" s="265">
        <v>1037374</v>
      </c>
      <c r="AP13" s="265">
        <v>1486</v>
      </c>
      <c r="AQ13" s="266">
        <v>2380</v>
      </c>
      <c r="AR13" s="267">
        <v>-37.6</v>
      </c>
    </row>
    <row r="14" spans="1:46" ht="13.5" customHeight="1" x14ac:dyDescent="0.2">
      <c r="A14" s="247"/>
      <c r="AK14" s="1117" t="s">
        <v>485</v>
      </c>
      <c r="AL14" s="1118"/>
      <c r="AM14" s="1118"/>
      <c r="AN14" s="1119"/>
      <c r="AO14" s="265">
        <v>2102809</v>
      </c>
      <c r="AP14" s="265">
        <v>3011</v>
      </c>
      <c r="AQ14" s="266">
        <v>1678</v>
      </c>
      <c r="AR14" s="267">
        <v>79.400000000000006</v>
      </c>
    </row>
    <row r="15" spans="1:46" ht="13.5" customHeight="1" x14ac:dyDescent="0.2">
      <c r="A15" s="247"/>
      <c r="AK15" s="1120" t="s">
        <v>486</v>
      </c>
      <c r="AL15" s="1121"/>
      <c r="AM15" s="1121"/>
      <c r="AN15" s="1122"/>
      <c r="AO15" s="265">
        <v>-2584230</v>
      </c>
      <c r="AP15" s="265">
        <v>-3701</v>
      </c>
      <c r="AQ15" s="266">
        <v>-4869</v>
      </c>
      <c r="AR15" s="267">
        <v>-24</v>
      </c>
    </row>
    <row r="16" spans="1:46" ht="13.2" x14ac:dyDescent="0.2">
      <c r="A16" s="247"/>
      <c r="AK16" s="1120" t="s">
        <v>177</v>
      </c>
      <c r="AL16" s="1121"/>
      <c r="AM16" s="1121"/>
      <c r="AN16" s="1122"/>
      <c r="AO16" s="265">
        <v>42332483</v>
      </c>
      <c r="AP16" s="265">
        <v>60624</v>
      </c>
      <c r="AQ16" s="266">
        <v>70096</v>
      </c>
      <c r="AR16" s="267">
        <v>-13.5</v>
      </c>
    </row>
    <row r="17" spans="1:46" ht="13.2" x14ac:dyDescent="0.2">
      <c r="A17" s="247"/>
    </row>
    <row r="18" spans="1:46" ht="13.2" x14ac:dyDescent="0.2">
      <c r="A18" s="247"/>
      <c r="AQ18" s="268"/>
      <c r="AR18" s="268"/>
    </row>
    <row r="19" spans="1:46" ht="13.2" x14ac:dyDescent="0.2">
      <c r="A19" s="247"/>
      <c r="AK19" s="243" t="s">
        <v>487</v>
      </c>
    </row>
    <row r="20" spans="1:46" ht="13.2" x14ac:dyDescent="0.2">
      <c r="A20" s="247"/>
      <c r="AK20" s="269"/>
      <c r="AL20" s="270"/>
      <c r="AM20" s="270"/>
      <c r="AN20" s="271"/>
      <c r="AO20" s="272" t="s">
        <v>488</v>
      </c>
      <c r="AP20" s="273" t="s">
        <v>489</v>
      </c>
      <c r="AQ20" s="274" t="s">
        <v>490</v>
      </c>
      <c r="AR20" s="275"/>
    </row>
    <row r="21" spans="1:46" s="248" customFormat="1" ht="13.2" x14ac:dyDescent="0.2">
      <c r="A21" s="276"/>
      <c r="AK21" s="1123" t="s">
        <v>491</v>
      </c>
      <c r="AL21" s="1124"/>
      <c r="AM21" s="1124"/>
      <c r="AN21" s="1125"/>
      <c r="AO21" s="277">
        <v>4.99</v>
      </c>
      <c r="AP21" s="278">
        <v>6.37</v>
      </c>
      <c r="AQ21" s="279">
        <v>-1.38</v>
      </c>
      <c r="AS21" s="280"/>
      <c r="AT21" s="276"/>
    </row>
    <row r="22" spans="1:46" s="248" customFormat="1" ht="13.2" x14ac:dyDescent="0.2">
      <c r="A22" s="276"/>
      <c r="AK22" s="1123" t="s">
        <v>492</v>
      </c>
      <c r="AL22" s="1124"/>
      <c r="AM22" s="1124"/>
      <c r="AN22" s="1125"/>
      <c r="AO22" s="281">
        <v>98.7</v>
      </c>
      <c r="AP22" s="282">
        <v>98.4</v>
      </c>
      <c r="AQ22" s="283">
        <v>0.3</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493</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494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495</v>
      </c>
      <c r="AL29" s="248"/>
      <c r="AM29" s="248"/>
      <c r="AN29" s="248"/>
      <c r="AS29" s="290"/>
    </row>
    <row r="30" spans="1:46" ht="13.5" customHeight="1" x14ac:dyDescent="0.2">
      <c r="A30" s="247"/>
      <c r="AK30" s="250"/>
      <c r="AL30" s="251"/>
      <c r="AM30" s="251"/>
      <c r="AN30" s="252"/>
      <c r="AO30" s="1105" t="s">
        <v>474</v>
      </c>
      <c r="AP30" s="253"/>
      <c r="AQ30" s="254" t="s">
        <v>475</v>
      </c>
      <c r="AR30" s="255"/>
    </row>
    <row r="31" spans="1:46" ht="13.2" x14ac:dyDescent="0.2">
      <c r="A31" s="247"/>
      <c r="AK31" s="256"/>
      <c r="AL31" s="257"/>
      <c r="AM31" s="257"/>
      <c r="AN31" s="258"/>
      <c r="AO31" s="1106"/>
      <c r="AP31" s="259" t="s">
        <v>476</v>
      </c>
      <c r="AQ31" s="260" t="s">
        <v>477</v>
      </c>
      <c r="AR31" s="261" t="s">
        <v>478</v>
      </c>
    </row>
    <row r="32" spans="1:46" ht="27" customHeight="1" x14ac:dyDescent="0.2">
      <c r="A32" s="247"/>
      <c r="AK32" s="1107" t="s">
        <v>496</v>
      </c>
      <c r="AL32" s="1108"/>
      <c r="AM32" s="1108"/>
      <c r="AN32" s="1109"/>
      <c r="AO32" s="291">
        <v>2956046</v>
      </c>
      <c r="AP32" s="291">
        <v>4233</v>
      </c>
      <c r="AQ32" s="292">
        <v>4451</v>
      </c>
      <c r="AR32" s="293">
        <v>-4.9000000000000004</v>
      </c>
    </row>
    <row r="33" spans="1:46" ht="13.5" customHeight="1" x14ac:dyDescent="0.2">
      <c r="A33" s="247"/>
      <c r="AK33" s="1107" t="s">
        <v>497</v>
      </c>
      <c r="AL33" s="1108"/>
      <c r="AM33" s="1108"/>
      <c r="AN33" s="1109"/>
      <c r="AO33" s="291" t="s">
        <v>482</v>
      </c>
      <c r="AP33" s="291" t="s">
        <v>482</v>
      </c>
      <c r="AQ33" s="292" t="s">
        <v>482</v>
      </c>
      <c r="AR33" s="293" t="s">
        <v>482</v>
      </c>
    </row>
    <row r="34" spans="1:46" ht="27" customHeight="1" x14ac:dyDescent="0.2">
      <c r="A34" s="247"/>
      <c r="AK34" s="1107" t="s">
        <v>498</v>
      </c>
      <c r="AL34" s="1108"/>
      <c r="AM34" s="1108"/>
      <c r="AN34" s="1109"/>
      <c r="AO34" s="291" t="s">
        <v>482</v>
      </c>
      <c r="AP34" s="291" t="s">
        <v>482</v>
      </c>
      <c r="AQ34" s="292">
        <v>416</v>
      </c>
      <c r="AR34" s="293" t="s">
        <v>482</v>
      </c>
    </row>
    <row r="35" spans="1:46" ht="27" customHeight="1" x14ac:dyDescent="0.2">
      <c r="A35" s="247"/>
      <c r="AK35" s="1107" t="s">
        <v>499</v>
      </c>
      <c r="AL35" s="1108"/>
      <c r="AM35" s="1108"/>
      <c r="AN35" s="1109"/>
      <c r="AO35" s="291" t="s">
        <v>482</v>
      </c>
      <c r="AP35" s="291" t="s">
        <v>482</v>
      </c>
      <c r="AQ35" s="292">
        <v>18</v>
      </c>
      <c r="AR35" s="293" t="s">
        <v>482</v>
      </c>
    </row>
    <row r="36" spans="1:46" ht="27" customHeight="1" x14ac:dyDescent="0.2">
      <c r="A36" s="247"/>
      <c r="AK36" s="1107" t="s">
        <v>500</v>
      </c>
      <c r="AL36" s="1108"/>
      <c r="AM36" s="1108"/>
      <c r="AN36" s="1109"/>
      <c r="AO36" s="291">
        <v>354584</v>
      </c>
      <c r="AP36" s="291">
        <v>508</v>
      </c>
      <c r="AQ36" s="292">
        <v>532</v>
      </c>
      <c r="AR36" s="293">
        <v>-4.5</v>
      </c>
    </row>
    <row r="37" spans="1:46" ht="13.5" customHeight="1" x14ac:dyDescent="0.2">
      <c r="A37" s="247"/>
      <c r="AK37" s="1107" t="s">
        <v>501</v>
      </c>
      <c r="AL37" s="1108"/>
      <c r="AM37" s="1108"/>
      <c r="AN37" s="1109"/>
      <c r="AO37" s="291">
        <v>173924</v>
      </c>
      <c r="AP37" s="291">
        <v>249</v>
      </c>
      <c r="AQ37" s="292">
        <v>1760</v>
      </c>
      <c r="AR37" s="293">
        <v>-85.9</v>
      </c>
    </row>
    <row r="38" spans="1:46" ht="27" customHeight="1" x14ac:dyDescent="0.2">
      <c r="A38" s="247"/>
      <c r="AK38" s="1110" t="s">
        <v>502</v>
      </c>
      <c r="AL38" s="1111"/>
      <c r="AM38" s="1111"/>
      <c r="AN38" s="1112"/>
      <c r="AO38" s="294" t="s">
        <v>482</v>
      </c>
      <c r="AP38" s="294" t="s">
        <v>482</v>
      </c>
      <c r="AQ38" s="295" t="s">
        <v>482</v>
      </c>
      <c r="AR38" s="283" t="s">
        <v>482</v>
      </c>
      <c r="AS38" s="290"/>
    </row>
    <row r="39" spans="1:46" ht="13.2" x14ac:dyDescent="0.2">
      <c r="A39" s="247"/>
      <c r="AK39" s="1110" t="s">
        <v>503</v>
      </c>
      <c r="AL39" s="1111"/>
      <c r="AM39" s="1111"/>
      <c r="AN39" s="1112"/>
      <c r="AO39" s="291" t="s">
        <v>482</v>
      </c>
      <c r="AP39" s="291" t="s">
        <v>482</v>
      </c>
      <c r="AQ39" s="292">
        <v>-15</v>
      </c>
      <c r="AR39" s="293" t="s">
        <v>482</v>
      </c>
      <c r="AS39" s="290"/>
    </row>
    <row r="40" spans="1:46" ht="27" customHeight="1" x14ac:dyDescent="0.2">
      <c r="A40" s="247"/>
      <c r="AK40" s="1107" t="s">
        <v>504</v>
      </c>
      <c r="AL40" s="1108"/>
      <c r="AM40" s="1108"/>
      <c r="AN40" s="1109"/>
      <c r="AO40" s="291">
        <v>-6792723</v>
      </c>
      <c r="AP40" s="291">
        <v>-9728</v>
      </c>
      <c r="AQ40" s="292">
        <v>-9977</v>
      </c>
      <c r="AR40" s="293">
        <v>-2.5</v>
      </c>
      <c r="AS40" s="290"/>
    </row>
    <row r="41" spans="1:46" ht="13.2" x14ac:dyDescent="0.2">
      <c r="A41" s="247"/>
      <c r="AK41" s="1113" t="s">
        <v>287</v>
      </c>
      <c r="AL41" s="1114"/>
      <c r="AM41" s="1114"/>
      <c r="AN41" s="1115"/>
      <c r="AO41" s="291">
        <v>-3308169</v>
      </c>
      <c r="AP41" s="291">
        <v>-4738</v>
      </c>
      <c r="AQ41" s="292">
        <v>-2814</v>
      </c>
      <c r="AR41" s="293">
        <v>68.400000000000006</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505</v>
      </c>
    </row>
    <row r="48" spans="1:46" ht="13.2" x14ac:dyDescent="0.2">
      <c r="A48" s="247"/>
      <c r="AK48" s="301" t="s">
        <v>506</v>
      </c>
      <c r="AL48" s="301"/>
      <c r="AM48" s="301"/>
      <c r="AN48" s="301"/>
      <c r="AO48" s="301"/>
      <c r="AP48" s="301"/>
      <c r="AQ48" s="302"/>
      <c r="AR48" s="301"/>
    </row>
    <row r="49" spans="1:44" ht="13.5" customHeight="1" x14ac:dyDescent="0.2">
      <c r="A49" s="247"/>
      <c r="AK49" s="303"/>
      <c r="AL49" s="304"/>
      <c r="AM49" s="1100" t="s">
        <v>474</v>
      </c>
      <c r="AN49" s="1102" t="s">
        <v>507</v>
      </c>
      <c r="AO49" s="1103"/>
      <c r="AP49" s="1103"/>
      <c r="AQ49" s="1103"/>
      <c r="AR49" s="1104"/>
    </row>
    <row r="50" spans="1:44" ht="13.2" x14ac:dyDescent="0.2">
      <c r="A50" s="247"/>
      <c r="AK50" s="305"/>
      <c r="AL50" s="306"/>
      <c r="AM50" s="1101"/>
      <c r="AN50" s="307" t="s">
        <v>508</v>
      </c>
      <c r="AO50" s="308" t="s">
        <v>509</v>
      </c>
      <c r="AP50" s="309" t="s">
        <v>510</v>
      </c>
      <c r="AQ50" s="310" t="s">
        <v>511</v>
      </c>
      <c r="AR50" s="311" t="s">
        <v>512</v>
      </c>
    </row>
    <row r="51" spans="1:44" ht="13.2" x14ac:dyDescent="0.2">
      <c r="A51" s="247"/>
      <c r="AK51" s="303" t="s">
        <v>513</v>
      </c>
      <c r="AL51" s="304"/>
      <c r="AM51" s="312">
        <v>30131674</v>
      </c>
      <c r="AN51" s="313">
        <v>43606</v>
      </c>
      <c r="AO51" s="314">
        <v>-9.3000000000000007</v>
      </c>
      <c r="AP51" s="315">
        <v>50465</v>
      </c>
      <c r="AQ51" s="316">
        <v>-2.4</v>
      </c>
      <c r="AR51" s="317">
        <v>-6.9</v>
      </c>
    </row>
    <row r="52" spans="1:44" ht="13.2" x14ac:dyDescent="0.2">
      <c r="A52" s="247"/>
      <c r="AK52" s="318"/>
      <c r="AL52" s="319" t="s">
        <v>514</v>
      </c>
      <c r="AM52" s="320">
        <v>21395342</v>
      </c>
      <c r="AN52" s="321">
        <v>30963</v>
      </c>
      <c r="AO52" s="322">
        <v>-4.9000000000000004</v>
      </c>
      <c r="AP52" s="323">
        <v>34193</v>
      </c>
      <c r="AQ52" s="324">
        <v>-8.1</v>
      </c>
      <c r="AR52" s="325">
        <v>3.2</v>
      </c>
    </row>
    <row r="53" spans="1:44" ht="13.2" x14ac:dyDescent="0.2">
      <c r="A53" s="247"/>
      <c r="AK53" s="303" t="s">
        <v>515</v>
      </c>
      <c r="AL53" s="304"/>
      <c r="AM53" s="312">
        <v>47873268</v>
      </c>
      <c r="AN53" s="313">
        <v>69472</v>
      </c>
      <c r="AO53" s="314">
        <v>59.3</v>
      </c>
      <c r="AP53" s="315">
        <v>51679</v>
      </c>
      <c r="AQ53" s="316">
        <v>2.4</v>
      </c>
      <c r="AR53" s="317">
        <v>56.9</v>
      </c>
    </row>
    <row r="54" spans="1:44" ht="13.2" x14ac:dyDescent="0.2">
      <c r="A54" s="247"/>
      <c r="AK54" s="318"/>
      <c r="AL54" s="319" t="s">
        <v>514</v>
      </c>
      <c r="AM54" s="320">
        <v>34837206</v>
      </c>
      <c r="AN54" s="321">
        <v>50554</v>
      </c>
      <c r="AO54" s="322">
        <v>63.3</v>
      </c>
      <c r="AP54" s="323">
        <v>35132</v>
      </c>
      <c r="AQ54" s="324">
        <v>2.7</v>
      </c>
      <c r="AR54" s="325">
        <v>60.6</v>
      </c>
    </row>
    <row r="55" spans="1:44" ht="13.2" x14ac:dyDescent="0.2">
      <c r="A55" s="247"/>
      <c r="AK55" s="303" t="s">
        <v>516</v>
      </c>
      <c r="AL55" s="304"/>
      <c r="AM55" s="312">
        <v>37338800</v>
      </c>
      <c r="AN55" s="313">
        <v>54105</v>
      </c>
      <c r="AO55" s="314">
        <v>-22.1</v>
      </c>
      <c r="AP55" s="315">
        <v>49665</v>
      </c>
      <c r="AQ55" s="316">
        <v>-3.9</v>
      </c>
      <c r="AR55" s="317">
        <v>-18.2</v>
      </c>
    </row>
    <row r="56" spans="1:44" ht="13.2" x14ac:dyDescent="0.2">
      <c r="A56" s="247"/>
      <c r="AK56" s="318"/>
      <c r="AL56" s="319" t="s">
        <v>514</v>
      </c>
      <c r="AM56" s="320">
        <v>23170654</v>
      </c>
      <c r="AN56" s="321">
        <v>33575</v>
      </c>
      <c r="AO56" s="322">
        <v>-33.6</v>
      </c>
      <c r="AP56" s="323">
        <v>34678</v>
      </c>
      <c r="AQ56" s="324">
        <v>-1.3</v>
      </c>
      <c r="AR56" s="325">
        <v>-32.299999999999997</v>
      </c>
    </row>
    <row r="57" spans="1:44" ht="13.2" x14ac:dyDescent="0.2">
      <c r="A57" s="247"/>
      <c r="AK57" s="303" t="s">
        <v>517</v>
      </c>
      <c r="AL57" s="304"/>
      <c r="AM57" s="312">
        <v>31723214</v>
      </c>
      <c r="AN57" s="313">
        <v>45762</v>
      </c>
      <c r="AO57" s="314">
        <v>-15.4</v>
      </c>
      <c r="AP57" s="315">
        <v>63439</v>
      </c>
      <c r="AQ57" s="316">
        <v>27.7</v>
      </c>
      <c r="AR57" s="317">
        <v>-43.1</v>
      </c>
    </row>
    <row r="58" spans="1:44" ht="13.2" x14ac:dyDescent="0.2">
      <c r="A58" s="247"/>
      <c r="AK58" s="318"/>
      <c r="AL58" s="319" t="s">
        <v>514</v>
      </c>
      <c r="AM58" s="320">
        <v>26103815</v>
      </c>
      <c r="AN58" s="321">
        <v>37656</v>
      </c>
      <c r="AO58" s="322">
        <v>12.2</v>
      </c>
      <c r="AP58" s="323">
        <v>46463</v>
      </c>
      <c r="AQ58" s="324">
        <v>34</v>
      </c>
      <c r="AR58" s="325">
        <v>-21.8</v>
      </c>
    </row>
    <row r="59" spans="1:44" ht="13.2" x14ac:dyDescent="0.2">
      <c r="A59" s="247"/>
      <c r="AK59" s="303" t="s">
        <v>518</v>
      </c>
      <c r="AL59" s="304"/>
      <c r="AM59" s="312">
        <v>39193365</v>
      </c>
      <c r="AN59" s="313">
        <v>56129</v>
      </c>
      <c r="AO59" s="314">
        <v>22.7</v>
      </c>
      <c r="AP59" s="315">
        <v>60097</v>
      </c>
      <c r="AQ59" s="316">
        <v>-5.3</v>
      </c>
      <c r="AR59" s="317">
        <v>28</v>
      </c>
    </row>
    <row r="60" spans="1:44" ht="13.2" x14ac:dyDescent="0.2">
      <c r="A60" s="247"/>
      <c r="AK60" s="318"/>
      <c r="AL60" s="319" t="s">
        <v>514</v>
      </c>
      <c r="AM60" s="320">
        <v>35850641</v>
      </c>
      <c r="AN60" s="321">
        <v>51342</v>
      </c>
      <c r="AO60" s="322">
        <v>36.299999999999997</v>
      </c>
      <c r="AP60" s="323">
        <v>43011</v>
      </c>
      <c r="AQ60" s="324">
        <v>-7.4</v>
      </c>
      <c r="AR60" s="325">
        <v>43.7</v>
      </c>
    </row>
    <row r="61" spans="1:44" ht="13.2" x14ac:dyDescent="0.2">
      <c r="A61" s="247"/>
      <c r="AK61" s="303" t="s">
        <v>519</v>
      </c>
      <c r="AL61" s="326"/>
      <c r="AM61" s="312">
        <v>37252064</v>
      </c>
      <c r="AN61" s="313">
        <v>53815</v>
      </c>
      <c r="AO61" s="314">
        <v>7</v>
      </c>
      <c r="AP61" s="315">
        <v>55069</v>
      </c>
      <c r="AQ61" s="327">
        <v>3.7</v>
      </c>
      <c r="AR61" s="317">
        <v>3.3</v>
      </c>
    </row>
    <row r="62" spans="1:44" ht="13.2" x14ac:dyDescent="0.2">
      <c r="A62" s="247"/>
      <c r="AK62" s="318"/>
      <c r="AL62" s="319" t="s">
        <v>514</v>
      </c>
      <c r="AM62" s="320">
        <v>28271532</v>
      </c>
      <c r="AN62" s="321">
        <v>40818</v>
      </c>
      <c r="AO62" s="322">
        <v>14.7</v>
      </c>
      <c r="AP62" s="323">
        <v>38695</v>
      </c>
      <c r="AQ62" s="324">
        <v>4</v>
      </c>
      <c r="AR62" s="325">
        <v>10.7</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T+VIkH+MqpNvqGiCbPtLN75f336unx5i5erg3r4G9wa2ienxNvzr9v6/7CFCtzyec4sn4A1FR+znXqd0xEtgMw==" saltValue="TIrIhugZkh0fFaIVwp9tx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471</v>
      </c>
    </row>
    <row r="121" spans="125:125" ht="13.5" hidden="1" customHeight="1" x14ac:dyDescent="0.2">
      <c r="DU121" s="241"/>
    </row>
  </sheetData>
  <sheetProtection algorithmName="SHA-512" hashValue="rhqIolIVNvBOFoqcKEfJ5IiecXSk+ZzaQVlCd7HJkbCyqgeatHev/abYMjij/p4AM7dtT/XeCVQhfUnyG0jcbA==" saltValue="+6bsqTSOV0lb2tr85IyVm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471</v>
      </c>
    </row>
  </sheetData>
  <sheetProtection algorithmName="SHA-512" hashValue="BbPC0JnYm786q6iovvlj38ciIzSdzdPRthCwlloGxJ3rgUWCSQDWhTmiTR7/OrffC3jN5lZR4vQR4ICUP76zAw==" saltValue="YBoDO7yNXza417QI3Lly9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6" t="s">
        <v>3</v>
      </c>
      <c r="D47" s="1126"/>
      <c r="E47" s="1127"/>
      <c r="F47" s="11">
        <v>27.31</v>
      </c>
      <c r="G47" s="12">
        <v>28.11</v>
      </c>
      <c r="H47" s="12">
        <v>26.63</v>
      </c>
      <c r="I47" s="12">
        <v>26.26</v>
      </c>
      <c r="J47" s="13">
        <v>25.49</v>
      </c>
    </row>
    <row r="48" spans="2:10" ht="57.75" customHeight="1" x14ac:dyDescent="0.2">
      <c r="B48" s="14"/>
      <c r="C48" s="1128" t="s">
        <v>4</v>
      </c>
      <c r="D48" s="1128"/>
      <c r="E48" s="1129"/>
      <c r="F48" s="15">
        <v>5.1100000000000003</v>
      </c>
      <c r="G48" s="16">
        <v>6.68</v>
      </c>
      <c r="H48" s="16">
        <v>7.39</v>
      </c>
      <c r="I48" s="16">
        <v>6.74</v>
      </c>
      <c r="J48" s="17">
        <v>6.46</v>
      </c>
    </row>
    <row r="49" spans="2:10" ht="57.75" customHeight="1" thickBot="1" x14ac:dyDescent="0.25">
      <c r="B49" s="18"/>
      <c r="C49" s="1130" t="s">
        <v>5</v>
      </c>
      <c r="D49" s="1130"/>
      <c r="E49" s="1131"/>
      <c r="F49" s="19" t="s">
        <v>526</v>
      </c>
      <c r="G49" s="20">
        <v>0.34</v>
      </c>
      <c r="H49" s="20" t="s">
        <v>527</v>
      </c>
      <c r="I49" s="20" t="s">
        <v>528</v>
      </c>
      <c r="J49" s="21" t="s">
        <v>529</v>
      </c>
    </row>
    <row r="50" spans="2:10" ht="13.2" x14ac:dyDescent="0.2"/>
  </sheetData>
  <sheetProtection algorithmName="SHA-512" hashValue="xQQnXaoDrBuVtD5tNf+xDfoYvBbbMz4hph2dGQt+Iav21xGqgGQPcd9F6qSQuI+VZyvFuJaXDc9ju3siaUlmFA==" saltValue="xEjQeOZm8UB9C4+SukP+R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88"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2026-03-12T00:22:04Z</cp:lastPrinted>
  <dcterms:created xsi:type="dcterms:W3CDTF">2026-02-23T05:51:53Z</dcterms:created>
  <dcterms:modified xsi:type="dcterms:W3CDTF">2026-03-16T07:36:47Z</dcterms:modified>
  <cp:category/>
</cp:coreProperties>
</file>