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BD2D16B8-EA1F-4F25-B5CB-572A2CD8BA1A}"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C36" i="10"/>
  <c r="BE35" i="10"/>
  <c r="AM35" i="10"/>
  <c r="C35" i="10"/>
  <c r="BW34" i="10"/>
  <c r="BE34" i="10"/>
  <c r="AM34" i="10"/>
  <c r="C34" i="10"/>
  <c r="U34" i="10" s="1"/>
  <c r="U35" i="10" s="1"/>
  <c r="U36" i="10" s="1"/>
  <c r="BW35" i="10" l="1"/>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alcChain>
</file>

<file path=xl/sharedStrings.xml><?xml version="1.0" encoding="utf-8"?>
<sst xmlns="http://schemas.openxmlformats.org/spreadsheetml/2006/main" count="1102" uniqueCount="563">
  <si>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</si>
  <si>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</si>
  <si>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</si>
  <si>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</si>
  <si>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</si>
  <si>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</si>
  <si>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</si>
  <si>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</si>
  <si>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</si>
  <si>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</si>
  <si>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</si>
  <si>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</si>
  <si>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</si>
  <si>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</si>
  <si>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</si>
  <si>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</si>
  <si>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</si>
  <si>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</si>
  <si>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</si>
  <si>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</si>
  <si>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</si>
  <si>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</si>
  <si>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</si>
  <si>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</si>
  <si>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</si>
  <si>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</si>
  <si>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</si>
  <si>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</si>
  <si>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</si>
  <si>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</si>
  <si>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</si>
  <si>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</si>
  <si>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</si>
  <si>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</si>
  <si>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</si>
  <si>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</si>
  <si>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</si>
  <si>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</si>
  <si>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</si>
  <si>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</si>
  <si>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</si>
  <si>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</si>
  <si>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</si>
  <si>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</si>
  <si>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</si>
  <si>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</si>
  <si>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</si>
  <si>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</si>
  <si>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</si>
  <si>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</si>
  <si>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</si>
  <si>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</si>
  <si>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</si>
  <si>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</si>
  <si>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</si>
  <si>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</si>
  <si>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</si>
  <si>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</si>
  <si>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</si>
  <si>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</si>
  <si>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</si>
  <si>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</si>
  <si>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</si>
  <si>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</si>
  <si>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</si>
  <si>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</si>
  <si>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</si>
  <si>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</si>
  <si>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</si>
  <si>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</si>
  <si>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</si>
  <si>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</si>
  <si>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</si>
  <si>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</si>
  <si>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</si>
  <si>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</si>
  <si>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</si>
  <si>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</si>
  <si>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</si>
  <si>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</si>
  <si>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</si>
  <si>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</si>
  <si>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</si>
  <si>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</si>
  <si>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</si>
  <si>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</si>
  <si>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</si>
  <si>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</si>
  <si>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</si>
  <si>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</si>
  <si>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</si>
  <si>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</si>
  <si>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</si>
  <si>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</si>
  <si>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練馬区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</si>
  <si>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</si>
  <si>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</si>
  <si>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</si>
  <si>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</si>
  <si>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</si>
  <si>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</si>
  <si>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</si>
  <si>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</si>
  <si>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</si>
  <si>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</si>
  <si>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</si>
  <si>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</si>
  <si>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</si>
  <si>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</si>
  <si>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</si>
  <si>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</si>
  <si>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</si>
  <si>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</si>
  <si>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</si>
  <si>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</si>
  <si>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</si>
  <si>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</si>
  <si>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</si>
  <si>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</si>
  <si>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</si>
  <si>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</si>
  <si>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</si>
  <si>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</si>
  <si>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</si>
  <si>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</si>
  <si>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</si>
  <si>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</si>
  <si>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</si>
  <si>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</si>
  <si>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</si>
  <si>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</si>
  <si>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</si>
  <si>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</si>
  <si>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</si>
  <si>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</si>
  <si>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</si>
  <si>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</si>
  <si>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</si>
  <si>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</si>
  <si>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</si>
  <si>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</si>
  <si>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</si>
  <si>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</si>
  <si>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</si>
  <si>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</si>
  <si>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</si>
  <si>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</si>
  <si>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</si>
  <si>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</si>
  <si>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</si>
  <si>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</si>
  <si>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</si>
  <si>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</si>
  <si>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</si>
  <si>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</si>
  <si>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</si>
  <si>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</si>
  <si>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</si>
  <si>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</si>
  <si>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</si>
  <si>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</si>
  <si>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</si>
  <si>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</si>
  <si>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</si>
  <si>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</si>
  <si>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</si>
  <si>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</si>
  <si>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</si>
  <si>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</si>
  <si>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</si>
  <si>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</si>
  <si>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</si>
  <si>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</si>
  <si>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</si>
  <si>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</si>
  <si>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</si>
  <si>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</si>
  <si>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</si>
  <si>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</si>
  <si>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</si>
  <si>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</si>
  <si>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</si>
  <si>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</si>
  <si>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</si>
  <si>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</si>
  <si>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</si>
  <si>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</si>
  <si>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</si>
  <si>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</si>
  <si>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</si>
  <si>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</si>
  <si>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</si>
  <si>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</si>
  <si>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</si>
  <si>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</si>
  <si>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</si>
  <si>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</si>
  <si>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</si>
  <si>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</si>
  <si>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</si>
  <si>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</si>
  <si>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</si>
  <si>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</si>
  <si>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東京都練馬区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</si>
  <si>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</si>
  <si>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</si>
  <si>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</si>
  <si>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</si>
  <si>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</si>
  <si>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</si>
  <si>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</si>
  <si>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</si>
  <si>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</si>
  <si>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</si>
  <si>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</si>
  <si>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</si>
  <si>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</si>
  <si>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</si>
  <si>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</si>
  <si>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</si>
  <si>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</si>
  <si>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</si>
  <si>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</si>
  <si>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</si>
  <si>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</si>
  <si>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</si>
  <si>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</si>
  <si>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</si>
  <si>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</si>
  <si>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</si>
  <si>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</si>
  <si>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</si>
  <si>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</si>
  <si>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</si>
  <si>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</si>
  <si>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</si>
  <si>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</si>
  <si>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</si>
  <si>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</si>
  <si>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</si>
  <si>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</si>
  <si>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</si>
  <si>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</si>
  <si>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</si>
  <si>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</si>
  <si>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</si>
  <si>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</si>
  <si>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</si>
  <si>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</si>
  <si>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</si>
  <si>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</si>
  <si>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</si>
  <si>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</si>
  <si>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</si>
  <si>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</si>
  <si>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</si>
  <si>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</si>
  <si>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</si>
  <si>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</si>
  <si>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</si>
  <si>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</si>
  <si>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</si>
  <si>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</si>
  <si>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</si>
  <si>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</si>
  <si>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</si>
  <si>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</si>
  <si>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</si>
  <si>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</si>
  <si>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</si>
  <si>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</si>
  <si>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</si>
  <si>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</si>
  <si>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</si>
  <si>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</si>
  <si>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</si>
  <si>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</si>
  <si>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</si>
  <si>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</si>
  <si>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</si>
  <si>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</si>
  <si>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</si>
  <si>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</si>
  <si>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</si>
  <si>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</si>
  <si>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</si>
  <si>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</si>
  <si>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</si>
  <si>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</si>
  <si>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</si>
  <si>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</si>
  <si>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</si>
  <si>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</si>
  <si>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</si>
  <si>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</si>
  <si>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</si>
  <si>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</si>
  <si>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</si>
  <si>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</si>
  <si>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</si>
  <si>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</si>
  <si>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</si>
  <si>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</si>
  <si>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</si>
  <si>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</si>
  <si>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</si>
  <si>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</si>
  <si>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</si>
  <si>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</si>
  <si>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</si>
  <si>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</si>
  <si>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</si>
  <si>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</si>
  <si>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</si>
  <si>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</si>
  <si>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</si>
  <si>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</si>
  <si>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</si>
  <si>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</si>
  <si>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</si>
  <si>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</si>
  <si>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</si>
  <si>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</si>
  <si>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</si>
  <si>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</si>
  <si>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</si>
  <si>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</si>
  <si>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</si>
  <si>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</si>
  <si>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</si>
  <si>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</si>
  <si>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</si>
  <si>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</si>
  <si>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</si>
  <si>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</si>
  <si>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</si>
  <si>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</si>
  <si>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</si>
  <si>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</si>
  <si>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</si>
  <si>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</si>
  <si>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</si>
  <si>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</si>
  <si>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</si>
  <si>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</si>
  <si>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</si>
  <si>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</si>
  <si>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</si>
  <si>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</si>
  <si>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</si>
  <si>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</si>
  <si>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</si>
  <si>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</si>
  <si>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</si>
  <si>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東京都練馬区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</si>
  <si>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</si>
  <si>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</si>
  <si>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</si>
  <si>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</si>
  <si>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</si>
  <si>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</si>
  <si>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</si>
  <si>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</si>
  <si>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</si>
  <si>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</si>
  <si>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</si>
  <si>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</si>
  <si>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</si>
  <si>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</si>
  <si>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</si>
  <si>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</si>
  <si>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</si>
  <si>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</si>
  <si>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</si>
  <si>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</si>
  <si>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</si>
  <si>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</si>
  <si>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</si>
  <si>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</si>
  <si>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</si>
  <si>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</si>
  <si>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</si>
  <si>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</si>
  <si>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</si>
  <si>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</si>
  <si>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</si>
  <si>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</si>
  <si>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</si>
  <si>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</si>
  <si>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介護保険会計（保険事業勘定）</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</si>
  <si>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</si>
  <si>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</si>
  <si>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</si>
  <si>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</si>
  <si>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</si>
  <si>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</si>
  <si>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</si>
  <si>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</si>
  <si>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</si>
  <si>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</si>
  <si>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</si>
  <si>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</si>
  <si>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</si>
  <si>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</si>
  <si>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</si>
  <si>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</si>
  <si>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</si>
  <si>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</si>
  <si>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</si>
  <si>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</si>
  <si>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</si>
  <si>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</si>
  <si>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</si>
  <si>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</si>
  <si>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</si>
  <si>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</si>
  <si>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</si>
  <si>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</si>
  <si>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</si>
  <si>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</si>
  <si>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</si>
  <si>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</si>
  <si>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</si>
  <si>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</si>
  <si>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</si>
  <si>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</si>
  <si>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</si>
  <si>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</si>
  <si>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</si>
  <si>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</si>
  <si>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</si>
  <si>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</si>
  <si>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</si>
  <si>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</si>
  <si>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</si>
  <si>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</si>
  <si>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</si>
  <si>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</si>
  <si>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</si>
  <si>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</si>
  <si>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</si>
  <si>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</si>
  <si>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介護保険会計（サービス事業勘定）</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</si>
  <si>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</si>
  <si>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</si>
  <si>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</si>
  <si>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</si>
  <si>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公共駐車場会計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</si>
  <si>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</si>
  <si>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</si>
  <si>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</si>
  <si>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</si>
  <si>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</si>
  <si>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</si>
  <si>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</si>
  <si>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</si>
  <si>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</si>
  <si>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</si>
  <si>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</si>
  <si>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</si>
  <si>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</si>
  <si>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</si>
  <si>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</si>
  <si>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</si>
  <si>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</si>
  <si>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</si>
  <si>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</si>
  <si>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</si>
  <si>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</si>
  <si>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</si>
  <si>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</si>
  <si>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</si>
  <si>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</si>
  <si>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</si>
  <si>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</si>
  <si>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</si>
  <si>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</si>
  <si>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</si>
  <si>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</si>
  <si>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</si>
  <si>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</si>
  <si>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</si>
  <si>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</si>
  <si>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</si>
  <si>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</si>
  <si>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</si>
  <si>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</si>
  <si>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</si>
  <si>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</si>
  <si>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</si>
  <si>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</si>
  <si>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</si>
  <si>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</si>
  <si>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</si>
  <si>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</si>
  <si>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</si>
  <si>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</si>
  <si>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</si>
  <si>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</si>
  <si>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</si>
  <si>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</si>
  <si>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</si>
  <si>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</si>
  <si>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</si>
  <si>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</si>
  <si>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</si>
  <si>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</si>
  <si>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</si>
  <si>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</si>
  <si>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</si>
  <si>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</si>
  <si>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</si>
  <si>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</si>
  <si>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</si>
  <si>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</si>
  <si>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</si>
  <si>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</si>
  <si>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</si>
  <si>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</si>
  <si>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</si>
  <si>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</si>
  <si>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</si>
  <si>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</si>
  <si>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</si>
  <si>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</si>
  <si>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</si>
  <si>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</si>
  <si>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</si>
  <si>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0.96</t>
  </si>
  <si>
    <t>▲ 0.83</t>
  </si>
  <si>
    <t>▲ 2.14</t>
  </si>
  <si>
    <t>▲ 2.82</t>
  </si>
  <si>
    <t>▲ 0.74</t>
  </si>
  <si>
    <t>一般会計</t>
  </si>
  <si>
    <t>国民健康保険事業会計</t>
  </si>
  <si>
    <t>介護保険会計（保険事業勘定）</t>
  </si>
  <si>
    <t>後期高齢者医療会計</t>
  </si>
  <si>
    <t>その他会計（赤字）</t>
  </si>
  <si>
    <t>その他会計（黒字）</t>
  </si>
  <si>
    <t>R02</t>
    <phoneticPr fontId="5"/>
  </si>
  <si>
    <t>R03</t>
    <phoneticPr fontId="5"/>
  </si>
  <si>
    <t>R04</t>
    <phoneticPr fontId="5"/>
  </si>
  <si>
    <t>R05</t>
    <phoneticPr fontId="5"/>
  </si>
  <si>
    <t>R06</t>
    <phoneticPr fontId="5"/>
  </si>
  <si>
    <t>施設整備基金</t>
    <rPh sb="0" eb="6">
      <t>シセツセイビキキン</t>
    </rPh>
    <phoneticPr fontId="5"/>
  </si>
  <si>
    <t>大江戸線延伸推進基金</t>
    <rPh sb="0" eb="6">
      <t>オオエドセンエンシン</t>
    </rPh>
    <rPh sb="6" eb="10">
      <t>スイシンキキン</t>
    </rPh>
    <phoneticPr fontId="2"/>
  </si>
  <si>
    <t>区営住宅整備基金</t>
    <rPh sb="0" eb="8">
      <t>クエイジュウタクセイビキキン</t>
    </rPh>
    <phoneticPr fontId="2"/>
  </si>
  <si>
    <t>医療環境整備基金</t>
    <rPh sb="0" eb="8">
      <t>イリョウカンキョウセイビキキン</t>
    </rPh>
    <phoneticPr fontId="2"/>
  </si>
  <si>
    <t>みどりを育む基金</t>
    <rPh sb="4" eb="5">
      <t>ハグク</t>
    </rPh>
    <rPh sb="6" eb="8">
      <t>キキン</t>
    </rPh>
    <phoneticPr fontId="2"/>
  </si>
  <si>
    <t>-</t>
    <phoneticPr fontId="2"/>
  </si>
  <si>
    <t>介護保険会計（サービス事業勘定）</t>
    <rPh sb="11" eb="13">
      <t>ジギョウ</t>
    </rPh>
    <phoneticPr fontId="5"/>
  </si>
  <si>
    <t>○</t>
    <phoneticPr fontId="38"/>
  </si>
  <si>
    <t>練馬区土地開発公社</t>
    <rPh sb="0" eb="9">
      <t>ネリマクトチカイハツコウシャ</t>
    </rPh>
    <phoneticPr fontId="38"/>
  </si>
  <si>
    <t>練馬区環境まちづくり公社</t>
    <rPh sb="0" eb="3">
      <t>ネリマク</t>
    </rPh>
    <rPh sb="3" eb="5">
      <t>カンキョウ</t>
    </rPh>
    <rPh sb="10" eb="12">
      <t>コウシャ</t>
    </rPh>
    <phoneticPr fontId="38"/>
  </si>
  <si>
    <t>練馬区文化振興協会</t>
    <rPh sb="0" eb="9">
      <t>ネリマクブンカシンコウキョウカイ</t>
    </rPh>
    <phoneticPr fontId="38"/>
  </si>
  <si>
    <t>江古田駅整備株式会社</t>
    <rPh sb="0" eb="4">
      <t>エコダエキ</t>
    </rPh>
    <rPh sb="4" eb="10">
      <t>セイビカブシキガイシャ</t>
    </rPh>
    <phoneticPr fontId="38"/>
  </si>
  <si>
    <t>練馬区産業振興公社</t>
    <rPh sb="0" eb="9">
      <t>ネリマクサンギョウシンコウコウシャ</t>
    </rPh>
    <phoneticPr fontId="38"/>
  </si>
  <si>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</si>
  <si>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</si>
  <si>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</si>
  <si>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</si>
  <si>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</si>
  <si>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3">
      <t>ホウテキヨウ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</si>
</sst>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F37E-48F8-B756-04BC2626AF1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35741</c:v>
                </c:pt>
                <c:pt idx="1">
                  <c:v>37826</c:v>
                </c:pt>
                <c:pt idx="2">
                  <c:v>35476</c:v>
                </c:pt>
                <c:pt idx="3">
                  <c:v>41436</c:v>
                </c:pt>
                <c:pt idx="4">
                  <c:v>36453</c:v>
                </c:pt>
              </c:numCache>
            </c:numRef>
          </c:val>
          <c:smooth val="0"/>
          <c:extLst>
            <c:ext xmlns:c16="http://schemas.microsoft.com/office/drawing/2014/chart" uri="{C3380CC4-5D6E-409C-BE32-E72D297353CC}">
              <c16:uniqueId val="{00000001-F37E-48F8-B756-04BC2626AF1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5.13</c:v>
                </c:pt>
                <c:pt idx="1">
                  <c:v>5.94</c:v>
                </c:pt>
                <c:pt idx="2">
                  <c:v>5.24</c:v>
                </c:pt>
                <c:pt idx="3">
                  <c:v>3.67</c:v>
                </c:pt>
                <c:pt idx="4">
                  <c:v>2.96</c:v>
                </c:pt>
              </c:numCache>
            </c:numRef>
          </c:val>
          <c:extLst>
            <c:ext xmlns:c16="http://schemas.microsoft.com/office/drawing/2014/chart" uri="{C3380CC4-5D6E-409C-BE32-E72D297353CC}">
              <c16:uniqueId val="{00000000-9A70-4AC5-B2D7-083681B94AA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25.92</c:v>
                </c:pt>
                <c:pt idx="1">
                  <c:v>26.33</c:v>
                </c:pt>
                <c:pt idx="2">
                  <c:v>26.04</c:v>
                </c:pt>
                <c:pt idx="3">
                  <c:v>25.54</c:v>
                </c:pt>
                <c:pt idx="4">
                  <c:v>25.78</c:v>
                </c:pt>
              </c:numCache>
            </c:numRef>
          </c:val>
          <c:extLst>
            <c:ext xmlns:c16="http://schemas.microsoft.com/office/drawing/2014/chart" uri="{C3380CC4-5D6E-409C-BE32-E72D297353CC}">
              <c16:uniqueId val="{00000001-9A70-4AC5-B2D7-083681B94AA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-0.96</c:v>
                </c:pt>
                <c:pt idx="1">
                  <c:v>-0.83</c:v>
                </c:pt>
                <c:pt idx="2">
                  <c:v>-2.14</c:v>
                </c:pt>
                <c:pt idx="3">
                  <c:v>-2.82</c:v>
                </c:pt>
                <c:pt idx="4">
                  <c:v>-0.74</c:v>
                </c:pt>
              </c:numCache>
            </c:numRef>
          </c:val>
          <c:smooth val="0"/>
          <c:extLst>
            <c:ext xmlns:c16="http://schemas.microsoft.com/office/drawing/2014/chart" uri="{C3380CC4-5D6E-409C-BE32-E72D297353CC}">
              <c16:uniqueId val="{00000002-9A70-4AC5-B2D7-083681B94AA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423B-4F2F-A03E-94D95613574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23B-4F2F-A03E-94D95613574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23B-4F2F-A03E-94D95613574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23B-4F2F-A03E-94D95613574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23B-4F2F-A03E-94D95613574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23B-4F2F-A03E-94D95613574A}"/>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6-423B-4F2F-A03E-94D95613574A}"/>
            </c:ext>
          </c:extLst>
        </c:ser>
        <c:ser>
          <c:idx val="7"/>
          <c:order val="7"/>
          <c:tx>
            <c:strRef>
              <c:f>データシート!$A$34</c:f>
              <c:strCache>
                <c:ptCount val="1"/>
                <c:pt idx="0">
                  <c:v>介護保険会計（保険事業勘定）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0.55000000000000004</c:v>
                </c:pt>
                <c:pt idx="2">
                  <c:v>#N/A</c:v>
                </c:pt>
                <c:pt idx="3">
                  <c:v>0.76</c:v>
                </c:pt>
                <c:pt idx="4">
                  <c:v>#N/A</c:v>
                </c:pt>
                <c:pt idx="5">
                  <c:v>0.72</c:v>
                </c:pt>
                <c:pt idx="6">
                  <c:v>#N/A</c:v>
                </c:pt>
                <c:pt idx="7">
                  <c:v>0.3</c:v>
                </c:pt>
                <c:pt idx="8">
                  <c:v>#N/A</c:v>
                </c:pt>
                <c:pt idx="9">
                  <c:v>0.22</c:v>
                </c:pt>
              </c:numCache>
            </c:numRef>
          </c:val>
          <c:extLst>
            <c:ext xmlns:c16="http://schemas.microsoft.com/office/drawing/2014/chart" uri="{C3380CC4-5D6E-409C-BE32-E72D297353CC}">
              <c16:uniqueId val="{00000007-423B-4F2F-A03E-94D95613574A}"/>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0.26</c:v>
                </c:pt>
                <c:pt idx="2">
                  <c:v>#N/A</c:v>
                </c:pt>
                <c:pt idx="3">
                  <c:v>0.44</c:v>
                </c:pt>
                <c:pt idx="4">
                  <c:v>#N/A</c:v>
                </c:pt>
                <c:pt idx="5">
                  <c:v>0.22</c:v>
                </c:pt>
                <c:pt idx="6">
                  <c:v>#N/A</c:v>
                </c:pt>
                <c:pt idx="7">
                  <c:v>0.28999999999999998</c:v>
                </c:pt>
                <c:pt idx="8">
                  <c:v>#N/A</c:v>
                </c:pt>
                <c:pt idx="9">
                  <c:v>0.28999999999999998</c:v>
                </c:pt>
              </c:numCache>
            </c:numRef>
          </c:val>
          <c:extLst>
            <c:ext xmlns:c16="http://schemas.microsoft.com/office/drawing/2014/chart" uri="{C3380CC4-5D6E-409C-BE32-E72D297353CC}">
              <c16:uniqueId val="{00000008-423B-4F2F-A03E-94D95613574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5.12</c:v>
                </c:pt>
                <c:pt idx="2">
                  <c:v>#N/A</c:v>
                </c:pt>
                <c:pt idx="3">
                  <c:v>5.93</c:v>
                </c:pt>
                <c:pt idx="4">
                  <c:v>#N/A</c:v>
                </c:pt>
                <c:pt idx="5">
                  <c:v>5.23</c:v>
                </c:pt>
                <c:pt idx="6">
                  <c:v>#N/A</c:v>
                </c:pt>
                <c:pt idx="7">
                  <c:v>3.67</c:v>
                </c:pt>
                <c:pt idx="8">
                  <c:v>#N/A</c:v>
                </c:pt>
                <c:pt idx="9">
                  <c:v>2.95</c:v>
                </c:pt>
              </c:numCache>
            </c:numRef>
          </c:val>
          <c:extLst>
            <c:ext xmlns:c16="http://schemas.microsoft.com/office/drawing/2014/chart" uri="{C3380CC4-5D6E-409C-BE32-E72D297353CC}">
              <c16:uniqueId val="{00000009-423B-4F2F-A03E-94D95613574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11627</c:v>
                </c:pt>
                <c:pt idx="5">
                  <c:v>11172</c:v>
                </c:pt>
                <c:pt idx="8">
                  <c:v>10374</c:v>
                </c:pt>
                <c:pt idx="11">
                  <c:v>9438</c:v>
                </c:pt>
                <c:pt idx="14">
                  <c:v>7740</c:v>
                </c:pt>
              </c:numCache>
            </c:numRef>
          </c:val>
          <c:extLst>
            <c:ext xmlns:c16="http://schemas.microsoft.com/office/drawing/2014/chart" uri="{C3380CC4-5D6E-409C-BE32-E72D297353CC}">
              <c16:uniqueId val="{00000000-276A-46D8-BBC5-8CD3C36CAB6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76A-46D8-BBC5-8CD3C36CAB6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3381</c:v>
                </c:pt>
                <c:pt idx="3">
                  <c:v>4088</c:v>
                </c:pt>
                <c:pt idx="6">
                  <c:v>873</c:v>
                </c:pt>
                <c:pt idx="9">
                  <c:v>772</c:v>
                </c:pt>
                <c:pt idx="12">
                  <c:v>1997</c:v>
                </c:pt>
              </c:numCache>
            </c:numRef>
          </c:val>
          <c:extLst>
            <c:ext xmlns:c16="http://schemas.microsoft.com/office/drawing/2014/chart" uri="{C3380CC4-5D6E-409C-BE32-E72D297353CC}">
              <c16:uniqueId val="{00000002-276A-46D8-BBC5-8CD3C36CAB6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200</c:v>
                </c:pt>
                <c:pt idx="3">
                  <c:v>192</c:v>
                </c:pt>
                <c:pt idx="6">
                  <c:v>197</c:v>
                </c:pt>
                <c:pt idx="9">
                  <c:v>240</c:v>
                </c:pt>
                <c:pt idx="12">
                  <c:v>325</c:v>
                </c:pt>
              </c:numCache>
            </c:numRef>
          </c:val>
          <c:extLst>
            <c:ext xmlns:c16="http://schemas.microsoft.com/office/drawing/2014/chart" uri="{C3380CC4-5D6E-409C-BE32-E72D297353CC}">
              <c16:uniqueId val="{00000003-276A-46D8-BBC5-8CD3C36CAB6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93</c:v>
                </c:pt>
                <c:pt idx="3">
                  <c:v>77</c:v>
                </c:pt>
                <c:pt idx="6">
                  <c:v>59</c:v>
                </c:pt>
                <c:pt idx="9">
                  <c:v>54</c:v>
                </c:pt>
                <c:pt idx="12">
                  <c:v>52</c:v>
                </c:pt>
              </c:numCache>
            </c:numRef>
          </c:val>
          <c:extLst>
            <c:ext xmlns:c16="http://schemas.microsoft.com/office/drawing/2014/chart" uri="{C3380CC4-5D6E-409C-BE32-E72D297353CC}">
              <c16:uniqueId val="{00000004-276A-46D8-BBC5-8CD3C36CAB6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612</c:v>
                </c:pt>
                <c:pt idx="3">
                  <c:v>537</c:v>
                </c:pt>
                <c:pt idx="6">
                  <c:v>558</c:v>
                </c:pt>
                <c:pt idx="9">
                  <c:v>527</c:v>
                </c:pt>
                <c:pt idx="12">
                  <c:v>522</c:v>
                </c:pt>
              </c:numCache>
            </c:numRef>
          </c:val>
          <c:extLst>
            <c:ext xmlns:c16="http://schemas.microsoft.com/office/drawing/2014/chart" uri="{C3380CC4-5D6E-409C-BE32-E72D297353CC}">
              <c16:uniqueId val="{00000005-276A-46D8-BBC5-8CD3C36CAB6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76A-46D8-BBC5-8CD3C36CAB6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3350</c:v>
                </c:pt>
                <c:pt idx="3">
                  <c:v>3071</c:v>
                </c:pt>
                <c:pt idx="6">
                  <c:v>3239</c:v>
                </c:pt>
                <c:pt idx="9">
                  <c:v>3288</c:v>
                </c:pt>
                <c:pt idx="12">
                  <c:v>3344</c:v>
                </c:pt>
              </c:numCache>
            </c:numRef>
          </c:val>
          <c:extLst>
            <c:ext xmlns:c16="http://schemas.microsoft.com/office/drawing/2014/chart" uri="{C3380CC4-5D6E-409C-BE32-E72D297353CC}">
              <c16:uniqueId val="{00000007-276A-46D8-BBC5-8CD3C36CAB6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-3991</c:v>
                </c:pt>
                <c:pt idx="2">
                  <c:v>#N/A</c:v>
                </c:pt>
                <c:pt idx="3">
                  <c:v>#N/A</c:v>
                </c:pt>
                <c:pt idx="4">
                  <c:v>-3207</c:v>
                </c:pt>
                <c:pt idx="5">
                  <c:v>#N/A</c:v>
                </c:pt>
                <c:pt idx="6">
                  <c:v>#N/A</c:v>
                </c:pt>
                <c:pt idx="7">
                  <c:v>-5448</c:v>
                </c:pt>
                <c:pt idx="8">
                  <c:v>#N/A</c:v>
                </c:pt>
                <c:pt idx="9">
                  <c:v>#N/A</c:v>
                </c:pt>
                <c:pt idx="10">
                  <c:v>-4557</c:v>
                </c:pt>
                <c:pt idx="11">
                  <c:v>#N/A</c:v>
                </c:pt>
                <c:pt idx="12">
                  <c:v>#N/A</c:v>
                </c:pt>
                <c:pt idx="13">
                  <c:v>-1500</c:v>
                </c:pt>
                <c:pt idx="14">
                  <c:v>#N/A</c:v>
                </c:pt>
              </c:numCache>
            </c:numRef>
          </c:val>
          <c:smooth val="0"/>
          <c:extLst>
            <c:ext xmlns:c16="http://schemas.microsoft.com/office/drawing/2014/chart" uri="{C3380CC4-5D6E-409C-BE32-E72D297353CC}">
              <c16:uniqueId val="{00000008-276A-46D8-BBC5-8CD3C36CAB6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96597</c:v>
                </c:pt>
                <c:pt idx="5">
                  <c:v>103663</c:v>
                </c:pt>
                <c:pt idx="8">
                  <c:v>101357</c:v>
                </c:pt>
                <c:pt idx="11">
                  <c:v>90872</c:v>
                </c:pt>
                <c:pt idx="14">
                  <c:v>83202</c:v>
                </c:pt>
              </c:numCache>
            </c:numRef>
          </c:val>
          <c:extLst>
            <c:ext xmlns:c16="http://schemas.microsoft.com/office/drawing/2014/chart" uri="{C3380CC4-5D6E-409C-BE32-E72D297353CC}">
              <c16:uniqueId val="{00000000-3DD7-4F8B-8EE7-5E08278B72A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7307</c:v>
                </c:pt>
                <c:pt idx="5">
                  <c:v>10246</c:v>
                </c:pt>
                <c:pt idx="8">
                  <c:v>12635</c:v>
                </c:pt>
                <c:pt idx="11">
                  <c:v>12850</c:v>
                </c:pt>
                <c:pt idx="14">
                  <c:v>12639</c:v>
                </c:pt>
              </c:numCache>
            </c:numRef>
          </c:val>
          <c:extLst>
            <c:ext xmlns:c16="http://schemas.microsoft.com/office/drawing/2014/chart" uri="{C3380CC4-5D6E-409C-BE32-E72D297353CC}">
              <c16:uniqueId val="{00000001-3DD7-4F8B-8EE7-5E08278B72A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106984</c:v>
                </c:pt>
                <c:pt idx="5">
                  <c:v>112900</c:v>
                </c:pt>
                <c:pt idx="8">
                  <c:v>123971</c:v>
                </c:pt>
                <c:pt idx="11">
                  <c:v>127473</c:v>
                </c:pt>
                <c:pt idx="14">
                  <c:v>138461</c:v>
                </c:pt>
              </c:numCache>
            </c:numRef>
          </c:val>
          <c:extLst>
            <c:ext xmlns:c16="http://schemas.microsoft.com/office/drawing/2014/chart" uri="{C3380CC4-5D6E-409C-BE32-E72D297353CC}">
              <c16:uniqueId val="{00000002-3DD7-4F8B-8EE7-5E08278B72A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DD7-4F8B-8EE7-5E08278B72A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DD7-4F8B-8EE7-5E08278B72A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DD7-4F8B-8EE7-5E08278B72A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33092</c:v>
                </c:pt>
                <c:pt idx="3">
                  <c:v>32422</c:v>
                </c:pt>
                <c:pt idx="6">
                  <c:v>30615</c:v>
                </c:pt>
                <c:pt idx="9">
                  <c:v>30558</c:v>
                </c:pt>
                <c:pt idx="12">
                  <c:v>28720</c:v>
                </c:pt>
              </c:numCache>
            </c:numRef>
          </c:val>
          <c:extLst>
            <c:ext xmlns:c16="http://schemas.microsoft.com/office/drawing/2014/chart" uri="{C3380CC4-5D6E-409C-BE32-E72D297353CC}">
              <c16:uniqueId val="{00000006-3DD7-4F8B-8EE7-5E08278B72A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2627</c:v>
                </c:pt>
                <c:pt idx="3">
                  <c:v>2978</c:v>
                </c:pt>
                <c:pt idx="6">
                  <c:v>3644</c:v>
                </c:pt>
                <c:pt idx="9">
                  <c:v>3755</c:v>
                </c:pt>
                <c:pt idx="12">
                  <c:v>4471</c:v>
                </c:pt>
              </c:numCache>
            </c:numRef>
          </c:val>
          <c:extLst>
            <c:ext xmlns:c16="http://schemas.microsoft.com/office/drawing/2014/chart" uri="{C3380CC4-5D6E-409C-BE32-E72D297353CC}">
              <c16:uniqueId val="{00000007-3DD7-4F8B-8EE7-5E08278B72A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529</c:v>
                </c:pt>
                <c:pt idx="3">
                  <c:v>451</c:v>
                </c:pt>
                <c:pt idx="6">
                  <c:v>393</c:v>
                </c:pt>
                <c:pt idx="9">
                  <c:v>342</c:v>
                </c:pt>
                <c:pt idx="12">
                  <c:v>296</c:v>
                </c:pt>
              </c:numCache>
            </c:numRef>
          </c:val>
          <c:extLst>
            <c:ext xmlns:c16="http://schemas.microsoft.com/office/drawing/2014/chart" uri="{C3380CC4-5D6E-409C-BE32-E72D297353CC}">
              <c16:uniqueId val="{00000008-3DD7-4F8B-8EE7-5E08278B72A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28227</c:v>
                </c:pt>
                <c:pt idx="3">
                  <c:v>29223</c:v>
                </c:pt>
                <c:pt idx="6">
                  <c:v>28887</c:v>
                </c:pt>
                <c:pt idx="9">
                  <c:v>30047</c:v>
                </c:pt>
                <c:pt idx="12">
                  <c:v>27655</c:v>
                </c:pt>
              </c:numCache>
            </c:numRef>
          </c:val>
          <c:extLst>
            <c:ext xmlns:c16="http://schemas.microsoft.com/office/drawing/2014/chart" uri="{C3380CC4-5D6E-409C-BE32-E72D297353CC}">
              <c16:uniqueId val="{00000009-3DD7-4F8B-8EE7-5E08278B72A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56108</c:v>
                </c:pt>
                <c:pt idx="3">
                  <c:v>56735</c:v>
                </c:pt>
                <c:pt idx="6">
                  <c:v>59220</c:v>
                </c:pt>
                <c:pt idx="9">
                  <c:v>55690</c:v>
                </c:pt>
                <c:pt idx="12">
                  <c:v>54461</c:v>
                </c:pt>
              </c:numCache>
            </c:numRef>
          </c:val>
          <c:extLst>
            <c:ext xmlns:c16="http://schemas.microsoft.com/office/drawing/2014/chart" uri="{C3380CC4-5D6E-409C-BE32-E72D297353CC}">
              <c16:uniqueId val="{0000000A-3DD7-4F8B-8EE7-5E08278B72A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DD7-4F8B-8EE7-5E08278B72A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47289</c:v>
                </c:pt>
                <c:pt idx="1">
                  <c:v>49087</c:v>
                </c:pt>
                <c:pt idx="2">
                  <c:v>52186</c:v>
                </c:pt>
              </c:numCache>
            </c:numRef>
          </c:val>
          <c:extLst>
            <c:ext xmlns:c16="http://schemas.microsoft.com/office/drawing/2014/chart" uri="{C3380CC4-5D6E-409C-BE32-E72D297353CC}">
              <c16:uniqueId val="{00000000-1B12-4B01-9A8D-57B3F4D146D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5326</c:v>
                </c:pt>
                <c:pt idx="1">
                  <c:v>5336</c:v>
                </c:pt>
                <c:pt idx="2">
                  <c:v>5350</c:v>
                </c:pt>
              </c:numCache>
            </c:numRef>
          </c:val>
          <c:extLst>
            <c:ext xmlns:c16="http://schemas.microsoft.com/office/drawing/2014/chart" uri="{C3380CC4-5D6E-409C-BE32-E72D297353CC}">
              <c16:uniqueId val="{00000001-1B12-4B01-9A8D-57B3F4D146D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49609</c:v>
                </c:pt>
                <c:pt idx="1">
                  <c:v>54440</c:v>
                </c:pt>
                <c:pt idx="2">
                  <c:v>63156</c:v>
                </c:pt>
              </c:numCache>
            </c:numRef>
          </c:val>
          <c:extLst>
            <c:ext xmlns:c16="http://schemas.microsoft.com/office/drawing/2014/chart" uri="{C3380CC4-5D6E-409C-BE32-E72D297353CC}">
              <c16:uniqueId val="{00000002-1B12-4B01-9A8D-57B3F4D146D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実質公債費比率の分子は、前年度比で</a:t>
          </a:r>
          <a:r>
            <a:rPr kumimoji="1" lang="en-US" altLang="ja-JP" sz="1400">
              <a:latin typeface="ＭＳ ゴシック" pitchFamily="49" charset="-128"/>
              <a:ea typeface="ＭＳ ゴシック" pitchFamily="49" charset="-128"/>
            </a:rPr>
            <a:t>3,057</a:t>
          </a:r>
          <a:r>
            <a:rPr kumimoji="1" lang="ja-JP" altLang="en-US" sz="1400">
              <a:latin typeface="ＭＳ ゴシック" pitchFamily="49" charset="-128"/>
              <a:ea typeface="ＭＳ ゴシック" pitchFamily="49" charset="-128"/>
            </a:rPr>
            <a:t>百万円増加した。これは、元利償還金等から差し引く算入公債費等が</a:t>
          </a:r>
          <a:r>
            <a:rPr kumimoji="1" lang="en-US" altLang="ja-JP" sz="1400">
              <a:latin typeface="ＭＳ ゴシック" pitchFamily="49" charset="-128"/>
              <a:ea typeface="ＭＳ ゴシック" pitchFamily="49" charset="-128"/>
            </a:rPr>
            <a:t>1,698</a:t>
          </a:r>
          <a:r>
            <a:rPr kumimoji="1" lang="ja-JP" altLang="en-US" sz="1400">
              <a:latin typeface="ＭＳ ゴシック" pitchFamily="49" charset="-128"/>
              <a:ea typeface="ＭＳ ゴシック" pitchFamily="49" charset="-128"/>
            </a:rPr>
            <a:t>百万円減少したこと等によるものである。</a:t>
          </a:r>
        </a:p>
        <a:p>
          <a:r>
            <a:rPr kumimoji="1" lang="ja-JP" altLang="en-US" sz="1400">
              <a:latin typeface="ＭＳ ゴシック" pitchFamily="49" charset="-128"/>
              <a:ea typeface="ＭＳ ゴシック" pitchFamily="49" charset="-128"/>
            </a:rPr>
            <a:t>　公共施設の改修改築自体の需要は、施設の老朽化が進む中で、今後も増大が見込まれる。</a:t>
          </a:r>
        </a:p>
        <a:p>
          <a:r>
            <a:rPr kumimoji="1" lang="ja-JP" altLang="en-US" sz="1400">
              <a:latin typeface="ＭＳ ゴシック" pitchFamily="49" charset="-128"/>
              <a:ea typeface="ＭＳ ゴシック" pitchFamily="49" charset="-128"/>
            </a:rPr>
            <a:t>　世代間の負担の公平性を保つため、金利動向や将来世代への負担に配慮しながら、積極的に起債を活用していくが、将来を見据えた計画的な起債により健全な状態を維持していく。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a:t>
          </a:r>
          <a:r>
            <a:rPr kumimoji="1" lang="ja-JP" altLang="en-US" sz="1400">
              <a:latin typeface="ＭＳ ゴシック" pitchFamily="49" charset="-128"/>
              <a:ea typeface="ＭＳ ゴシック" pitchFamily="49" charset="-128"/>
            </a:rPr>
            <a:t>毎年度、満期一括償還地方債償還元金の</a:t>
          </a:r>
          <a:r>
            <a:rPr kumimoji="1" lang="en-US" altLang="ja-JP" sz="1400">
              <a:latin typeface="ＭＳ ゴシック" pitchFamily="49" charset="-128"/>
              <a:ea typeface="ＭＳ ゴシック" pitchFamily="49" charset="-128"/>
            </a:rPr>
            <a:t>1/10</a:t>
          </a:r>
          <a:r>
            <a:rPr kumimoji="1" lang="ja-JP" altLang="en-US" sz="1400">
              <a:latin typeface="ＭＳ ゴシック" pitchFamily="49" charset="-128"/>
              <a:ea typeface="ＭＳ ゴシック" pitchFamily="49" charset="-128"/>
            </a:rPr>
            <a:t>ずつを計画的に積み立てている。今後も、公的資金活用を主としつつ、計画的な積立を行う。</a:t>
          </a:r>
          <a:endParaRPr kumimoji="1" lang="ja-JP" altLang="en-US" sz="13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将来負担比率の分子は、前年度比で</a:t>
          </a:r>
          <a:r>
            <a:rPr kumimoji="1" lang="en-US" altLang="ja-JP" sz="1400">
              <a:latin typeface="ＭＳ ゴシック" pitchFamily="49" charset="-128"/>
              <a:ea typeface="ＭＳ ゴシック" pitchFamily="49" charset="-128"/>
            </a:rPr>
            <a:t>7,897</a:t>
          </a:r>
          <a:r>
            <a:rPr kumimoji="1" lang="ja-JP" altLang="en-US" sz="1400">
              <a:latin typeface="ＭＳ ゴシック" pitchFamily="49" charset="-128"/>
              <a:ea typeface="ＭＳ ゴシック" pitchFamily="49" charset="-128"/>
            </a:rPr>
            <a:t>百万円減少した。将来負担額から差し引く充当可能基金が</a:t>
          </a:r>
          <a:r>
            <a:rPr kumimoji="1" lang="en-US" altLang="ja-JP" sz="1400">
              <a:latin typeface="ＭＳ ゴシック" pitchFamily="49" charset="-128"/>
              <a:ea typeface="ＭＳ ゴシック" pitchFamily="49" charset="-128"/>
            </a:rPr>
            <a:t>10,988</a:t>
          </a:r>
          <a:r>
            <a:rPr kumimoji="1" lang="ja-JP" altLang="en-US" sz="1400">
              <a:latin typeface="ＭＳ ゴシック" pitchFamily="49" charset="-128"/>
              <a:ea typeface="ＭＳ ゴシック" pitchFamily="49" charset="-128"/>
            </a:rPr>
            <a:t>百万円増加したことが主な要因である。</a:t>
          </a:r>
        </a:p>
        <a:p>
          <a:r>
            <a:rPr kumimoji="1" lang="ja-JP" altLang="en-US" sz="1400">
              <a:latin typeface="ＭＳ ゴシック" pitchFamily="49" charset="-128"/>
              <a:ea typeface="ＭＳ ゴシック" pitchFamily="49" charset="-128"/>
            </a:rPr>
            <a:t>　今後も、地方債現在高や基金残高等に配慮しつつ、健全な財政運営に努めていく。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東京都練馬区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前年度残高に対して約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億円の増となった。これは、決算剰余よる積立が約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億円、その他の積立が約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億円、合計約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億円の積立に対して、取崩が約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億円であったためである。取崩しは主に財政調整基金の取崩しである。財政調整基金は当初約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億円の取崩を予定していたが、歳出・歳入の決算見込みなどを勘案し、結果的に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は、景気の回復基調を背景に、特別区民税や特別区財政調整交付金等が増額傾向にある一方、ふるさと納税による特別区民税の減収拡大に加え、地方消費税の清算基準の見直し、法人住民税の一部国税化などによる大幅な減収が生じている。今後も、米国の通商政策の影響による下振れリスクや金融資本市場の変動次第で、更なる減収につながる恐れがあり、十分注意が必要である。さらに、税源偏在是正の名のもとに、国により東京の財源を更に収奪する動きが見受けられ、予断を許さない状況に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出は、物価や賃金の上昇に伴う財政負担が一層増大していることに加え、少子高齢化の進行による福祉・医療などの社会保障関係経費、区立施設の老朽化による改修改築経費のほか、災害対策経費や遅れている都市インフラの整備費などの膨大な需要にも対応していかなければならず、今後、財政状況が厳しさを増すことが確実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加えて、東京都特別区は、年度途中の調整税の減収について、一般の市町村が採りうる減収対策が制度上採れず、基金の活用により対応せざるを得ない。将来に渡って持続可能な財政運営を行うためにも、中長期的な財政対応力を強化する基金の積立は必要であり、今後も必要に応じて活用を図りながら、計画的に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・施設整備基金･･･施設の建設、改修または改築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・大江戸線延伸推進基金･･･都営地下鉄大江戸線光が丘駅から大泉学園町方面の延伸に資するもの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・区営住宅整備基金･･･区営住宅の大規模修繕その他の整備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・医療環境整備基金･･･国おける医療環境の整備に資するもの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を育む基金･･･緑化の推進およびみどりの普及啓発に関すること、区民の緑化活動への助成に関すること、民間樹林等の保全および取得に関すること、その他みどりの保全および創出に関すること。</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その他特定目的基金全体で、前年度に対して約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億円の増となった。主な要因は、今後の公共施設改築等に備えて、施設整備基金を約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億円積み立てるとともに、大江戸線延伸の確実な事業着手に向けて、大江戸線延伸推進基金を約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億積み立てたことによる。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区立施設の老朽化による改修改築に備え、施設整備基金への積立を優先的に行っていくとともに、大江戸線延伸の早期実現に向けて、大江戸線延伸推進基金の積み増しを行っていく。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前年度残高に対して約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億円の増となった。これは、決算剰余等による約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億円の積立を行った一方、一般財源等の不足を補うためため、取崩を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億円行ったことが要因である。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は、景気の回復基調を背景に、特別区民税や特別区財政調整交付金等が増額傾向にある一方、ふるさと納税、地方消費税の清算基準の見直し、法人住民税の一部国税化などによる大幅な減収が生じている。今後も、社会情勢や金利政策などの動向次第で、更なる減収につながる恐れがあり、十分注意が必要である。さらに、国による税源偏在是正の動きが見受けられ、予断を許さない状況に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出は、物価・賃金上昇に伴う財政負担の増大に加え、社会保障関連経費増加や、老朽化した区立施設の改修改築、災害対策や遅れている都市インフラの整備など、膨大な需要にも対応していかなければならず、今後、財政状況が厳しさを増すことが確実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東京都特別区は、年度途中の調整税の減収について、一般の市町村が採りうる減収対策が制度上採れず、財政調整基金等の活用により対応せざるを得ないことから、将来に渡って持続可能な財政運営を行うためにも、特定目的基金の積立と調整を図りながら、計画的に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前年度の対して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百万円の増となった。満期一括償還方式による起債の借入額の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を計画的に積立てているが、普通会計上は公債費扱いとなるため、積立額が基金利子の約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百万円となったことによる。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老朽化した区立施設の改修改築や、都市計画道路などの都市インフラの整備など、今後、投資的経費は増加する見込である。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社会資本形成に資する事業には世代間の負担の公平を図るため、後年度負担に配慮しつつ、金利動向を注視しながら、積極的に起債を活用していく。その際、満期一括償還方式による借入額の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を毎年度減債基金に積み立て、償還財源を確保する。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745,927
719,396
48.08
334,532,640
326,309,961
5,990,833
202,421,240
47,132,190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財政力指数は過去３か年の平均となるため、今回の増減は令和３年度と令和６年度の単年度数値の差が反映される。単年度数値では、令和３年度が</a:t>
          </a:r>
          <a:r>
            <a:rPr kumimoji="1" lang="en-US" altLang="ja-JP" sz="1300">
              <a:latin typeface="ＭＳ Ｐゴシック" panose="020B0600070205080204" pitchFamily="50" charset="-128"/>
              <a:ea typeface="ＭＳ Ｐゴシック" panose="020B0600070205080204" pitchFamily="50" charset="-128"/>
            </a:rPr>
            <a:t>0.47</a:t>
          </a:r>
          <a:r>
            <a:rPr kumimoji="1" lang="ja-JP" altLang="en-US" sz="1300">
              <a:latin typeface="ＭＳ Ｐゴシック" panose="020B0600070205080204" pitchFamily="50" charset="-128"/>
              <a:ea typeface="ＭＳ Ｐゴシック" panose="020B0600070205080204" pitchFamily="50" charset="-128"/>
            </a:rPr>
            <a:t>に対して、令和６年度は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0.45</a:t>
          </a:r>
          <a:r>
            <a:rPr kumimoji="1" lang="ja-JP" altLang="en-US" sz="1300">
              <a:latin typeface="ＭＳ Ｐゴシック" panose="020B0600070205080204" pitchFamily="50" charset="-128"/>
              <a:ea typeface="ＭＳ Ｐゴシック" panose="020B0600070205080204" pitchFamily="50" charset="-128"/>
            </a:rPr>
            <a:t>となった。これは、基準財政需要額が</a:t>
          </a:r>
          <a:r>
            <a:rPr kumimoji="1" lang="en-US" altLang="ja-JP" sz="1300">
              <a:latin typeface="ＭＳ Ｐゴシック" panose="020B0600070205080204" pitchFamily="50" charset="-128"/>
              <a:ea typeface="ＭＳ Ｐゴシック" panose="020B0600070205080204" pitchFamily="50" charset="-128"/>
            </a:rPr>
            <a:t>17.8%</a:t>
          </a:r>
          <a:r>
            <a:rPr kumimoji="1" lang="ja-JP" altLang="en-US" sz="1300">
              <a:latin typeface="ＭＳ Ｐゴシック" panose="020B0600070205080204" pitchFamily="50" charset="-128"/>
              <a:ea typeface="ＭＳ Ｐゴシック" panose="020B0600070205080204" pitchFamily="50" charset="-128"/>
            </a:rPr>
            <a:t>増加した一方で、基準財政収入額が</a:t>
          </a:r>
          <a:r>
            <a:rPr kumimoji="1" lang="en-US" altLang="ja-JP" sz="1300">
              <a:latin typeface="ＭＳ Ｐゴシック" panose="020B0600070205080204" pitchFamily="50" charset="-128"/>
              <a:ea typeface="ＭＳ Ｐゴシック" panose="020B0600070205080204" pitchFamily="50" charset="-128"/>
            </a:rPr>
            <a:t>13.3%</a:t>
          </a:r>
          <a:r>
            <a:rPr kumimoji="1" lang="ja-JP" altLang="en-US" sz="1300">
              <a:latin typeface="ＭＳ Ｐゴシック" panose="020B0600070205080204" pitchFamily="50" charset="-128"/>
              <a:ea typeface="ＭＳ Ｐゴシック" panose="020B0600070205080204" pitchFamily="50" charset="-128"/>
            </a:rPr>
            <a:t>の増加に留まったことでによる。</a:t>
          </a:r>
        </a:p>
        <a:p>
          <a:r>
            <a:rPr kumimoji="1" lang="ja-JP" altLang="en-US" sz="1300">
              <a:latin typeface="ＭＳ Ｐゴシック" panose="020B0600070205080204" pitchFamily="50" charset="-128"/>
              <a:ea typeface="ＭＳ Ｐゴシック" panose="020B0600070205080204" pitchFamily="50" charset="-128"/>
            </a:rPr>
            <a:t>　令和４年度から令和６年度３か年の平均は、前年度比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％減の</a:t>
          </a:r>
          <a:r>
            <a:rPr kumimoji="1" lang="en-US" altLang="ja-JP" sz="1300">
              <a:latin typeface="ＭＳ Ｐゴシック" panose="020B0600070205080204" pitchFamily="50" charset="-128"/>
              <a:ea typeface="ＭＳ Ｐゴシック" panose="020B0600070205080204" pitchFamily="50" charset="-128"/>
            </a:rPr>
            <a:t>0.45</a:t>
          </a:r>
          <a:r>
            <a:rPr kumimoji="1" lang="ja-JP" altLang="en-US" sz="1300">
              <a:latin typeface="ＭＳ Ｐゴシック" panose="020B0600070205080204" pitchFamily="50" charset="-128"/>
              <a:ea typeface="ＭＳ Ｐゴシック" panose="020B0600070205080204" pitchFamily="50" charset="-128"/>
            </a:rPr>
            <a:t>ポイントとなった。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26307</xdr:rowOff>
    </xdr:from>
    <xdr:to>
      <xdr:col>23</xdr:col>
      <xdr:colOff>133350</xdr:colOff>
      <xdr:row>43</xdr:row>
      <xdr:rowOff>43543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986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9072</xdr:rowOff>
    </xdr:from>
    <xdr:to>
      <xdr:col>19</xdr:col>
      <xdr:colOff>133350</xdr:colOff>
      <xdr:row>43</xdr:row>
      <xdr:rowOff>26307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814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9072</xdr:rowOff>
    </xdr:from>
    <xdr:to>
      <xdr:col>15</xdr:col>
      <xdr:colOff>82550</xdr:colOff>
      <xdr:row>43</xdr:row>
      <xdr:rowOff>9072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814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9072</xdr:rowOff>
    </xdr:from>
    <xdr:to>
      <xdr:col>11</xdr:col>
      <xdr:colOff>31750</xdr:colOff>
      <xdr:row>43</xdr:row>
      <xdr:rowOff>9072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814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164193</xdr:rowOff>
    </xdr:from>
    <xdr:to>
      <xdr:col>23</xdr:col>
      <xdr:colOff>184150</xdr:colOff>
      <xdr:row>43</xdr:row>
      <xdr:rowOff>94343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136270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3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146957</xdr:rowOff>
    </xdr:from>
    <xdr:to>
      <xdr:col>19</xdr:col>
      <xdr:colOff>184150</xdr:colOff>
      <xdr:row>43</xdr:row>
      <xdr:rowOff>77107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129722</xdr:rowOff>
    </xdr:from>
    <xdr:to>
      <xdr:col>15</xdr:col>
      <xdr:colOff>133350</xdr:colOff>
      <xdr:row>43</xdr:row>
      <xdr:rowOff>59872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44649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129722</xdr:rowOff>
    </xdr:from>
    <xdr:to>
      <xdr:col>11</xdr:col>
      <xdr:colOff>82550</xdr:colOff>
      <xdr:row>43</xdr:row>
      <xdr:rowOff>59872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44649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129722</xdr:rowOff>
    </xdr:from>
    <xdr:to>
      <xdr:col>7</xdr:col>
      <xdr:colOff>31750</xdr:colOff>
      <xdr:row>43</xdr:row>
      <xdr:rowOff>59872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44649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分子である経常経費充当一般財源が人件費、物件費、扶助費等の増加により</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の増となったが、分母である経常一般財源が、財調普通交付金、地方特例交付金等の増加により</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の増となったため、昨年度比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81.3%</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今後も、給与改定に伴う人件費の増加、物価・労務単価上昇に伴う物件費の増加、扶助費等の社会保障関係経費の増加が見込まれるが、効率的な財政運営に努めていく。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51308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93096"/>
          <a:ext cx="0" cy="9024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23385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67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51308</xdr:rowOff>
    </xdr:from>
    <xdr:to>
      <xdr:col>24</xdr:col>
      <xdr:colOff>12700</xdr:colOff>
      <xdr:row>65</xdr:row>
      <xdr:rowOff>51308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95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92456</xdr:rowOff>
    </xdr:from>
    <xdr:to>
      <xdr:col>23</xdr:col>
      <xdr:colOff>133350</xdr:colOff>
      <xdr:row>64</xdr:row>
      <xdr:rowOff>126238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065256"/>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89679</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195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73152</xdr:rowOff>
    </xdr:from>
    <xdr:to>
      <xdr:col>23</xdr:col>
      <xdr:colOff>184150</xdr:colOff>
      <xdr:row>64</xdr:row>
      <xdr:rowOff>3302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7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92456</xdr:rowOff>
    </xdr:from>
    <xdr:to>
      <xdr:col>19</xdr:col>
      <xdr:colOff>133350</xdr:colOff>
      <xdr:row>64</xdr:row>
      <xdr:rowOff>145542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065256"/>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15240</xdr:rowOff>
    </xdr:from>
    <xdr:to>
      <xdr:col>19</xdr:col>
      <xdr:colOff>184150</xdr:colOff>
      <xdr:row>63</xdr:row>
      <xdr:rowOff>116840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127017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8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145542</xdr:rowOff>
    </xdr:from>
    <xdr:to>
      <xdr:col>15</xdr:col>
      <xdr:colOff>82550</xdr:colOff>
      <xdr:row>65</xdr:row>
      <xdr:rowOff>123698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118342"/>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24892</xdr:rowOff>
    </xdr:from>
    <xdr:to>
      <xdr:col>15</xdr:col>
      <xdr:colOff>133350</xdr:colOff>
      <xdr:row>63</xdr:row>
      <xdr:rowOff>126492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136669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123698</xdr:rowOff>
    </xdr:from>
    <xdr:to>
      <xdr:col>11</xdr:col>
      <xdr:colOff>31750</xdr:colOff>
      <xdr:row>66</xdr:row>
      <xdr:rowOff>5334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26794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126238</xdr:rowOff>
    </xdr:from>
    <xdr:to>
      <xdr:col>11</xdr:col>
      <xdr:colOff>82550</xdr:colOff>
      <xdr:row>64</xdr:row>
      <xdr:rowOff>56388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66565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114046</xdr:rowOff>
    </xdr:from>
    <xdr:to>
      <xdr:col>7</xdr:col>
      <xdr:colOff>31750</xdr:colOff>
      <xdr:row>65</xdr:row>
      <xdr:rowOff>44196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54373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75438</xdr:rowOff>
    </xdr:from>
    <xdr:to>
      <xdr:col>23</xdr:col>
      <xdr:colOff>184150</xdr:colOff>
      <xdr:row>65</xdr:row>
      <xdr:rowOff>5588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142765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4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41656</xdr:rowOff>
    </xdr:from>
    <xdr:to>
      <xdr:col>19</xdr:col>
      <xdr:colOff>184150</xdr:colOff>
      <xdr:row>64</xdr:row>
      <xdr:rowOff>143256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128033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00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94742</xdr:rowOff>
    </xdr:from>
    <xdr:to>
      <xdr:col>15</xdr:col>
      <xdr:colOff>133350</xdr:colOff>
      <xdr:row>65</xdr:row>
      <xdr:rowOff>24892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9669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153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72898</xdr:rowOff>
    </xdr:from>
    <xdr:to>
      <xdr:col>11</xdr:col>
      <xdr:colOff>82550</xdr:colOff>
      <xdr:row>66</xdr:row>
      <xdr:rowOff>3048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159275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125984</xdr:rowOff>
    </xdr:from>
    <xdr:to>
      <xdr:col>7</xdr:col>
      <xdr:colOff>31750</xdr:colOff>
      <xdr:row>66</xdr:row>
      <xdr:rowOff>56134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7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40911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5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[138,753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前年度との比較では、</a:t>
          </a:r>
          <a:r>
            <a:rPr kumimoji="1" lang="en-US" altLang="ja-JP" sz="1300">
              <a:latin typeface="ＭＳ Ｐゴシック" panose="020B0600070205080204" pitchFamily="50" charset="-128"/>
              <a:ea typeface="ＭＳ Ｐゴシック" panose="020B0600070205080204" pitchFamily="50" charset="-128"/>
            </a:rPr>
            <a:t>6,115</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の増となった。　</a:t>
          </a:r>
        </a:p>
        <a:p>
          <a:r>
            <a:rPr kumimoji="1" lang="ja-JP" altLang="en-US" sz="1300">
              <a:latin typeface="ＭＳ Ｐゴシック" panose="020B0600070205080204" pitchFamily="50" charset="-128"/>
              <a:ea typeface="ＭＳ Ｐゴシック" panose="020B0600070205080204" pitchFamily="50" charset="-128"/>
            </a:rPr>
            <a:t>　人口は対前年度比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増となった一方、人件費が退職金や会計年度任用職員勤勉手当の増などにより、対前年比</a:t>
          </a:r>
          <a:r>
            <a:rPr kumimoji="1" lang="en-US" altLang="ja-JP" sz="1300">
              <a:latin typeface="ＭＳ Ｐゴシック" panose="020B0600070205080204" pitchFamily="50" charset="-128"/>
              <a:ea typeface="ＭＳ Ｐゴシック" panose="020B0600070205080204" pitchFamily="50" charset="-128"/>
            </a:rPr>
            <a:t>11.9%</a:t>
          </a:r>
          <a:r>
            <a:rPr kumimoji="1" lang="ja-JP" altLang="en-US" sz="1300">
              <a:latin typeface="ＭＳ Ｐゴシック" panose="020B0600070205080204" pitchFamily="50" charset="-128"/>
              <a:ea typeface="ＭＳ Ｐゴシック" panose="020B0600070205080204" pitchFamily="50" charset="-128"/>
            </a:rPr>
            <a:t>増となったことによる。</a:t>
          </a:r>
        </a:p>
        <a:p>
          <a:r>
            <a:rPr kumimoji="1" lang="ja-JP" altLang="en-US" sz="1300">
              <a:latin typeface="ＭＳ Ｐゴシック" panose="020B0600070205080204" pitchFamily="50" charset="-128"/>
              <a:ea typeface="ＭＳ Ｐゴシック" panose="020B0600070205080204" pitchFamily="50" charset="-128"/>
            </a:rPr>
            <a:t>　今後、物価上昇や賃金上昇などによる人件費・物件費等の増加が見込まれるが、適正な支出と経費の節減に努める。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44476</xdr:rowOff>
    </xdr:from>
    <xdr:to>
      <xdr:col>23</xdr:col>
      <xdr:colOff>133350</xdr:colOff>
      <xdr:row>81</xdr:row>
      <xdr:rowOff>69069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3931926"/>
          <a:ext cx="838200" cy="2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101311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8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44476</xdr:rowOff>
    </xdr:from>
    <xdr:to>
      <xdr:col>19</xdr:col>
      <xdr:colOff>133350</xdr:colOff>
      <xdr:row>81</xdr:row>
      <xdr:rowOff>72760</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3931926"/>
          <a:ext cx="889000" cy="2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55415</xdr:rowOff>
    </xdr:from>
    <xdr:to>
      <xdr:col>15</xdr:col>
      <xdr:colOff>82550</xdr:colOff>
      <xdr:row>81</xdr:row>
      <xdr:rowOff>72760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42865"/>
          <a:ext cx="889000" cy="1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7465</xdr:rowOff>
    </xdr:from>
    <xdr:to>
      <xdr:col>11</xdr:col>
      <xdr:colOff>31750</xdr:colOff>
      <xdr:row>81</xdr:row>
      <xdr:rowOff>55415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94915"/>
          <a:ext cx="889000" cy="4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18269</xdr:rowOff>
    </xdr:from>
    <xdr:to>
      <xdr:col>23</xdr:col>
      <xdr:colOff>184150</xdr:colOff>
      <xdr:row>81</xdr:row>
      <xdr:rowOff>119869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0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110996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2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165126</xdr:rowOff>
    </xdr:from>
    <xdr:to>
      <xdr:col>19</xdr:col>
      <xdr:colOff>184150</xdr:colOff>
      <xdr:row>81</xdr:row>
      <xdr:rowOff>95276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88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105453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500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21960</xdr:rowOff>
    </xdr:from>
    <xdr:to>
      <xdr:col>15</xdr:col>
      <xdr:colOff>133350</xdr:colOff>
      <xdr:row>81</xdr:row>
      <xdr:rowOff>123560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0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133737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78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4615</xdr:rowOff>
    </xdr:from>
    <xdr:to>
      <xdr:col>11</xdr:col>
      <xdr:colOff>82550</xdr:colOff>
      <xdr:row>81</xdr:row>
      <xdr:rowOff>106215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9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116392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60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128115</xdr:rowOff>
    </xdr:from>
    <xdr:to>
      <xdr:col>7</xdr:col>
      <xdr:colOff>31750</xdr:colOff>
      <xdr:row>81</xdr:row>
      <xdr:rowOff>58265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4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68442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1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構成に対し、再任用職員の増加により経験年数の長い職員の平均給料は低くなっている一方、経験年数の浅い職員層の平均給料額は高くなっているため、全体としてはラスパイレス指数の増加に繋がった。</a:t>
          </a:r>
        </a:p>
        <a:p>
          <a:r>
            <a:rPr kumimoji="1" lang="ja-JP" altLang="en-US" sz="1300">
              <a:latin typeface="ＭＳ Ｐゴシック" panose="020B0600070205080204" pitchFamily="50" charset="-128"/>
              <a:ea typeface="ＭＳ Ｐゴシック" panose="020B0600070205080204" pitchFamily="50" charset="-128"/>
            </a:rPr>
            <a:t> 　国や他の地方公共団体の状況および民間給与との均衡を考慮し、今後も給与の適正化に取り組んでいく。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134257</xdr:rowOff>
    </xdr:from>
    <xdr:to>
      <xdr:col>81</xdr:col>
      <xdr:colOff>44450</xdr:colOff>
      <xdr:row>86</xdr:row>
      <xdr:rowOff>136071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536057"/>
          <a:ext cx="838200" cy="34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87</xdr:row>
      <xdr:rowOff>102507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536057"/>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68036</xdr:rowOff>
    </xdr:from>
    <xdr:to>
      <xdr:col>72</xdr:col>
      <xdr:colOff>203200</xdr:colOff>
      <xdr:row>87</xdr:row>
      <xdr:rowOff>102507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9841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33564</xdr:rowOff>
    </xdr:from>
    <xdr:to>
      <xdr:col>68</xdr:col>
      <xdr:colOff>152400</xdr:colOff>
      <xdr:row>87</xdr:row>
      <xdr:rowOff>68036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9497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57348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802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83457</xdr:rowOff>
    </xdr:from>
    <xdr:to>
      <xdr:col>77</xdr:col>
      <xdr:colOff>95250</xdr:colOff>
      <xdr:row>85</xdr:row>
      <xdr:rowOff>13607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51707</xdr:rowOff>
    </xdr:from>
    <xdr:to>
      <xdr:col>73</xdr:col>
      <xdr:colOff>44450</xdr:colOff>
      <xdr:row>87</xdr:row>
      <xdr:rowOff>153307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138084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17236</xdr:rowOff>
    </xdr:from>
    <xdr:to>
      <xdr:col>68</xdr:col>
      <xdr:colOff>203200</xdr:colOff>
      <xdr:row>87</xdr:row>
      <xdr:rowOff>118836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103613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154214</xdr:rowOff>
    </xdr:from>
    <xdr:to>
      <xdr:col>64</xdr:col>
      <xdr:colOff>152400</xdr:colOff>
      <xdr:row>87</xdr:row>
      <xdr:rowOff>84364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69141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間が担えることは委託化を推進し、行政が責任を持つべき分野における適正な事業執行体制の確保するという練馬区職員定数管理計画の基本方針を踏まえ、定員管理を行った結果、職員数の減少に繋がった。　　</a:t>
          </a:r>
        </a:p>
        <a:p>
          <a:r>
            <a:rPr kumimoji="1" lang="ja-JP" altLang="en-US" sz="1300">
              <a:latin typeface="ＭＳ Ｐゴシック" panose="020B0600070205080204" pitchFamily="50" charset="-128"/>
              <a:ea typeface="ＭＳ Ｐゴシック" panose="020B0600070205080204" pitchFamily="50" charset="-128"/>
            </a:rPr>
            <a:t>　今後も基本方針を踏まえた定員管理の実施に努めていく。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118714</xdr:rowOff>
    </xdr:from>
    <xdr:to>
      <xdr:col>81</xdr:col>
      <xdr:colOff>44450</xdr:colOff>
      <xdr:row>59</xdr:row>
      <xdr:rowOff>121013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234264"/>
          <a:ext cx="8382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126171</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41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121013</xdr:rowOff>
    </xdr:from>
    <xdr:to>
      <xdr:col>77</xdr:col>
      <xdr:colOff>44450</xdr:colOff>
      <xdr:row>59</xdr:row>
      <xdr:rowOff>131354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236563"/>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131354</xdr:rowOff>
    </xdr:from>
    <xdr:to>
      <xdr:col>72</xdr:col>
      <xdr:colOff>203200</xdr:colOff>
      <xdr:row>59</xdr:row>
      <xdr:rowOff>140546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246904"/>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139398</xdr:rowOff>
    </xdr:from>
    <xdr:to>
      <xdr:col>68</xdr:col>
      <xdr:colOff>152400</xdr:colOff>
      <xdr:row>59</xdr:row>
      <xdr:rowOff>140546</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254948"/>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67914</xdr:rowOff>
    </xdr:from>
    <xdr:to>
      <xdr:col>81</xdr:col>
      <xdr:colOff>95250</xdr:colOff>
      <xdr:row>59</xdr:row>
      <xdr:rowOff>169514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18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160641</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104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70213</xdr:rowOff>
    </xdr:from>
    <xdr:to>
      <xdr:col>77</xdr:col>
      <xdr:colOff>95250</xdr:colOff>
      <xdr:row>60</xdr:row>
      <xdr:rowOff>363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10540</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954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80554</xdr:rowOff>
    </xdr:from>
    <xdr:to>
      <xdr:col>73</xdr:col>
      <xdr:colOff>44450</xdr:colOff>
      <xdr:row>60</xdr:row>
      <xdr:rowOff>10704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20881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96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89746</xdr:rowOff>
    </xdr:from>
    <xdr:to>
      <xdr:col>68</xdr:col>
      <xdr:colOff>203200</xdr:colOff>
      <xdr:row>60</xdr:row>
      <xdr:rowOff>19896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30073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9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88598</xdr:rowOff>
    </xdr:from>
    <xdr:to>
      <xdr:col>64</xdr:col>
      <xdr:colOff>152400</xdr:colOff>
      <xdr:row>60</xdr:row>
      <xdr:rowOff>18748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0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28925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973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３か年平均で算出するため、今回の増減は令和３年度と令和６年度の差が反映される。令和６年度は令和３年度と比べ、分母である標準税収入額等が</a:t>
          </a:r>
          <a:r>
            <a:rPr kumimoji="1" lang="en-US" altLang="ja-JP" sz="1300">
              <a:latin typeface="ＭＳ Ｐゴシック" panose="020B0600070205080204" pitchFamily="50" charset="-128"/>
              <a:ea typeface="ＭＳ Ｐゴシック" panose="020B0600070205080204" pitchFamily="50" charset="-128"/>
            </a:rPr>
            <a:t>17.5%</a:t>
          </a:r>
          <a:r>
            <a:rPr kumimoji="1" lang="ja-JP" altLang="en-US" sz="1300">
              <a:latin typeface="ＭＳ Ｐゴシック" panose="020B0600070205080204" pitchFamily="50" charset="-128"/>
              <a:ea typeface="ＭＳ Ｐゴシック" panose="020B0600070205080204" pitchFamily="50" charset="-128"/>
            </a:rPr>
            <a:t>の増となった一方で、元利償還金などが含まれる分子が△</a:t>
          </a:r>
          <a:r>
            <a:rPr kumimoji="1" lang="en-US" altLang="ja-JP" sz="1300">
              <a:latin typeface="ＭＳ Ｐゴシック" panose="020B0600070205080204" pitchFamily="50" charset="-128"/>
              <a:ea typeface="ＭＳ Ｐゴシック" panose="020B0600070205080204" pitchFamily="50" charset="-128"/>
            </a:rPr>
            <a:t>21.7%</a:t>
          </a:r>
          <a:r>
            <a:rPr kumimoji="1" lang="ja-JP" altLang="en-US" sz="1300">
              <a:latin typeface="ＭＳ Ｐゴシック" panose="020B0600070205080204" pitchFamily="50" charset="-128"/>
              <a:ea typeface="ＭＳ Ｐゴシック" panose="020B0600070205080204" pitchFamily="50" charset="-128"/>
            </a:rPr>
            <a:t>の減となった。これにより、単年度数値では、令和３年度が△</a:t>
          </a:r>
          <a:r>
            <a:rPr kumimoji="1" lang="en-US" altLang="ja-JP" sz="1300">
              <a:latin typeface="ＭＳ Ｐゴシック" panose="020B0600070205080204" pitchFamily="50" charset="-128"/>
              <a:ea typeface="ＭＳ Ｐゴシック" panose="020B0600070205080204" pitchFamily="50" charset="-128"/>
            </a:rPr>
            <a:t>1.99%</a:t>
          </a:r>
          <a:r>
            <a:rPr kumimoji="1" lang="ja-JP" altLang="en-US" sz="1300">
              <a:latin typeface="ＭＳ Ｐゴシック" panose="020B0600070205080204" pitchFamily="50" charset="-128"/>
              <a:ea typeface="ＭＳ Ｐゴシック" panose="020B0600070205080204" pitchFamily="50" charset="-128"/>
            </a:rPr>
            <a:t>に対して、令和６年度が△</a:t>
          </a:r>
          <a:r>
            <a:rPr kumimoji="1" lang="en-US" altLang="ja-JP" sz="1300">
              <a:latin typeface="ＭＳ Ｐゴシック" panose="020B0600070205080204" pitchFamily="50" charset="-128"/>
              <a:ea typeface="ＭＳ Ｐゴシック" panose="020B0600070205080204" pitchFamily="50" charset="-128"/>
            </a:rPr>
            <a:t>0.77%</a:t>
          </a:r>
          <a:r>
            <a:rPr kumimoji="1" lang="ja-JP" altLang="en-US" sz="1300">
              <a:latin typeface="ＭＳ Ｐゴシック" panose="020B0600070205080204" pitchFamily="50" charset="-128"/>
              <a:ea typeface="ＭＳ Ｐゴシック" panose="020B0600070205080204" pitchFamily="50" charset="-128"/>
            </a:rPr>
            <a:t>と</a:t>
          </a:r>
          <a:r>
            <a:rPr kumimoji="1" lang="en-US" altLang="ja-JP" sz="1300">
              <a:latin typeface="ＭＳ Ｐゴシック" panose="020B0600070205080204" pitchFamily="50" charset="-128"/>
              <a:ea typeface="ＭＳ Ｐゴシック" panose="020B0600070205080204" pitchFamily="50" charset="-128"/>
            </a:rPr>
            <a:t>1.22%</a:t>
          </a:r>
          <a:r>
            <a:rPr kumimoji="1" lang="ja-JP" altLang="en-US" sz="1300">
              <a:latin typeface="ＭＳ Ｐゴシック" panose="020B0600070205080204" pitchFamily="50" charset="-128"/>
              <a:ea typeface="ＭＳ Ｐゴシック" panose="020B0600070205080204" pitchFamily="50" charset="-128"/>
            </a:rPr>
            <a:t>の増となり、令和４年度から令和６年度３か年の平均は、前年度比</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ポイントとなった。</a:t>
          </a:r>
        </a:p>
        <a:p>
          <a:r>
            <a:rPr kumimoji="1" lang="ja-JP" altLang="en-US" sz="1300">
              <a:latin typeface="ＭＳ Ｐゴシック" panose="020B0600070205080204" pitchFamily="50" charset="-128"/>
              <a:ea typeface="ＭＳ Ｐゴシック" panose="020B0600070205080204" pitchFamily="50" charset="-128"/>
            </a:rPr>
            <a:t>　今後も公共施設の老朽化による改修改築需要が増大していく見込みであるが、将来を見据えた計画的な起債により健全な状態を維持していく。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138642</xdr:rowOff>
    </xdr:from>
    <xdr:to>
      <xdr:col>81</xdr:col>
      <xdr:colOff>44450</xdr:colOff>
      <xdr:row>38</xdr:row>
      <xdr:rowOff>47625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179800" y="6482292"/>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9119</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524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138642</xdr:rowOff>
    </xdr:from>
    <xdr:to>
      <xdr:col>77</xdr:col>
      <xdr:colOff>44450</xdr:colOff>
      <xdr:row>37</xdr:row>
      <xdr:rowOff>138642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5290800" y="64822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138642</xdr:rowOff>
    </xdr:from>
    <xdr:to>
      <xdr:col>72</xdr:col>
      <xdr:colOff>203200</xdr:colOff>
      <xdr:row>37</xdr:row>
      <xdr:rowOff>138642</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4401800" y="64822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17992</xdr:rowOff>
    </xdr:from>
    <xdr:to>
      <xdr:col>68</xdr:col>
      <xdr:colOff>152400</xdr:colOff>
      <xdr:row>37</xdr:row>
      <xdr:rowOff>138642</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3512800" y="636164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18644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168275</xdr:rowOff>
    </xdr:from>
    <xdr:to>
      <xdr:col>81</xdr:col>
      <xdr:colOff>95250</xdr:colOff>
      <xdr:row>38</xdr:row>
      <xdr:rowOff>98425</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13352</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6357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87842</xdr:rowOff>
    </xdr:from>
    <xdr:to>
      <xdr:col>77</xdr:col>
      <xdr:colOff>95250</xdr:colOff>
      <xdr:row>38</xdr:row>
      <xdr:rowOff>17991</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2769</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6517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87842</xdr:rowOff>
    </xdr:from>
    <xdr:to>
      <xdr:col>73</xdr:col>
      <xdr:colOff>44450</xdr:colOff>
      <xdr:row>38</xdr:row>
      <xdr:rowOff>17991</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2769</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651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87842</xdr:rowOff>
    </xdr:from>
    <xdr:to>
      <xdr:col>68</xdr:col>
      <xdr:colOff>203200</xdr:colOff>
      <xdr:row>38</xdr:row>
      <xdr:rowOff>17991</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2769</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651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138642</xdr:rowOff>
    </xdr:from>
    <xdr:to>
      <xdr:col>64</xdr:col>
      <xdr:colOff>152400</xdr:colOff>
      <xdr:row>37</xdr:row>
      <xdr:rowOff>68792</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631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53569</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これまで、着実な公債償還による地方債残高の縮減や、決算剰余金の基金繰入等による財政調整基金の積立により、将来負担の軽減と充当可能財源の確保に努めてきた。</a:t>
          </a:r>
        </a:p>
        <a:p>
          <a:r>
            <a:rPr kumimoji="1" lang="ja-JP" altLang="en-US" sz="1300">
              <a:latin typeface="ＭＳ Ｐゴシック" panose="020B0600070205080204" pitchFamily="50" charset="-128"/>
              <a:ea typeface="ＭＳ Ｐゴシック" panose="020B0600070205080204" pitchFamily="50" charset="-128"/>
            </a:rPr>
            <a:t>　基金等の充当可能財源が地方債現在高等の将来負担額を上回っているため、将来負担比率は負の数値となり、前年度と同様「</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」となった。今後も持続可能な財政運営による財政健全化の維持・向上を目指す。</a:t>
          </a: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745,927
719,396
48.08
334,532,640
326,309,961
5,990,833
202,421,240
47,132,190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これは、退職手当の増により分子である人件費が</a:t>
          </a:r>
          <a:r>
            <a:rPr kumimoji="1" lang="en-US" altLang="ja-JP" sz="1300">
              <a:latin typeface="ＭＳ Ｐゴシック" panose="020B0600070205080204" pitchFamily="50" charset="-128"/>
              <a:ea typeface="ＭＳ Ｐゴシック" panose="020B0600070205080204" pitchFamily="50" charset="-128"/>
            </a:rPr>
            <a:t>11.1%</a:t>
          </a:r>
          <a:r>
            <a:rPr kumimoji="1" lang="ja-JP" altLang="en-US" sz="1300">
              <a:latin typeface="ＭＳ Ｐゴシック" panose="020B0600070205080204" pitchFamily="50" charset="-128"/>
              <a:ea typeface="ＭＳ Ｐゴシック" panose="020B0600070205080204" pitchFamily="50" charset="-128"/>
            </a:rPr>
            <a:t>の増となり、分母である歳入経常一般財源等が</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増となったことによる。</a:t>
          </a:r>
        </a:p>
        <a:p>
          <a:r>
            <a:rPr kumimoji="1" lang="ja-JP" altLang="en-US" sz="1300">
              <a:latin typeface="ＭＳ Ｐゴシック" panose="020B0600070205080204" pitchFamily="50" charset="-128"/>
              <a:ea typeface="ＭＳ Ｐゴシック" panose="020B0600070205080204" pitchFamily="50" charset="-128"/>
            </a:rPr>
            <a:t>　今後も、退職手当の隔年発生とともに、給与改定に伴う増が見込まれるが、人件費の抑制に努める。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31750</xdr:rowOff>
    </xdr:from>
    <xdr:to>
      <xdr:col>24</xdr:col>
      <xdr:colOff>25400</xdr:colOff>
      <xdr:row>36</xdr:row>
      <xdr:rowOff>117475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203950"/>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31750</xdr:rowOff>
    </xdr:from>
    <xdr:to>
      <xdr:col>19</xdr:col>
      <xdr:colOff>187325</xdr:colOff>
      <xdr:row>37</xdr:row>
      <xdr:rowOff>98425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203950"/>
          <a:ext cx="889000" cy="23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98425</xdr:rowOff>
    </xdr:from>
    <xdr:to>
      <xdr:col>15</xdr:col>
      <xdr:colOff>98425</xdr:colOff>
      <xdr:row>38</xdr:row>
      <xdr:rowOff>31750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442075"/>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31750</xdr:rowOff>
    </xdr:from>
    <xdr:to>
      <xdr:col>11</xdr:col>
      <xdr:colOff>9525</xdr:colOff>
      <xdr:row>38</xdr:row>
      <xdr:rowOff>165100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5468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66675</xdr:rowOff>
    </xdr:from>
    <xdr:to>
      <xdr:col>24</xdr:col>
      <xdr:colOff>76200</xdr:colOff>
      <xdr:row>36</xdr:row>
      <xdr:rowOff>168275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23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83202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08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152400</xdr:rowOff>
    </xdr:from>
    <xdr:to>
      <xdr:col>20</xdr:col>
      <xdr:colOff>38100</xdr:colOff>
      <xdr:row>36</xdr:row>
      <xdr:rowOff>82550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92727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922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47625</xdr:rowOff>
    </xdr:from>
    <xdr:to>
      <xdr:col>15</xdr:col>
      <xdr:colOff>149225</xdr:colOff>
      <xdr:row>37</xdr:row>
      <xdr:rowOff>149225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134002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152400</xdr:rowOff>
    </xdr:from>
    <xdr:to>
      <xdr:col>11</xdr:col>
      <xdr:colOff>60325</xdr:colOff>
      <xdr:row>38</xdr:row>
      <xdr:rowOff>82550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49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67327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114300</xdr:rowOff>
    </xdr:from>
    <xdr:to>
      <xdr:col>6</xdr:col>
      <xdr:colOff>171450</xdr:colOff>
      <xdr:row>39</xdr:row>
      <xdr:rowOff>44450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29227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これは、分子である物件費が物価上昇や民間委託の推進などにより</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増となり、分母である歳入経常一般財源等が</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増となったことによる。　</a:t>
          </a:r>
        </a:p>
        <a:p>
          <a:r>
            <a:rPr kumimoji="1" lang="ja-JP" altLang="en-US" sz="1300">
              <a:latin typeface="ＭＳ Ｐゴシック" panose="020B0600070205080204" pitchFamily="50" charset="-128"/>
              <a:ea typeface="ＭＳ Ｐゴシック" panose="020B0600070205080204" pitchFamily="50" charset="-128"/>
            </a:rPr>
            <a:t>　今後も、同様な傾向が続くと見込まれるが、経費の精査や適正な執行に努めていく。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12700</xdr:rowOff>
    </xdr:from>
    <xdr:to>
      <xdr:col>82</xdr:col>
      <xdr:colOff>107950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413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99077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12700</xdr:rowOff>
    </xdr:from>
    <xdr:to>
      <xdr:col>82</xdr:col>
      <xdr:colOff>196850</xdr:colOff>
      <xdr:row>14</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41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152400</xdr:rowOff>
    </xdr:from>
    <xdr:to>
      <xdr:col>82</xdr:col>
      <xdr:colOff>107950</xdr:colOff>
      <xdr:row>15</xdr:row>
      <xdr:rowOff>19050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552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10177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53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158750</xdr:rowOff>
    </xdr:from>
    <xdr:to>
      <xdr:col>78</xdr:col>
      <xdr:colOff>69850</xdr:colOff>
      <xdr:row>14</xdr:row>
      <xdr:rowOff>152400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3876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146050</xdr:rowOff>
    </xdr:from>
    <xdr:to>
      <xdr:col>78</xdr:col>
      <xdr:colOff>120650</xdr:colOff>
      <xdr:row>16</xdr:row>
      <xdr:rowOff>76200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60977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80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158750</xdr:rowOff>
    </xdr:from>
    <xdr:to>
      <xdr:col>73</xdr:col>
      <xdr:colOff>180975</xdr:colOff>
      <xdr:row>14</xdr:row>
      <xdr:rowOff>88900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3876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69850</xdr:rowOff>
    </xdr:from>
    <xdr:to>
      <xdr:col>74</xdr:col>
      <xdr:colOff>31750</xdr:colOff>
      <xdr:row>16</xdr:row>
      <xdr:rowOff>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156227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12700</xdr:rowOff>
    </xdr:from>
    <xdr:to>
      <xdr:col>69</xdr:col>
      <xdr:colOff>92075</xdr:colOff>
      <xdr:row>14</xdr:row>
      <xdr:rowOff>88900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413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31750</xdr:rowOff>
    </xdr:from>
    <xdr:to>
      <xdr:col>69</xdr:col>
      <xdr:colOff>142875</xdr:colOff>
      <xdr:row>15</xdr:row>
      <xdr:rowOff>133350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118127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139700</xdr:rowOff>
    </xdr:from>
    <xdr:to>
      <xdr:col>82</xdr:col>
      <xdr:colOff>158750</xdr:colOff>
      <xdr:row>15</xdr:row>
      <xdr:rowOff>69850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54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156227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38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101600</xdr:rowOff>
    </xdr:from>
    <xdr:to>
      <xdr:col>78</xdr:col>
      <xdr:colOff>120650</xdr:colOff>
      <xdr:row>15</xdr:row>
      <xdr:rowOff>31750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50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41927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27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107950</xdr:rowOff>
    </xdr:from>
    <xdr:to>
      <xdr:col>74</xdr:col>
      <xdr:colOff>31750</xdr:colOff>
      <xdr:row>14</xdr:row>
      <xdr:rowOff>38100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48277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1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38100</xdr:rowOff>
    </xdr:from>
    <xdr:to>
      <xdr:col>69</xdr:col>
      <xdr:colOff>142875</xdr:colOff>
      <xdr:row>14</xdr:row>
      <xdr:rowOff>139700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149877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133350</xdr:rowOff>
    </xdr:from>
    <xdr:to>
      <xdr:col>65</xdr:col>
      <xdr:colOff>53975</xdr:colOff>
      <xdr:row>14</xdr:row>
      <xdr:rowOff>63500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73677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これは、分子である扶助費が私立保育所運営費や障害者自立支援給付費の増などにより</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増となったが、分母である歳入経常一般財源等がこれを上回る</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増となったことによる。</a:t>
          </a:r>
        </a:p>
        <a:p>
          <a:r>
            <a:rPr kumimoji="1" lang="ja-JP" altLang="en-US" sz="1300">
              <a:latin typeface="ＭＳ Ｐゴシック" panose="020B0600070205080204" pitchFamily="50" charset="-128"/>
              <a:ea typeface="ＭＳ Ｐゴシック" panose="020B0600070205080204" pitchFamily="50" charset="-128"/>
            </a:rPr>
            <a:t>　今後も社会保障関係経費の増加が見込まれるが、適正な執行に努めていく。</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113393</xdr:rowOff>
    </xdr:from>
    <xdr:to>
      <xdr:col>24</xdr:col>
      <xdr:colOff>25400</xdr:colOff>
      <xdr:row>62</xdr:row>
      <xdr:rowOff>18143</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10571843"/>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135165</xdr:rowOff>
    </xdr:from>
    <xdr:to>
      <xdr:col>19</xdr:col>
      <xdr:colOff>187325</xdr:colOff>
      <xdr:row>62</xdr:row>
      <xdr:rowOff>18143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593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135165</xdr:rowOff>
    </xdr:from>
    <xdr:to>
      <xdr:col>15</xdr:col>
      <xdr:colOff>98425</xdr:colOff>
      <xdr:row>61</xdr:row>
      <xdr:rowOff>146050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105936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146050</xdr:rowOff>
    </xdr:from>
    <xdr:to>
      <xdr:col>11</xdr:col>
      <xdr:colOff>9525</xdr:colOff>
      <xdr:row>62</xdr:row>
      <xdr:rowOff>18143</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106045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61</xdr:row>
      <xdr:rowOff>62593</xdr:rowOff>
    </xdr:from>
    <xdr:to>
      <xdr:col>24</xdr:col>
      <xdr:colOff>76200</xdr:colOff>
      <xdr:row>61</xdr:row>
      <xdr:rowOff>164193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52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142620</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10429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138793</xdr:rowOff>
    </xdr:from>
    <xdr:to>
      <xdr:col>20</xdr:col>
      <xdr:colOff>38100</xdr:colOff>
      <xdr:row>62</xdr:row>
      <xdr:rowOff>68943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59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62</xdr:row>
      <xdr:rowOff>53720</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68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61</xdr:row>
      <xdr:rowOff>84365</xdr:rowOff>
    </xdr:from>
    <xdr:to>
      <xdr:col>15</xdr:col>
      <xdr:colOff>149225</xdr:colOff>
      <xdr:row>62</xdr:row>
      <xdr:rowOff>14515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1054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170742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62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95250</xdr:rowOff>
    </xdr:from>
    <xdr:to>
      <xdr:col>11</xdr:col>
      <xdr:colOff>60325</xdr:colOff>
      <xdr:row>62</xdr:row>
      <xdr:rowOff>25400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62</xdr:row>
      <xdr:rowOff>10177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138793</xdr:rowOff>
    </xdr:from>
    <xdr:to>
      <xdr:col>6</xdr:col>
      <xdr:colOff>171450</xdr:colOff>
      <xdr:row>62</xdr:row>
      <xdr:rowOff>68943</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59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62</xdr:row>
      <xdr:rowOff>53720</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1068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その他に係る経常収支比率は、前年度と同ポイントとなった。　　　</a:t>
          </a:r>
        </a:p>
        <a:p>
          <a:r>
            <a:rPr kumimoji="1" lang="ja-JP" altLang="en-US" sz="1300">
              <a:latin typeface="ＭＳ Ｐゴシック" panose="020B0600070205080204" pitchFamily="50" charset="-128"/>
              <a:ea typeface="ＭＳ Ｐゴシック" panose="020B0600070205080204" pitchFamily="50" charset="-128"/>
            </a:rPr>
            <a:t>　これは、分子の多くを占める繰出金が介護会計繰出金、後期高齢者医療会計繰出金の増などにより前年度比</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増となり、分母である歳入経常一般財源等が</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％増となったことによる。</a:t>
          </a:r>
        </a:p>
        <a:p>
          <a:r>
            <a:rPr kumimoji="1" lang="ja-JP" altLang="en-US" sz="1300">
              <a:latin typeface="ＭＳ Ｐゴシック" panose="020B0600070205080204" pitchFamily="50" charset="-128"/>
              <a:ea typeface="ＭＳ Ｐゴシック" panose="020B0600070205080204" pitchFamily="50" charset="-128"/>
            </a:rPr>
            <a:t>　今後は、高齢化の進展や医療費の上昇などにより繰出金が増加していくことが見込まれるが、介護予防や医療費の適正化等に取り組んでいく。</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107950</xdr:rowOff>
    </xdr:from>
    <xdr:to>
      <xdr:col>82</xdr:col>
      <xdr:colOff>107950</xdr:colOff>
      <xdr:row>60</xdr:row>
      <xdr:rowOff>107950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10394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107950</xdr:rowOff>
    </xdr:from>
    <xdr:to>
      <xdr:col>78</xdr:col>
      <xdr:colOff>69850</xdr:colOff>
      <xdr:row>60</xdr:row>
      <xdr:rowOff>127000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10394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50800</xdr:rowOff>
    </xdr:from>
    <xdr:to>
      <xdr:col>73</xdr:col>
      <xdr:colOff>180975</xdr:colOff>
      <xdr:row>60</xdr:row>
      <xdr:rowOff>127000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337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50800</xdr:rowOff>
    </xdr:from>
    <xdr:to>
      <xdr:col>69</xdr:col>
      <xdr:colOff>92075</xdr:colOff>
      <xdr:row>61</xdr:row>
      <xdr:rowOff>88900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3378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54627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57150</xdr:rowOff>
    </xdr:from>
    <xdr:to>
      <xdr:col>82</xdr:col>
      <xdr:colOff>158750</xdr:colOff>
      <xdr:row>60</xdr:row>
      <xdr:rowOff>158750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29227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57150</xdr:rowOff>
    </xdr:from>
    <xdr:to>
      <xdr:col>78</xdr:col>
      <xdr:colOff>120650</xdr:colOff>
      <xdr:row>60</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143527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43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76200</xdr:rowOff>
    </xdr:from>
    <xdr:to>
      <xdr:col>74</xdr:col>
      <xdr:colOff>31750</xdr:colOff>
      <xdr:row>61</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162577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0</xdr:rowOff>
    </xdr:from>
    <xdr:to>
      <xdr:col>69</xdr:col>
      <xdr:colOff>142875</xdr:colOff>
      <xdr:row>60</xdr:row>
      <xdr:rowOff>101600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86377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38100</xdr:rowOff>
    </xdr:from>
    <xdr:to>
      <xdr:col>65</xdr:col>
      <xdr:colOff>53975</xdr:colOff>
      <xdr:row>61</xdr:row>
      <xdr:rowOff>139700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124477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58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これは、分子である補助費等が</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民設福祉園等助成費</a:t>
          </a:r>
          <a:r>
            <a:rPr kumimoji="1" lang="ja-JP" altLang="en-US" sz="1300">
              <a:latin typeface="ＭＳ Ｐゴシック" panose="020B0600070205080204" pitchFamily="50" charset="-128"/>
              <a:ea typeface="ＭＳ Ｐゴシック" panose="020B0600070205080204" pitchFamily="50" charset="-128"/>
            </a:rPr>
            <a:t>や私立幼稚園等運営費の増などにより</a:t>
          </a:r>
          <a:r>
            <a:rPr kumimoji="1" lang="en-US" altLang="ja-JP" sz="1300">
              <a:latin typeface="ＭＳ Ｐゴシック" panose="020B0600070205080204" pitchFamily="50" charset="-128"/>
              <a:ea typeface="ＭＳ Ｐゴシック" panose="020B0600070205080204" pitchFamily="50" charset="-128"/>
            </a:rPr>
            <a:t>12.6%</a:t>
          </a:r>
          <a:r>
            <a:rPr kumimoji="1" lang="ja-JP" altLang="en-US" sz="1300">
              <a:latin typeface="ＭＳ Ｐゴシック" panose="020B0600070205080204" pitchFamily="50" charset="-128"/>
              <a:ea typeface="ＭＳ Ｐゴシック" panose="020B0600070205080204" pitchFamily="50" charset="-128"/>
            </a:rPr>
            <a:t>増となり、分母である歳入一般財源等が</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％増となったことによる。</a:t>
          </a:r>
        </a:p>
        <a:p>
          <a:r>
            <a:rPr kumimoji="1" lang="ja-JP" altLang="en-US" sz="1300">
              <a:latin typeface="ＭＳ Ｐゴシック" panose="020B0600070205080204" pitchFamily="50" charset="-128"/>
              <a:ea typeface="ＭＳ Ｐゴシック" panose="020B0600070205080204" pitchFamily="50" charset="-128"/>
            </a:rPr>
            <a:t>　補助費については、点検・検証を実施していく中で、今後も適正な執行に努めていく。</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46990</xdr:rowOff>
    </xdr:from>
    <xdr:to>
      <xdr:col>82</xdr:col>
      <xdr:colOff>107950</xdr:colOff>
      <xdr:row>33</xdr:row>
      <xdr:rowOff>115570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57048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24130</xdr:rowOff>
    </xdr:from>
    <xdr:to>
      <xdr:col>78</xdr:col>
      <xdr:colOff>69850</xdr:colOff>
      <xdr:row>33</xdr:row>
      <xdr:rowOff>46990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56819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162577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24130</xdr:rowOff>
    </xdr:from>
    <xdr:to>
      <xdr:col>73</xdr:col>
      <xdr:colOff>180975</xdr:colOff>
      <xdr:row>33</xdr:row>
      <xdr:rowOff>92710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56819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48277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92710</xdr:rowOff>
    </xdr:from>
    <xdr:to>
      <xdr:col>69</xdr:col>
      <xdr:colOff>92075</xdr:colOff>
      <xdr:row>33</xdr:row>
      <xdr:rowOff>138430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5750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2557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71137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64770</xdr:rowOff>
    </xdr:from>
    <xdr:to>
      <xdr:col>82</xdr:col>
      <xdr:colOff>158750</xdr:colOff>
      <xdr:row>33</xdr:row>
      <xdr:rowOff>166370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81297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56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32</xdr:row>
      <xdr:rowOff>167640</xdr:rowOff>
    </xdr:from>
    <xdr:to>
      <xdr:col>78</xdr:col>
      <xdr:colOff>120650</xdr:colOff>
      <xdr:row>33</xdr:row>
      <xdr:rowOff>97790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565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107967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422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32</xdr:row>
      <xdr:rowOff>144780</xdr:rowOff>
    </xdr:from>
    <xdr:to>
      <xdr:col>74</xdr:col>
      <xdr:colOff>31750</xdr:colOff>
      <xdr:row>33</xdr:row>
      <xdr:rowOff>74930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563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85107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40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41910</xdr:rowOff>
    </xdr:from>
    <xdr:to>
      <xdr:col>69</xdr:col>
      <xdr:colOff>142875</xdr:colOff>
      <xdr:row>33</xdr:row>
      <xdr:rowOff>143510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153687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87630</xdr:rowOff>
    </xdr:from>
    <xdr:to>
      <xdr:col>65</xdr:col>
      <xdr:colOff>53975</xdr:colOff>
      <xdr:row>34</xdr:row>
      <xdr:rowOff>17780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27957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これは、分子である公債費が元利償還金等の増により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増となったが、分母である歳入経常一般財源等がこれを上回る</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増となったことによる。</a:t>
          </a:r>
        </a:p>
        <a:p>
          <a:r>
            <a:rPr kumimoji="1" lang="ja-JP" altLang="en-US" sz="1300">
              <a:latin typeface="ＭＳ Ｐゴシック" panose="020B0600070205080204" pitchFamily="50" charset="-128"/>
              <a:ea typeface="ＭＳ Ｐゴシック" panose="020B0600070205080204" pitchFamily="50" charset="-128"/>
            </a:rPr>
            <a:t>　今後は、公共施設の改修改築需要への対応など、比率の増加が見込まれる。金利動向を注視しながら、将来を見据えた計画的な起債により、健全な状態を維持していく。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107950</xdr:rowOff>
    </xdr:from>
    <xdr:to>
      <xdr:col>24</xdr:col>
      <xdr:colOff>25400</xdr:colOff>
      <xdr:row>75</xdr:row>
      <xdr:rowOff>127000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987800" y="129667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127000</xdr:rowOff>
    </xdr:from>
    <xdr:to>
      <xdr:col>19</xdr:col>
      <xdr:colOff>187325</xdr:colOff>
      <xdr:row>76</xdr:row>
      <xdr:rowOff>31750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098800" y="12985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31750</xdr:rowOff>
    </xdr:from>
    <xdr:to>
      <xdr:col>15</xdr:col>
      <xdr:colOff>98425</xdr:colOff>
      <xdr:row>77</xdr:row>
      <xdr:rowOff>88900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2209800" y="1306195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165100</xdr:rowOff>
    </xdr:from>
    <xdr:to>
      <xdr:col>11</xdr:col>
      <xdr:colOff>9525</xdr:colOff>
      <xdr:row>77</xdr:row>
      <xdr:rowOff>88900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a:off x="1320800" y="1302385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57150</xdr:rowOff>
    </xdr:from>
    <xdr:to>
      <xdr:col>24</xdr:col>
      <xdr:colOff>76200</xdr:colOff>
      <xdr:row>75</xdr:row>
      <xdr:rowOff>158750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29227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288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76200</xdr:rowOff>
    </xdr:from>
    <xdr:to>
      <xdr:col>20</xdr:col>
      <xdr:colOff>38100</xdr:colOff>
      <xdr:row>76</xdr:row>
      <xdr:rowOff>6350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162577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3021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152400</xdr:rowOff>
    </xdr:from>
    <xdr:to>
      <xdr:col>15</xdr:col>
      <xdr:colOff>149225</xdr:colOff>
      <xdr:row>76</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67327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309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38100</xdr:rowOff>
    </xdr:from>
    <xdr:to>
      <xdr:col>11</xdr:col>
      <xdr:colOff>60325</xdr:colOff>
      <xdr:row>77</xdr:row>
      <xdr:rowOff>139700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124477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33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114300</xdr:rowOff>
    </xdr:from>
    <xdr:to>
      <xdr:col>6</xdr:col>
      <xdr:colOff>171450</xdr:colOff>
      <xdr:row>76</xdr:row>
      <xdr:rowOff>44450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29227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305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イント増加した。</a:t>
          </a:r>
        </a:p>
        <a:p>
          <a:r>
            <a:rPr kumimoji="1" lang="ja-JP" altLang="en-US" sz="1300">
              <a:latin typeface="ＭＳ Ｐゴシック" panose="020B0600070205080204" pitchFamily="50" charset="-128"/>
              <a:ea typeface="ＭＳ Ｐゴシック" panose="020B0600070205080204" pitchFamily="50" charset="-128"/>
            </a:rPr>
            <a:t>　これは、分子が人件費、物件費および扶助費の増などにより、前年度比</a:t>
          </a:r>
          <a:r>
            <a:rPr kumimoji="1" lang="en-US" altLang="ja-JP" sz="1300">
              <a:latin typeface="ＭＳ Ｐゴシック" panose="020B0600070205080204" pitchFamily="50" charset="-128"/>
              <a:ea typeface="ＭＳ Ｐゴシック" panose="020B0600070205080204" pitchFamily="50" charset="-128"/>
            </a:rPr>
            <a:t>6.9%</a:t>
          </a:r>
          <a:r>
            <a:rPr kumimoji="1" lang="ja-JP" altLang="en-US" sz="1300">
              <a:latin typeface="ＭＳ Ｐゴシック" panose="020B0600070205080204" pitchFamily="50" charset="-128"/>
              <a:ea typeface="ＭＳ Ｐゴシック" panose="020B0600070205080204" pitchFamily="50" charset="-128"/>
            </a:rPr>
            <a:t>の増となり、分母である歳入経常一般財源等が</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の増となったことによる。</a:t>
          </a:r>
        </a:p>
        <a:p>
          <a:r>
            <a:rPr kumimoji="1" lang="ja-JP" altLang="en-US" sz="1300">
              <a:latin typeface="ＭＳ Ｐゴシック" panose="020B0600070205080204" pitchFamily="50" charset="-128"/>
              <a:ea typeface="ＭＳ Ｐゴシック" panose="020B0600070205080204" pitchFamily="50" charset="-128"/>
            </a:rPr>
            <a:t>　今後も、物価上昇、民間委託の推進、社会保障関係経費の増加が見込まれるが、適正な執行管理に努めていく。</a:t>
          </a: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134620</xdr:rowOff>
    </xdr:from>
    <xdr:to>
      <xdr:col>82</xdr:col>
      <xdr:colOff>107950</xdr:colOff>
      <xdr:row>79</xdr:row>
      <xdr:rowOff>24130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5077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134620</xdr:rowOff>
    </xdr:from>
    <xdr:to>
      <xdr:col>78</xdr:col>
      <xdr:colOff>69850</xdr:colOff>
      <xdr:row>79</xdr:row>
      <xdr:rowOff>16511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4782800" y="1350772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16511</xdr:rowOff>
    </xdr:from>
    <xdr:to>
      <xdr:col>73</xdr:col>
      <xdr:colOff>180975</xdr:colOff>
      <xdr:row>79</xdr:row>
      <xdr:rowOff>161289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3561061"/>
          <a:ext cx="889000" cy="14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161289</xdr:rowOff>
    </xdr:from>
    <xdr:to>
      <xdr:col>69</xdr:col>
      <xdr:colOff>92075</xdr:colOff>
      <xdr:row>81</xdr:row>
      <xdr:rowOff>8889</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705839"/>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144780</xdr:rowOff>
    </xdr:from>
    <xdr:to>
      <xdr:col>82</xdr:col>
      <xdr:colOff>158750</xdr:colOff>
      <xdr:row>79</xdr:row>
      <xdr:rowOff>74930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116857</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83820</xdr:rowOff>
    </xdr:from>
    <xdr:to>
      <xdr:col>78</xdr:col>
      <xdr:colOff>120650</xdr:colOff>
      <xdr:row>79</xdr:row>
      <xdr:rowOff>13970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170197</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543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137161</xdr:rowOff>
    </xdr:from>
    <xdr:to>
      <xdr:col>74</xdr:col>
      <xdr:colOff>31750</xdr:colOff>
      <xdr:row>79</xdr:row>
      <xdr:rowOff>67311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52088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110489</xdr:rowOff>
    </xdr:from>
    <xdr:to>
      <xdr:col>69</xdr:col>
      <xdr:colOff>142875</xdr:colOff>
      <xdr:row>80</xdr:row>
      <xdr:rowOff>40639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25416</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7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129539</xdr:rowOff>
    </xdr:from>
    <xdr:to>
      <xdr:col>65</xdr:col>
      <xdr:colOff>53975</xdr:colOff>
      <xdr:row>81</xdr:row>
      <xdr:rowOff>59689</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84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44466</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931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148695</xdr:rowOff>
    </xdr:from>
    <xdr:to>
      <xdr:col>29</xdr:col>
      <xdr:colOff>127000</xdr:colOff>
      <xdr:row>19</xdr:row>
      <xdr:rowOff>5657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82420"/>
          <a:ext cx="647700" cy="284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163467</xdr:rowOff>
    </xdr:from>
    <xdr:to>
      <xdr:col>26</xdr:col>
      <xdr:colOff>50800</xdr:colOff>
      <xdr:row>19</xdr:row>
      <xdr:rowOff>5657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297192"/>
          <a:ext cx="698500" cy="13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155608</xdr:rowOff>
    </xdr:from>
    <xdr:to>
      <xdr:col>22</xdr:col>
      <xdr:colOff>114300</xdr:colOff>
      <xdr:row>18</xdr:row>
      <xdr:rowOff>163467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89333"/>
          <a:ext cx="698500" cy="7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143851</xdr:rowOff>
    </xdr:from>
    <xdr:to>
      <xdr:col>18</xdr:col>
      <xdr:colOff>177800</xdr:colOff>
      <xdr:row>18</xdr:row>
      <xdr:rowOff>155608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77576"/>
          <a:ext cx="698500" cy="11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97895</xdr:rowOff>
    </xdr:from>
    <xdr:to>
      <xdr:col>29</xdr:col>
      <xdr:colOff>177800</xdr:colOff>
      <xdr:row>19</xdr:row>
      <xdr:rowOff>28045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316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6472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4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126307</xdr:rowOff>
    </xdr:from>
    <xdr:to>
      <xdr:col>26</xdr:col>
      <xdr:colOff>101600</xdr:colOff>
      <xdr:row>19</xdr:row>
      <xdr:rowOff>56457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600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41234</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46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112667</xdr:rowOff>
    </xdr:from>
    <xdr:to>
      <xdr:col>22</xdr:col>
      <xdr:colOff>165100</xdr:colOff>
      <xdr:row>19</xdr:row>
      <xdr:rowOff>42817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46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27594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32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104808</xdr:rowOff>
    </xdr:from>
    <xdr:to>
      <xdr:col>19</xdr:col>
      <xdr:colOff>38100</xdr:colOff>
      <xdr:row>19</xdr:row>
      <xdr:rowOff>34958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385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19735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24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93051</xdr:rowOff>
    </xdr:from>
    <xdr:to>
      <xdr:col>15</xdr:col>
      <xdr:colOff>101600</xdr:colOff>
      <xdr:row>19</xdr:row>
      <xdr:rowOff>23201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26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7978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13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299079</xdr:rowOff>
    </xdr:from>
    <xdr:to>
      <xdr:col>29</xdr:col>
      <xdr:colOff>127000</xdr:colOff>
      <xdr:row>37</xdr:row>
      <xdr:rowOff>20930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09429"/>
          <a:ext cx="647700" cy="2362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283856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94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20930</xdr:rowOff>
    </xdr:from>
    <xdr:to>
      <xdr:col>26</xdr:col>
      <xdr:colOff>50800</xdr:colOff>
      <xdr:row>37</xdr:row>
      <xdr:rowOff>91167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45630"/>
          <a:ext cx="698500" cy="70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89567</xdr:rowOff>
    </xdr:from>
    <xdr:to>
      <xdr:col>22</xdr:col>
      <xdr:colOff>114300</xdr:colOff>
      <xdr:row>37</xdr:row>
      <xdr:rowOff>91167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042817"/>
          <a:ext cx="698500" cy="1730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89567</xdr:rowOff>
    </xdr:from>
    <xdr:to>
      <xdr:col>18</xdr:col>
      <xdr:colOff>177800</xdr:colOff>
      <xdr:row>36</xdr:row>
      <xdr:rowOff>149289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042817"/>
          <a:ext cx="698500" cy="597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132631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25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142574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6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248279</xdr:rowOff>
    </xdr:from>
    <xdr:to>
      <xdr:col>29</xdr:col>
      <xdr:colOff>177800</xdr:colOff>
      <xdr:row>36</xdr:row>
      <xdr:rowOff>6979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586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93356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0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141580</xdr:rowOff>
    </xdr:from>
    <xdr:to>
      <xdr:col>26</xdr:col>
      <xdr:colOff>101600</xdr:colOff>
      <xdr:row>37</xdr:row>
      <xdr:rowOff>71730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948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56507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81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40367</xdr:rowOff>
    </xdr:from>
    <xdr:to>
      <xdr:col>22</xdr:col>
      <xdr:colOff>165100</xdr:colOff>
      <xdr:row>37</xdr:row>
      <xdr:rowOff>141967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65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126744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5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38767</xdr:rowOff>
    </xdr:from>
    <xdr:to>
      <xdr:col>19</xdr:col>
      <xdr:colOff>38100</xdr:colOff>
      <xdr:row>36</xdr:row>
      <xdr:rowOff>140367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9920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150544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760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98489</xdr:rowOff>
    </xdr:from>
    <xdr:to>
      <xdr:col>15</xdr:col>
      <xdr:colOff>101600</xdr:colOff>
      <xdr:row>37</xdr:row>
      <xdr:rowOff>28639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517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210266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820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745,927
719,396
48.08
334,532,640
326,309,961
5,990,833
202,421,240
47,132,190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103560</xdr:rowOff>
    </xdr:from>
    <xdr:to>
      <xdr:col>24</xdr:col>
      <xdr:colOff>63500</xdr:colOff>
      <xdr:row>37</xdr:row>
      <xdr:rowOff>170550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47210"/>
          <a:ext cx="838200" cy="6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119180</xdr:rowOff>
    </xdr:from>
    <xdr:to>
      <xdr:col>19</xdr:col>
      <xdr:colOff>177800</xdr:colOff>
      <xdr:row>37</xdr:row>
      <xdr:rowOff>170550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62830"/>
          <a:ext cx="889000" cy="5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119180</xdr:rowOff>
    </xdr:from>
    <xdr:to>
      <xdr:col>15</xdr:col>
      <xdr:colOff>50800</xdr:colOff>
      <xdr:row>37</xdr:row>
      <xdr:rowOff>121292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62830"/>
          <a:ext cx="889000" cy="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111571</xdr:rowOff>
    </xdr:from>
    <xdr:to>
      <xdr:col>10</xdr:col>
      <xdr:colOff>114300</xdr:colOff>
      <xdr:row>37</xdr:row>
      <xdr:rowOff>121292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55221"/>
          <a:ext cx="889000" cy="9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52760</xdr:rowOff>
    </xdr:from>
    <xdr:to>
      <xdr:col>24</xdr:col>
      <xdr:colOff>114300</xdr:colOff>
      <xdr:row>37</xdr:row>
      <xdr:rowOff>154360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9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139137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11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119750</xdr:rowOff>
    </xdr:from>
    <xdr:to>
      <xdr:col>20</xdr:col>
      <xdr:colOff>38100</xdr:colOff>
      <xdr:row>38</xdr:row>
      <xdr:rowOff>49900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6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41027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56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68380</xdr:rowOff>
    </xdr:from>
    <xdr:to>
      <xdr:col>15</xdr:col>
      <xdr:colOff>101600</xdr:colOff>
      <xdr:row>37</xdr:row>
      <xdr:rowOff>169980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1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161107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0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70492</xdr:rowOff>
    </xdr:from>
    <xdr:to>
      <xdr:col>10</xdr:col>
      <xdr:colOff>165100</xdr:colOff>
      <xdr:row>38</xdr:row>
      <xdr:rowOff>642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163220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0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60771</xdr:rowOff>
    </xdr:from>
    <xdr:to>
      <xdr:col>6</xdr:col>
      <xdr:colOff>38100</xdr:colOff>
      <xdr:row>37</xdr:row>
      <xdr:rowOff>162371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0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153498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129184</xdr:rowOff>
    </xdr:from>
    <xdr:to>
      <xdr:col>24</xdr:col>
      <xdr:colOff>63500</xdr:colOff>
      <xdr:row>56</xdr:row>
      <xdr:rowOff>145671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30384"/>
          <a:ext cx="838200" cy="16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116195</xdr:rowOff>
    </xdr:from>
    <xdr:to>
      <xdr:col>19</xdr:col>
      <xdr:colOff>177800</xdr:colOff>
      <xdr:row>56</xdr:row>
      <xdr:rowOff>145671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717395"/>
          <a:ext cx="889000" cy="2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116195</xdr:rowOff>
    </xdr:from>
    <xdr:to>
      <xdr:col>15</xdr:col>
      <xdr:colOff>50800</xdr:colOff>
      <xdr:row>56</xdr:row>
      <xdr:rowOff>136550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17395"/>
          <a:ext cx="889000" cy="20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136550</xdr:rowOff>
    </xdr:from>
    <xdr:to>
      <xdr:col>10</xdr:col>
      <xdr:colOff>114300</xdr:colOff>
      <xdr:row>57</xdr:row>
      <xdr:rowOff>25908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37750"/>
          <a:ext cx="889000" cy="60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78384</xdr:rowOff>
    </xdr:from>
    <xdr:to>
      <xdr:col>24</xdr:col>
      <xdr:colOff>114300</xdr:colOff>
      <xdr:row>57</xdr:row>
      <xdr:rowOff>8534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7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164761</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9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94871</xdr:rowOff>
    </xdr:from>
    <xdr:to>
      <xdr:col>20</xdr:col>
      <xdr:colOff>38100</xdr:colOff>
      <xdr:row>57</xdr:row>
      <xdr:rowOff>25021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9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16148</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8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65395</xdr:rowOff>
    </xdr:from>
    <xdr:to>
      <xdr:col>15</xdr:col>
      <xdr:colOff>101600</xdr:colOff>
      <xdr:row>56</xdr:row>
      <xdr:rowOff>166995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6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158122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5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85750</xdr:rowOff>
    </xdr:from>
    <xdr:to>
      <xdr:col>10</xdr:col>
      <xdr:colOff>165100</xdr:colOff>
      <xdr:row>57</xdr:row>
      <xdr:rowOff>15900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7027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146558</xdr:rowOff>
    </xdr:from>
    <xdr:to>
      <xdr:col>6</xdr:col>
      <xdr:colOff>38100</xdr:colOff>
      <xdr:row>57</xdr:row>
      <xdr:rowOff>76708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4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67835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4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68757</xdr:rowOff>
    </xdr:from>
    <xdr:to>
      <xdr:col>24</xdr:col>
      <xdr:colOff>63500</xdr:colOff>
      <xdr:row>77</xdr:row>
      <xdr:rowOff>82169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70407"/>
          <a:ext cx="838200" cy="1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77597</xdr:rowOff>
    </xdr:from>
    <xdr:to>
      <xdr:col>19</xdr:col>
      <xdr:colOff>177800</xdr:colOff>
      <xdr:row>77</xdr:row>
      <xdr:rowOff>82169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279247"/>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77597</xdr:rowOff>
    </xdr:from>
    <xdr:to>
      <xdr:col>15</xdr:col>
      <xdr:colOff>50800</xdr:colOff>
      <xdr:row>77</xdr:row>
      <xdr:rowOff>119126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79247"/>
          <a:ext cx="8890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79502</xdr:rowOff>
    </xdr:from>
    <xdr:to>
      <xdr:col>10</xdr:col>
      <xdr:colOff>114300</xdr:colOff>
      <xdr:row>77</xdr:row>
      <xdr:rowOff>119126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281152"/>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17957</xdr:rowOff>
    </xdr:from>
    <xdr:to>
      <xdr:col>24</xdr:col>
      <xdr:colOff>114300</xdr:colOff>
      <xdr:row>77</xdr:row>
      <xdr:rowOff>119557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1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167834</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1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31369</xdr:rowOff>
    </xdr:from>
    <xdr:to>
      <xdr:col>20</xdr:col>
      <xdr:colOff>38100</xdr:colOff>
      <xdr:row>77</xdr:row>
      <xdr:rowOff>132969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3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124096</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325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26797</xdr:rowOff>
    </xdr:from>
    <xdr:to>
      <xdr:col>15</xdr:col>
      <xdr:colOff>101600</xdr:colOff>
      <xdr:row>77</xdr:row>
      <xdr:rowOff>128397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2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144924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003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68326</xdr:rowOff>
    </xdr:from>
    <xdr:to>
      <xdr:col>10</xdr:col>
      <xdr:colOff>165100</xdr:colOff>
      <xdr:row>77</xdr:row>
      <xdr:rowOff>169926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6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161053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6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28702</xdr:rowOff>
    </xdr:from>
    <xdr:to>
      <xdr:col>6</xdr:col>
      <xdr:colOff>38100</xdr:colOff>
      <xdr:row>77</xdr:row>
      <xdr:rowOff>130302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3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146829</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00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109029</xdr:rowOff>
    </xdr:from>
    <xdr:to>
      <xdr:col>24</xdr:col>
      <xdr:colOff>63500</xdr:colOff>
      <xdr:row>94</xdr:row>
      <xdr:rowOff>70168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053879"/>
          <a:ext cx="838200" cy="13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70168</xdr:rowOff>
    </xdr:from>
    <xdr:to>
      <xdr:col>19</xdr:col>
      <xdr:colOff>177800</xdr:colOff>
      <xdr:row>95</xdr:row>
      <xdr:rowOff>65653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186468"/>
          <a:ext cx="889000" cy="16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113430</xdr:rowOff>
    </xdr:from>
    <xdr:to>
      <xdr:col>15</xdr:col>
      <xdr:colOff>50800</xdr:colOff>
      <xdr:row>95</xdr:row>
      <xdr:rowOff>65653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229730"/>
          <a:ext cx="889000" cy="12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113430</xdr:rowOff>
    </xdr:from>
    <xdr:to>
      <xdr:col>10</xdr:col>
      <xdr:colOff>114300</xdr:colOff>
      <xdr:row>97</xdr:row>
      <xdr:rowOff>22047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229730"/>
          <a:ext cx="889000" cy="42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58229</xdr:rowOff>
    </xdr:from>
    <xdr:to>
      <xdr:col>24</xdr:col>
      <xdr:colOff>114300</xdr:colOff>
      <xdr:row>93</xdr:row>
      <xdr:rowOff>159829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00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81106</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854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19368</xdr:rowOff>
    </xdr:from>
    <xdr:to>
      <xdr:col>20</xdr:col>
      <xdr:colOff>38100</xdr:colOff>
      <xdr:row>94</xdr:row>
      <xdr:rowOff>120968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135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137495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910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14853</xdr:rowOff>
    </xdr:from>
    <xdr:to>
      <xdr:col>15</xdr:col>
      <xdr:colOff>101600</xdr:colOff>
      <xdr:row>95</xdr:row>
      <xdr:rowOff>116453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02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132980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077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62630</xdr:rowOff>
    </xdr:from>
    <xdr:to>
      <xdr:col>10</xdr:col>
      <xdr:colOff>165100</xdr:colOff>
      <xdr:row>94</xdr:row>
      <xdr:rowOff>164230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17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9307</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954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142697</xdr:rowOff>
    </xdr:from>
    <xdr:to>
      <xdr:col>6</xdr:col>
      <xdr:colOff>38100</xdr:colOff>
      <xdr:row>97</xdr:row>
      <xdr:rowOff>72847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0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89374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377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107178</xdr:rowOff>
    </xdr:from>
    <xdr:to>
      <xdr:col>55</xdr:col>
      <xdr:colOff>0</xdr:colOff>
      <xdr:row>38</xdr:row>
      <xdr:rowOff>118486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622278"/>
          <a:ext cx="838200" cy="1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15506</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59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118486</xdr:rowOff>
    </xdr:from>
    <xdr:to>
      <xdr:col>50</xdr:col>
      <xdr:colOff>114300</xdr:colOff>
      <xdr:row>38</xdr:row>
      <xdr:rowOff>147640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633586"/>
          <a:ext cx="889000" cy="2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119001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29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147640</xdr:rowOff>
    </xdr:from>
    <xdr:to>
      <xdr:col>45</xdr:col>
      <xdr:colOff>177800</xdr:colOff>
      <xdr:row>39</xdr:row>
      <xdr:rowOff>22520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662740"/>
          <a:ext cx="889000" cy="4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127840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0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67737</xdr:rowOff>
    </xdr:from>
    <xdr:to>
      <xdr:col>41</xdr:col>
      <xdr:colOff>50800</xdr:colOff>
      <xdr:row>39</xdr:row>
      <xdr:rowOff>22520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211237"/>
          <a:ext cx="889000" cy="149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56852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0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106931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490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56378</xdr:rowOff>
    </xdr:from>
    <xdr:to>
      <xdr:col>55</xdr:col>
      <xdr:colOff>50800</xdr:colOff>
      <xdr:row>38</xdr:row>
      <xdr:rowOff>157978</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57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142755</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48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67686</xdr:rowOff>
    </xdr:from>
    <xdr:to>
      <xdr:col>50</xdr:col>
      <xdr:colOff>165100</xdr:colOff>
      <xdr:row>38</xdr:row>
      <xdr:rowOff>169286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58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160413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67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96840</xdr:rowOff>
    </xdr:from>
    <xdr:to>
      <xdr:col>46</xdr:col>
      <xdr:colOff>38100</xdr:colOff>
      <xdr:row>39</xdr:row>
      <xdr:rowOff>26990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61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18117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70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143170</xdr:rowOff>
    </xdr:from>
    <xdr:to>
      <xdr:col>41</xdr:col>
      <xdr:colOff>101600</xdr:colOff>
      <xdr:row>39</xdr:row>
      <xdr:rowOff>73320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65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64447</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750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16937</xdr:rowOff>
    </xdr:from>
    <xdr:to>
      <xdr:col>36</xdr:col>
      <xdr:colOff>165100</xdr:colOff>
      <xdr:row>30</xdr:row>
      <xdr:rowOff>118537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16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109664</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253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71608</xdr:rowOff>
    </xdr:from>
    <xdr:to>
      <xdr:col>55</xdr:col>
      <xdr:colOff>0</xdr:colOff>
      <xdr:row>57</xdr:row>
      <xdr:rowOff>109578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844258"/>
          <a:ext cx="838200" cy="3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71608</xdr:rowOff>
    </xdr:from>
    <xdr:to>
      <xdr:col>50</xdr:col>
      <xdr:colOff>114300</xdr:colOff>
      <xdr:row>57</xdr:row>
      <xdr:rowOff>117023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844258"/>
          <a:ext cx="889000" cy="4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99116</xdr:rowOff>
    </xdr:from>
    <xdr:to>
      <xdr:col>45</xdr:col>
      <xdr:colOff>177800</xdr:colOff>
      <xdr:row>57</xdr:row>
      <xdr:rowOff>117023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871766"/>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99116</xdr:rowOff>
    </xdr:from>
    <xdr:to>
      <xdr:col>41</xdr:col>
      <xdr:colOff>50800</xdr:colOff>
      <xdr:row>57</xdr:row>
      <xdr:rowOff>115004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871766"/>
          <a:ext cx="889000" cy="15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58778</xdr:rowOff>
    </xdr:from>
    <xdr:to>
      <xdr:col>55</xdr:col>
      <xdr:colOff>50800</xdr:colOff>
      <xdr:row>57</xdr:row>
      <xdr:rowOff>160378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3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145155</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4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20808</xdr:rowOff>
    </xdr:from>
    <xdr:to>
      <xdr:col>50</xdr:col>
      <xdr:colOff>165100</xdr:colOff>
      <xdr:row>57</xdr:row>
      <xdr:rowOff>122408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9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113535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88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66223</xdr:rowOff>
    </xdr:from>
    <xdr:to>
      <xdr:col>46</xdr:col>
      <xdr:colOff>38100</xdr:colOff>
      <xdr:row>57</xdr:row>
      <xdr:rowOff>167823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3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158950</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3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48316</xdr:rowOff>
    </xdr:from>
    <xdr:to>
      <xdr:col>41</xdr:col>
      <xdr:colOff>101600</xdr:colOff>
      <xdr:row>57</xdr:row>
      <xdr:rowOff>149916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2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141043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1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64204</xdr:rowOff>
    </xdr:from>
    <xdr:to>
      <xdr:col>36</xdr:col>
      <xdr:colOff>165100</xdr:colOff>
      <xdr:row>57</xdr:row>
      <xdr:rowOff>165804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3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156931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92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75169</xdr:rowOff>
    </xdr:from>
    <xdr:to>
      <xdr:col>55</xdr:col>
      <xdr:colOff>0</xdr:colOff>
      <xdr:row>78</xdr:row>
      <xdr:rowOff>94013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448269"/>
          <a:ext cx="838200" cy="1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94013</xdr:rowOff>
    </xdr:from>
    <xdr:to>
      <xdr:col>50</xdr:col>
      <xdr:colOff>114300</xdr:colOff>
      <xdr:row>78</xdr:row>
      <xdr:rowOff>100544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346711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99402</xdr:rowOff>
    </xdr:from>
    <xdr:to>
      <xdr:col>45</xdr:col>
      <xdr:colOff>177800</xdr:colOff>
      <xdr:row>78</xdr:row>
      <xdr:rowOff>100544</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472502"/>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99402</xdr:rowOff>
    </xdr:from>
    <xdr:to>
      <xdr:col>41</xdr:col>
      <xdr:colOff>50800</xdr:colOff>
      <xdr:row>78</xdr:row>
      <xdr:rowOff>117591</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472502"/>
          <a:ext cx="889000" cy="18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24369</xdr:rowOff>
    </xdr:from>
    <xdr:to>
      <xdr:col>55</xdr:col>
      <xdr:colOff>50800</xdr:colOff>
      <xdr:row>78</xdr:row>
      <xdr:rowOff>125969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39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2796</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375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43213</xdr:rowOff>
    </xdr:from>
    <xdr:to>
      <xdr:col>50</xdr:col>
      <xdr:colOff>165100</xdr:colOff>
      <xdr:row>78</xdr:row>
      <xdr:rowOff>144813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41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135940</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509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49744</xdr:rowOff>
    </xdr:from>
    <xdr:to>
      <xdr:col>46</xdr:col>
      <xdr:colOff>38100</xdr:colOff>
      <xdr:row>78</xdr:row>
      <xdr:rowOff>151344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42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142471</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51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48602</xdr:rowOff>
    </xdr:from>
    <xdr:to>
      <xdr:col>41</xdr:col>
      <xdr:colOff>101600</xdr:colOff>
      <xdr:row>78</xdr:row>
      <xdr:rowOff>150202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42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141329</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51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66791</xdr:rowOff>
    </xdr:from>
    <xdr:to>
      <xdr:col>36</xdr:col>
      <xdr:colOff>165100</xdr:colOff>
      <xdr:row>78</xdr:row>
      <xdr:rowOff>168391</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43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159518</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532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564</xdr:rowOff>
    </xdr:from>
    <xdr:to>
      <xdr:col>54</xdr:col>
      <xdr:colOff>189865</xdr:colOff>
      <xdr:row>97</xdr:row>
      <xdr:rowOff>124792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602514"/>
          <a:ext cx="1270" cy="1152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128619</xdr:rowOff>
    </xdr:from>
    <xdr:ext cx="534377"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75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124792</xdr:rowOff>
    </xdr:from>
    <xdr:to>
      <xdr:col>55</xdr:col>
      <xdr:colOff>88900</xdr:colOff>
      <xdr:row>97</xdr:row>
      <xdr:rowOff>124792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755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118691</xdr:rowOff>
    </xdr:from>
    <xdr:ext cx="534377"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37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564</xdr:rowOff>
    </xdr:from>
    <xdr:to>
      <xdr:col>55</xdr:col>
      <xdr:colOff>88900</xdr:colOff>
      <xdr:row>91</xdr:row>
      <xdr:rowOff>564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60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86909</xdr:rowOff>
    </xdr:from>
    <xdr:to>
      <xdr:col>55</xdr:col>
      <xdr:colOff>0</xdr:colOff>
      <xdr:row>97</xdr:row>
      <xdr:rowOff>124792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639300" y="16717559"/>
          <a:ext cx="838200" cy="3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32959</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320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10082</xdr:rowOff>
    </xdr:from>
    <xdr:to>
      <xdr:col>55</xdr:col>
      <xdr:colOff>50800</xdr:colOff>
      <xdr:row>96</xdr:row>
      <xdr:rowOff>111682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46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86909</xdr:rowOff>
    </xdr:from>
    <xdr:to>
      <xdr:col>50</xdr:col>
      <xdr:colOff>114300</xdr:colOff>
      <xdr:row>98</xdr:row>
      <xdr:rowOff>40487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750300" y="16717559"/>
          <a:ext cx="889000" cy="125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30820</xdr:rowOff>
    </xdr:from>
    <xdr:to>
      <xdr:col>50</xdr:col>
      <xdr:colOff>165100</xdr:colOff>
      <xdr:row>96</xdr:row>
      <xdr:rowOff>132420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49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148947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26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158347</xdr:rowOff>
    </xdr:from>
    <xdr:to>
      <xdr:col>45</xdr:col>
      <xdr:colOff>177800</xdr:colOff>
      <xdr:row>98</xdr:row>
      <xdr:rowOff>40487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7861300" y="16788997"/>
          <a:ext cx="889000" cy="53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117425</xdr:rowOff>
    </xdr:from>
    <xdr:to>
      <xdr:col>46</xdr:col>
      <xdr:colOff>38100</xdr:colOff>
      <xdr:row>97</xdr:row>
      <xdr:rowOff>47575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64102</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351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97115</xdr:rowOff>
    </xdr:from>
    <xdr:to>
      <xdr:col>41</xdr:col>
      <xdr:colOff>50800</xdr:colOff>
      <xdr:row>97</xdr:row>
      <xdr:rowOff>158347</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6727765"/>
          <a:ext cx="889000" cy="6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156353</xdr:rowOff>
    </xdr:from>
    <xdr:to>
      <xdr:col>41</xdr:col>
      <xdr:colOff>101600</xdr:colOff>
      <xdr:row>97</xdr:row>
      <xdr:rowOff>86503</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103030</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145413</xdr:rowOff>
    </xdr:from>
    <xdr:to>
      <xdr:col>36</xdr:col>
      <xdr:colOff>165100</xdr:colOff>
      <xdr:row>97</xdr:row>
      <xdr:rowOff>75563</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92090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73992</xdr:rowOff>
    </xdr:from>
    <xdr:to>
      <xdr:col>55</xdr:col>
      <xdr:colOff>50800</xdr:colOff>
      <xdr:row>98</xdr:row>
      <xdr:rowOff>4142</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70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160369</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619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36109</xdr:rowOff>
    </xdr:from>
    <xdr:to>
      <xdr:col>50</xdr:col>
      <xdr:colOff>165100</xdr:colOff>
      <xdr:row>97</xdr:row>
      <xdr:rowOff>137709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66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128836</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75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161137</xdr:rowOff>
    </xdr:from>
    <xdr:to>
      <xdr:col>46</xdr:col>
      <xdr:colOff>38100</xdr:colOff>
      <xdr:row>98</xdr:row>
      <xdr:rowOff>91287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79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82414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88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107547</xdr:rowOff>
    </xdr:from>
    <xdr:to>
      <xdr:col>41</xdr:col>
      <xdr:colOff>101600</xdr:colOff>
      <xdr:row>98</xdr:row>
      <xdr:rowOff>37697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73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28824</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830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46315</xdr:rowOff>
    </xdr:from>
    <xdr:to>
      <xdr:col>36</xdr:col>
      <xdr:colOff>165100</xdr:colOff>
      <xdr:row>97</xdr:row>
      <xdr:rowOff>147915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67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139042</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76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57252</xdr:rowOff>
    </xdr:from>
    <xdr:to>
      <xdr:col>85</xdr:col>
      <xdr:colOff>127000</xdr:colOff>
      <xdr:row>76</xdr:row>
      <xdr:rowOff>58165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3087452"/>
          <a:ext cx="8382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168047</xdr:rowOff>
    </xdr:from>
    <xdr:to>
      <xdr:col>81</xdr:col>
      <xdr:colOff>50800</xdr:colOff>
      <xdr:row>76</xdr:row>
      <xdr:rowOff>58165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4592300" y="13026797"/>
          <a:ext cx="889000" cy="6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131563</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46428" y="1316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147091</xdr:rowOff>
    </xdr:from>
    <xdr:to>
      <xdr:col>76</xdr:col>
      <xdr:colOff>114300</xdr:colOff>
      <xdr:row>75</xdr:row>
      <xdr:rowOff>168047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3703300" y="12834391"/>
          <a:ext cx="889000" cy="19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7435</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57428" y="1320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147091</xdr:rowOff>
    </xdr:from>
    <xdr:to>
      <xdr:col>71</xdr:col>
      <xdr:colOff>177800</xdr:colOff>
      <xdr:row>76</xdr:row>
      <xdr:rowOff>80111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2814300" y="12834391"/>
          <a:ext cx="889000" cy="27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6452</xdr:rowOff>
    </xdr:from>
    <xdr:to>
      <xdr:col>85</xdr:col>
      <xdr:colOff>177800</xdr:colOff>
      <xdr:row>76</xdr:row>
      <xdr:rowOff>108052</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30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29329</xdr:rowOff>
    </xdr:from>
    <xdr:ext cx="469744"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2888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7365</xdr:rowOff>
    </xdr:from>
    <xdr:to>
      <xdr:col>81</xdr:col>
      <xdr:colOff>101600</xdr:colOff>
      <xdr:row>76</xdr:row>
      <xdr:rowOff>108965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303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125493</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46428" y="12812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117246</xdr:rowOff>
    </xdr:from>
    <xdr:to>
      <xdr:col>76</xdr:col>
      <xdr:colOff>165100</xdr:colOff>
      <xdr:row>76</xdr:row>
      <xdr:rowOff>47396</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297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63923</xdr:rowOff>
    </xdr:from>
    <xdr:ext cx="469744"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57428" y="12751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96291</xdr:rowOff>
    </xdr:from>
    <xdr:to>
      <xdr:col>72</xdr:col>
      <xdr:colOff>38100</xdr:colOff>
      <xdr:row>75</xdr:row>
      <xdr:rowOff>26441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278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42968</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68428" y="1255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29311</xdr:rowOff>
    </xdr:from>
    <xdr:to>
      <xdr:col>67</xdr:col>
      <xdr:colOff>101600</xdr:colOff>
      <xdr:row>76</xdr:row>
      <xdr:rowOff>130911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305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147438</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79428" y="1283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161931</xdr:rowOff>
    </xdr:from>
    <xdr:to>
      <xdr:col>85</xdr:col>
      <xdr:colOff>127000</xdr:colOff>
      <xdr:row>98</xdr:row>
      <xdr:rowOff>88075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792581"/>
          <a:ext cx="838200" cy="97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19384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307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86379</xdr:rowOff>
    </xdr:from>
    <xdr:to>
      <xdr:col>81</xdr:col>
      <xdr:colOff>50800</xdr:colOff>
      <xdr:row>98</xdr:row>
      <xdr:rowOff>88075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888479"/>
          <a:ext cx="889000" cy="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64552</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1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86379</xdr:rowOff>
    </xdr:from>
    <xdr:to>
      <xdr:col>76</xdr:col>
      <xdr:colOff>114300</xdr:colOff>
      <xdr:row>99</xdr:row>
      <xdr:rowOff>10483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888479"/>
          <a:ext cx="889000" cy="9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10483</xdr:rowOff>
    </xdr:from>
    <xdr:to>
      <xdr:col>71</xdr:col>
      <xdr:colOff>177800</xdr:colOff>
      <xdr:row>99</xdr:row>
      <xdr:rowOff>32201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984033"/>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53864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111131</xdr:rowOff>
    </xdr:from>
    <xdr:to>
      <xdr:col>85</xdr:col>
      <xdr:colOff>177800</xdr:colOff>
      <xdr:row>98</xdr:row>
      <xdr:rowOff>41281</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4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26058</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656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37275</xdr:rowOff>
    </xdr:from>
    <xdr:to>
      <xdr:col>81</xdr:col>
      <xdr:colOff>101600</xdr:colOff>
      <xdr:row>98</xdr:row>
      <xdr:rowOff>138875</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83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130002</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46428" y="16932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35579</xdr:rowOff>
    </xdr:from>
    <xdr:to>
      <xdr:col>76</xdr:col>
      <xdr:colOff>165100</xdr:colOff>
      <xdr:row>98</xdr:row>
      <xdr:rowOff>137179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83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128306</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57428" y="16930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131133</xdr:rowOff>
    </xdr:from>
    <xdr:to>
      <xdr:col>72</xdr:col>
      <xdr:colOff>38100</xdr:colOff>
      <xdr:row>99</xdr:row>
      <xdr:rowOff>61283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93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52410</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68428" y="1702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152851</xdr:rowOff>
    </xdr:from>
    <xdr:to>
      <xdr:col>67</xdr:col>
      <xdr:colOff>101600</xdr:colOff>
      <xdr:row>99</xdr:row>
      <xdr:rowOff>83001</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95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74128</xdr:rowOff>
    </xdr:from>
    <xdr:ext cx="378565"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5017" y="17047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133604</xdr:rowOff>
    </xdr:from>
    <xdr:to>
      <xdr:col>116</xdr:col>
      <xdr:colOff>63500</xdr:colOff>
      <xdr:row>57</xdr:row>
      <xdr:rowOff>18651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9734804"/>
          <a:ext cx="838200" cy="5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150276</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922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116187</xdr:rowOff>
    </xdr:from>
    <xdr:to>
      <xdr:col>111</xdr:col>
      <xdr:colOff>177800</xdr:colOff>
      <xdr:row>56</xdr:row>
      <xdr:rowOff>133604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9717387"/>
          <a:ext cx="88900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76580</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1002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116187</xdr:rowOff>
    </xdr:from>
    <xdr:to>
      <xdr:col>107</xdr:col>
      <xdr:colOff>50800</xdr:colOff>
      <xdr:row>56</xdr:row>
      <xdr:rowOff>161798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9545300" y="9717387"/>
          <a:ext cx="889000" cy="4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35758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161798</xdr:rowOff>
    </xdr:from>
    <xdr:to>
      <xdr:col>102</xdr:col>
      <xdr:colOff>114300</xdr:colOff>
      <xdr:row>57</xdr:row>
      <xdr:rowOff>137740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9762998"/>
          <a:ext cx="889000" cy="14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76906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59598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139301</xdr:rowOff>
    </xdr:from>
    <xdr:to>
      <xdr:col>116</xdr:col>
      <xdr:colOff>114300</xdr:colOff>
      <xdr:row>57</xdr:row>
      <xdr:rowOff>69451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974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162178</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591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82804</xdr:rowOff>
    </xdr:from>
    <xdr:to>
      <xdr:col>112</xdr:col>
      <xdr:colOff>38100</xdr:colOff>
      <xdr:row>57</xdr:row>
      <xdr:rowOff>12954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968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29481</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9459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65387</xdr:rowOff>
    </xdr:from>
    <xdr:to>
      <xdr:col>107</xdr:col>
      <xdr:colOff>101600</xdr:colOff>
      <xdr:row>56</xdr:row>
      <xdr:rowOff>166987</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66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12064</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9441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110998</xdr:rowOff>
    </xdr:from>
    <xdr:to>
      <xdr:col>102</xdr:col>
      <xdr:colOff>165100</xdr:colOff>
      <xdr:row>57</xdr:row>
      <xdr:rowOff>41148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71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57675</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9487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86940</xdr:rowOff>
    </xdr:from>
    <xdr:to>
      <xdr:col>98</xdr:col>
      <xdr:colOff>38100</xdr:colOff>
      <xdr:row>58</xdr:row>
      <xdr:rowOff>17090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85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33617</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9634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169281</xdr:rowOff>
    </xdr:from>
    <xdr:to>
      <xdr:col>116</xdr:col>
      <xdr:colOff>63500</xdr:colOff>
      <xdr:row>75</xdr:row>
      <xdr:rowOff>41128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1323300" y="12856581"/>
          <a:ext cx="838200" cy="4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97820</xdr:rowOff>
    </xdr:from>
    <xdr:to>
      <xdr:col>111</xdr:col>
      <xdr:colOff>177800</xdr:colOff>
      <xdr:row>74</xdr:row>
      <xdr:rowOff>169281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0434300" y="12785120"/>
          <a:ext cx="889000" cy="7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97820</xdr:rowOff>
    </xdr:from>
    <xdr:to>
      <xdr:col>107</xdr:col>
      <xdr:colOff>50800</xdr:colOff>
      <xdr:row>75</xdr:row>
      <xdr:rowOff>82321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545300" y="12785120"/>
          <a:ext cx="889000" cy="15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82321</xdr:rowOff>
    </xdr:from>
    <xdr:to>
      <xdr:col>102</xdr:col>
      <xdr:colOff>114300</xdr:colOff>
      <xdr:row>76</xdr:row>
      <xdr:rowOff>26726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2941071"/>
          <a:ext cx="889000" cy="115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161778</xdr:rowOff>
    </xdr:from>
    <xdr:to>
      <xdr:col>116</xdr:col>
      <xdr:colOff>114300</xdr:colOff>
      <xdr:row>75</xdr:row>
      <xdr:rowOff>91928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84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140205</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82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118481</xdr:rowOff>
    </xdr:from>
    <xdr:to>
      <xdr:col>112</xdr:col>
      <xdr:colOff>38100</xdr:colOff>
      <xdr:row>75</xdr:row>
      <xdr:rowOff>48631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80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39758</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289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47020</xdr:rowOff>
    </xdr:from>
    <xdr:to>
      <xdr:col>107</xdr:col>
      <xdr:colOff>101600</xdr:colOff>
      <xdr:row>74</xdr:row>
      <xdr:rowOff>148620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7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165147</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509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31521</xdr:rowOff>
    </xdr:from>
    <xdr:to>
      <xdr:col>102</xdr:col>
      <xdr:colOff>165100</xdr:colOff>
      <xdr:row>75</xdr:row>
      <xdr:rowOff>133121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890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149648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66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147376</xdr:rowOff>
    </xdr:from>
    <xdr:to>
      <xdr:col>98</xdr:col>
      <xdr:colOff>38100</xdr:colOff>
      <xdr:row>76</xdr:row>
      <xdr:rowOff>77526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006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68653</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098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人件費は、給与改定に伴う増に加えて、定年年齢の段階的引き上げによる退職手当の隔年発生が起こる年度であり、全体として増加したが、今後もこの傾向が続き、隔年で増減すると見込まれる。</a:t>
          </a:r>
        </a:p>
        <a:p>
          <a:r>
            <a:rPr kumimoji="1" lang="ja-JP" altLang="en-US" sz="1300">
              <a:latin typeface="ＭＳ Ｐゴシック" panose="020B0600070205080204" pitchFamily="50" charset="-128"/>
              <a:ea typeface="ＭＳ Ｐゴシック" panose="020B0600070205080204" pitchFamily="50" charset="-128"/>
            </a:rPr>
            <a:t>物件費は、物価上昇と民間委託の推進等による増に加え、ねりっこクラブ運営業務委託料やキャッシュレスポイント決済還元事業委託料の増により増加傾向であり、今後も物価上昇や民間委託の推進による増加が見込まれる。</a:t>
          </a:r>
        </a:p>
        <a:p>
          <a:r>
            <a:rPr kumimoji="1" lang="ja-JP" altLang="en-US" sz="1300">
              <a:latin typeface="ＭＳ Ｐゴシック" panose="020B0600070205080204" pitchFamily="50" charset="-128"/>
              <a:ea typeface="ＭＳ Ｐゴシック" panose="020B0600070205080204" pitchFamily="50" charset="-128"/>
            </a:rPr>
            <a:t>扶助費は、保育所の公定価格上昇、児童手当の拡充、障害者自立支援給費の受給者数の増などにより、増加傾向であるが、学童クラブの待機児童対策などの子育て施策の充実などを続けており、今後も増加が見込まれる。</a:t>
          </a:r>
        </a:p>
        <a:p>
          <a:r>
            <a:rPr kumimoji="1" lang="ja-JP" altLang="en-US" sz="1300">
              <a:latin typeface="ＭＳ Ｐゴシック" panose="020B0600070205080204" pitchFamily="50" charset="-128"/>
              <a:ea typeface="ＭＳ Ｐゴシック" panose="020B0600070205080204" pitchFamily="50" charset="-128"/>
            </a:rPr>
            <a:t>普通建設事業費は、事業進捗により年度間の変化が大きいが、学校などの公共施設の老朽化による改修改築需要の増大により増加し、高い水準で推移することが見込まれる。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積立金は、施設整備基金積立金や大江戸線延伸推進基金積立金の増により増加したが、今後も、区立施設の老朽化による改修改築への備えや、都営地下鉄大江戸線延伸の確実な事業着手を目指す上で、更なる積立が必要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繰出金は、高齢化や医療費上昇により、介護保険会計や後期高齢者医療会計への繰出金が増加した一方、国民健康保険料の増により、国民健康保険事業会計への繰出金が減少したため、全体として減少したが、今後も高齢化や医療費上昇を起因とした繰出金の増加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745,927
719,396
48.08
334,532,640
326,309,961
5,990,833
202,421,240
47,132,190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121031</xdr:rowOff>
    </xdr:from>
    <xdr:to>
      <xdr:col>24</xdr:col>
      <xdr:colOff>63500</xdr:colOff>
      <xdr:row>37</xdr:row>
      <xdr:rowOff>129413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64681"/>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129413</xdr:rowOff>
    </xdr:from>
    <xdr:to>
      <xdr:col>19</xdr:col>
      <xdr:colOff>177800</xdr:colOff>
      <xdr:row>37</xdr:row>
      <xdr:rowOff>131890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73063"/>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102061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131890</xdr:rowOff>
    </xdr:from>
    <xdr:to>
      <xdr:col>15</xdr:col>
      <xdr:colOff>50800</xdr:colOff>
      <xdr:row>37</xdr:row>
      <xdr:rowOff>139128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75540"/>
          <a:ext cx="8890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107967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131890</xdr:rowOff>
    </xdr:from>
    <xdr:to>
      <xdr:col>10</xdr:col>
      <xdr:colOff>114300</xdr:colOff>
      <xdr:row>37</xdr:row>
      <xdr:rowOff>139128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75540"/>
          <a:ext cx="8890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115206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108538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70231</xdr:rowOff>
    </xdr:from>
    <xdr:to>
      <xdr:col>24</xdr:col>
      <xdr:colOff>114300</xdr:colOff>
      <xdr:row>38</xdr:row>
      <xdr:rowOff>381</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156608</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78613</xdr:rowOff>
    </xdr:from>
    <xdr:to>
      <xdr:col>20</xdr:col>
      <xdr:colOff>38100</xdr:colOff>
      <xdr:row>38</xdr:row>
      <xdr:rowOff>8763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2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171340</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1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81090</xdr:rowOff>
    </xdr:from>
    <xdr:to>
      <xdr:col>15</xdr:col>
      <xdr:colOff>101600</xdr:colOff>
      <xdr:row>38</xdr:row>
      <xdr:rowOff>11240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2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2367</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1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88328</xdr:rowOff>
    </xdr:from>
    <xdr:to>
      <xdr:col>10</xdr:col>
      <xdr:colOff>165100</xdr:colOff>
      <xdr:row>38</xdr:row>
      <xdr:rowOff>18478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3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9606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2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81090</xdr:rowOff>
    </xdr:from>
    <xdr:to>
      <xdr:col>6</xdr:col>
      <xdr:colOff>38100</xdr:colOff>
      <xdr:row>38</xdr:row>
      <xdr:rowOff>11240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2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2367</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1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17181</xdr:rowOff>
    </xdr:from>
    <xdr:to>
      <xdr:col>24</xdr:col>
      <xdr:colOff>63500</xdr:colOff>
      <xdr:row>59</xdr:row>
      <xdr:rowOff>47139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10132731"/>
          <a:ext cx="838200" cy="29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10323</xdr:rowOff>
    </xdr:from>
    <xdr:to>
      <xdr:col>19</xdr:col>
      <xdr:colOff>177800</xdr:colOff>
      <xdr:row>59</xdr:row>
      <xdr:rowOff>47139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125873"/>
          <a:ext cx="889000" cy="36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10323</xdr:rowOff>
    </xdr:from>
    <xdr:to>
      <xdr:col>15</xdr:col>
      <xdr:colOff>50800</xdr:colOff>
      <xdr:row>59</xdr:row>
      <xdr:rowOff>83051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10125873"/>
          <a:ext cx="889000" cy="7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56838</xdr:rowOff>
    </xdr:from>
    <xdr:to>
      <xdr:col>10</xdr:col>
      <xdr:colOff>114300</xdr:colOff>
      <xdr:row>59</xdr:row>
      <xdr:rowOff>83051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143688"/>
          <a:ext cx="889000" cy="1054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27151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61931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137831</xdr:rowOff>
    </xdr:from>
    <xdr:to>
      <xdr:col>24</xdr:col>
      <xdr:colOff>114300</xdr:colOff>
      <xdr:row>59</xdr:row>
      <xdr:rowOff>67981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8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52758</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96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167789</xdr:rowOff>
    </xdr:from>
    <xdr:to>
      <xdr:col>20</xdr:col>
      <xdr:colOff>38100</xdr:colOff>
      <xdr:row>59</xdr:row>
      <xdr:rowOff>97939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11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89066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204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130973</xdr:rowOff>
    </xdr:from>
    <xdr:to>
      <xdr:col>15</xdr:col>
      <xdr:colOff>101600</xdr:colOff>
      <xdr:row>59</xdr:row>
      <xdr:rowOff>61123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52250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6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32251</xdr:rowOff>
    </xdr:from>
    <xdr:to>
      <xdr:col>10</xdr:col>
      <xdr:colOff>165100</xdr:colOff>
      <xdr:row>59</xdr:row>
      <xdr:rowOff>133851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14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124978</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240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6038</xdr:rowOff>
    </xdr:from>
    <xdr:to>
      <xdr:col>6</xdr:col>
      <xdr:colOff>38100</xdr:colOff>
      <xdr:row>53</xdr:row>
      <xdr:rowOff>107638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09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98765</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185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147886</xdr:rowOff>
    </xdr:from>
    <xdr:to>
      <xdr:col>24</xdr:col>
      <xdr:colOff>63500</xdr:colOff>
      <xdr:row>77</xdr:row>
      <xdr:rowOff>57818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178086"/>
          <a:ext cx="838200" cy="8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57818</xdr:rowOff>
    </xdr:from>
    <xdr:to>
      <xdr:col>19</xdr:col>
      <xdr:colOff>177800</xdr:colOff>
      <xdr:row>77</xdr:row>
      <xdr:rowOff>126909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259468"/>
          <a:ext cx="889000" cy="69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111592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7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97289</xdr:rowOff>
    </xdr:from>
    <xdr:to>
      <xdr:col>15</xdr:col>
      <xdr:colOff>50800</xdr:colOff>
      <xdr:row>77</xdr:row>
      <xdr:rowOff>126909</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3298939"/>
          <a:ext cx="889000" cy="2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97289</xdr:rowOff>
    </xdr:from>
    <xdr:to>
      <xdr:col>10</xdr:col>
      <xdr:colOff>114300</xdr:colOff>
      <xdr:row>79</xdr:row>
      <xdr:rowOff>39781</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298939"/>
          <a:ext cx="889000" cy="28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93555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29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97086</xdr:rowOff>
    </xdr:from>
    <xdr:to>
      <xdr:col>24</xdr:col>
      <xdr:colOff>114300</xdr:colOff>
      <xdr:row>77</xdr:row>
      <xdr:rowOff>27236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12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119963</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978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7018</xdr:rowOff>
    </xdr:from>
    <xdr:to>
      <xdr:col>20</xdr:col>
      <xdr:colOff>38100</xdr:colOff>
      <xdr:row>77</xdr:row>
      <xdr:rowOff>108618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20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99745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301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76109</xdr:rowOff>
    </xdr:from>
    <xdr:to>
      <xdr:col>15</xdr:col>
      <xdr:colOff>101600</xdr:colOff>
      <xdr:row>78</xdr:row>
      <xdr:rowOff>6259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27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22786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052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46489</xdr:rowOff>
    </xdr:from>
    <xdr:to>
      <xdr:col>10</xdr:col>
      <xdr:colOff>165100</xdr:colOff>
      <xdr:row>77</xdr:row>
      <xdr:rowOff>148089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24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164616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023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160431</xdr:rowOff>
    </xdr:from>
    <xdr:to>
      <xdr:col>6</xdr:col>
      <xdr:colOff>38100</xdr:colOff>
      <xdr:row>79</xdr:row>
      <xdr:rowOff>90581</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53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81708</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626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111658</xdr:rowOff>
    </xdr:from>
    <xdr:to>
      <xdr:col>24</xdr:col>
      <xdr:colOff>63500</xdr:colOff>
      <xdr:row>97</xdr:row>
      <xdr:rowOff>160141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742308"/>
          <a:ext cx="838200" cy="48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19286</xdr:rowOff>
    </xdr:from>
    <xdr:to>
      <xdr:col>19</xdr:col>
      <xdr:colOff>177800</xdr:colOff>
      <xdr:row>97</xdr:row>
      <xdr:rowOff>111658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478486"/>
          <a:ext cx="889000" cy="26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86746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3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19286</xdr:rowOff>
    </xdr:from>
    <xdr:to>
      <xdr:col>15</xdr:col>
      <xdr:colOff>50800</xdr:colOff>
      <xdr:row>96</xdr:row>
      <xdr:rowOff>59176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478486"/>
          <a:ext cx="889000" cy="39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59176</xdr:rowOff>
    </xdr:from>
    <xdr:to>
      <xdr:col>10</xdr:col>
      <xdr:colOff>114300</xdr:colOff>
      <xdr:row>98</xdr:row>
      <xdr:rowOff>25761</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518376"/>
          <a:ext cx="889000" cy="30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109341</xdr:rowOff>
    </xdr:from>
    <xdr:to>
      <xdr:col>24</xdr:col>
      <xdr:colOff>114300</xdr:colOff>
      <xdr:row>98</xdr:row>
      <xdr:rowOff>39491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3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24268</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65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60858</xdr:rowOff>
    </xdr:from>
    <xdr:to>
      <xdr:col>20</xdr:col>
      <xdr:colOff>38100</xdr:colOff>
      <xdr:row>97</xdr:row>
      <xdr:rowOff>162458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69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153585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78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139936</xdr:rowOff>
    </xdr:from>
    <xdr:to>
      <xdr:col>15</xdr:col>
      <xdr:colOff>101600</xdr:colOff>
      <xdr:row>96</xdr:row>
      <xdr:rowOff>70086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42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86613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8376</xdr:rowOff>
    </xdr:from>
    <xdr:to>
      <xdr:col>10</xdr:col>
      <xdr:colOff>165100</xdr:colOff>
      <xdr:row>96</xdr:row>
      <xdr:rowOff>109976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46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101103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56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146411</xdr:rowOff>
    </xdr:from>
    <xdr:to>
      <xdr:col>6</xdr:col>
      <xdr:colOff>38100</xdr:colOff>
      <xdr:row>98</xdr:row>
      <xdr:rowOff>76561</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77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67688</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86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53213</xdr:rowOff>
    </xdr:from>
    <xdr:to>
      <xdr:col>55</xdr:col>
      <xdr:colOff>0</xdr:colOff>
      <xdr:row>36</xdr:row>
      <xdr:rowOff>147320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225413"/>
          <a:ext cx="838200" cy="9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53213</xdr:rowOff>
    </xdr:from>
    <xdr:to>
      <xdr:col>50</xdr:col>
      <xdr:colOff>114300</xdr:colOff>
      <xdr:row>36</xdr:row>
      <xdr:rowOff>147320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225413"/>
          <a:ext cx="889000" cy="9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147320</xdr:rowOff>
    </xdr:from>
    <xdr:to>
      <xdr:col>45</xdr:col>
      <xdr:colOff>177800</xdr:colOff>
      <xdr:row>37</xdr:row>
      <xdr:rowOff>35687</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319520"/>
          <a:ext cx="889000" cy="5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35687</xdr:rowOff>
    </xdr:from>
    <xdr:to>
      <xdr:col>41</xdr:col>
      <xdr:colOff>50800</xdr:colOff>
      <xdr:row>37</xdr:row>
      <xdr:rowOff>84074</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379337"/>
          <a:ext cx="88900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96520</xdr:rowOff>
    </xdr:from>
    <xdr:to>
      <xdr:col>55</xdr:col>
      <xdr:colOff>50800</xdr:colOff>
      <xdr:row>37</xdr:row>
      <xdr:rowOff>26670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26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119397</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120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2413</xdr:rowOff>
    </xdr:from>
    <xdr:to>
      <xdr:col>50</xdr:col>
      <xdr:colOff>165100</xdr:colOff>
      <xdr:row>36</xdr:row>
      <xdr:rowOff>104013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17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120540</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94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96520</xdr:rowOff>
    </xdr:from>
    <xdr:to>
      <xdr:col>46</xdr:col>
      <xdr:colOff>38100</xdr:colOff>
      <xdr:row>37</xdr:row>
      <xdr:rowOff>26670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26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43197</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6043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156337</xdr:rowOff>
    </xdr:from>
    <xdr:to>
      <xdr:col>41</xdr:col>
      <xdr:colOff>101600</xdr:colOff>
      <xdr:row>37</xdr:row>
      <xdr:rowOff>86487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32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103014</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103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33274</xdr:rowOff>
    </xdr:from>
    <xdr:to>
      <xdr:col>36</xdr:col>
      <xdr:colOff>165100</xdr:colOff>
      <xdr:row>37</xdr:row>
      <xdr:rowOff>134874</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37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151401</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152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56</xdr:row>
      <xdr:rowOff>105410</xdr:rowOff>
    </xdr:from>
    <xdr:to>
      <xdr:col>54</xdr:col>
      <xdr:colOff>189865</xdr:colOff>
      <xdr:row>58</xdr:row>
      <xdr:rowOff>139700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9706610"/>
          <a:ext cx="1270" cy="377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52087</xdr:rowOff>
    </xdr:from>
    <xdr:ext cx="378565"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9481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56</xdr:row>
      <xdr:rowOff>105410</xdr:rowOff>
    </xdr:from>
    <xdr:to>
      <xdr:col>55</xdr:col>
      <xdr:colOff>88900</xdr:colOff>
      <xdr:row>56</xdr:row>
      <xdr:rowOff>105410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970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45059</xdr:rowOff>
    </xdr:from>
    <xdr:to>
      <xdr:col>55</xdr:col>
      <xdr:colOff>0</xdr:colOff>
      <xdr:row>56</xdr:row>
      <xdr:rowOff>105410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8960459"/>
          <a:ext cx="838200" cy="746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161510</xdr:rowOff>
    </xdr:from>
    <xdr:ext cx="378565"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9341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11633</xdr:rowOff>
    </xdr:from>
    <xdr:to>
      <xdr:col>55</xdr:col>
      <xdr:colOff>50800</xdr:colOff>
      <xdr:row>58</xdr:row>
      <xdr:rowOff>113233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5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45059</xdr:rowOff>
    </xdr:from>
    <xdr:to>
      <xdr:col>50</xdr:col>
      <xdr:colOff>114300</xdr:colOff>
      <xdr:row>56</xdr:row>
      <xdr:rowOff>134671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8960459"/>
          <a:ext cx="889000" cy="77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127762</xdr:rowOff>
    </xdr:from>
    <xdr:to>
      <xdr:col>50</xdr:col>
      <xdr:colOff>165100</xdr:colOff>
      <xdr:row>58</xdr:row>
      <xdr:rowOff>57912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49039</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50017" y="9993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52832</xdr:rowOff>
    </xdr:from>
    <xdr:to>
      <xdr:col>45</xdr:col>
      <xdr:colOff>177800</xdr:colOff>
      <xdr:row>56</xdr:row>
      <xdr:rowOff>134671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9311132"/>
          <a:ext cx="889000" cy="42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82499</xdr:rowOff>
    </xdr:from>
    <xdr:to>
      <xdr:col>46</xdr:col>
      <xdr:colOff>38100</xdr:colOff>
      <xdr:row>58</xdr:row>
      <xdr:rowOff>12649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3776</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61017" y="9947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36373</xdr:rowOff>
    </xdr:from>
    <xdr:to>
      <xdr:col>41</xdr:col>
      <xdr:colOff>50800</xdr:colOff>
      <xdr:row>54</xdr:row>
      <xdr:rowOff>52832</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9294673"/>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151536</xdr:rowOff>
    </xdr:from>
    <xdr:to>
      <xdr:col>41</xdr:col>
      <xdr:colOff>101600</xdr:colOff>
      <xdr:row>58</xdr:row>
      <xdr:rowOff>81686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72813</xdr:rowOff>
    </xdr:from>
    <xdr:ext cx="378565"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2017" y="1001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148793</xdr:rowOff>
    </xdr:from>
    <xdr:to>
      <xdr:col>36</xdr:col>
      <xdr:colOff>165100</xdr:colOff>
      <xdr:row>58</xdr:row>
      <xdr:rowOff>78943</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70070</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3017" y="10014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54610</xdr:rowOff>
    </xdr:from>
    <xdr:to>
      <xdr:col>55</xdr:col>
      <xdr:colOff>50800</xdr:colOff>
      <xdr:row>56</xdr:row>
      <xdr:rowOff>156210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65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7637</xdr:rowOff>
    </xdr:from>
    <xdr:ext cx="378565"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608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165709</xdr:rowOff>
    </xdr:from>
    <xdr:to>
      <xdr:col>50</xdr:col>
      <xdr:colOff>165100</xdr:colOff>
      <xdr:row>52</xdr:row>
      <xdr:rowOff>95859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890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50</xdr:row>
      <xdr:rowOff>112386</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04428" y="8684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83871</xdr:rowOff>
    </xdr:from>
    <xdr:to>
      <xdr:col>46</xdr:col>
      <xdr:colOff>38100</xdr:colOff>
      <xdr:row>57</xdr:row>
      <xdr:rowOff>14021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68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55</xdr:row>
      <xdr:rowOff>30548</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61017" y="9460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2032</xdr:rowOff>
    </xdr:from>
    <xdr:to>
      <xdr:col>41</xdr:col>
      <xdr:colOff>101600</xdr:colOff>
      <xdr:row>54</xdr:row>
      <xdr:rowOff>103632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26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52</xdr:row>
      <xdr:rowOff>120159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26428" y="9035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157023</xdr:rowOff>
    </xdr:from>
    <xdr:to>
      <xdr:col>36</xdr:col>
      <xdr:colOff>165100</xdr:colOff>
      <xdr:row>54</xdr:row>
      <xdr:rowOff>87173</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24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52</xdr:row>
      <xdr:rowOff>103700</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37428" y="9019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82231</xdr:rowOff>
    </xdr:from>
    <xdr:to>
      <xdr:col>55</xdr:col>
      <xdr:colOff>0</xdr:colOff>
      <xdr:row>77</xdr:row>
      <xdr:rowOff>88813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283881"/>
          <a:ext cx="838200" cy="6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88813</xdr:rowOff>
    </xdr:from>
    <xdr:to>
      <xdr:col>50</xdr:col>
      <xdr:colOff>114300</xdr:colOff>
      <xdr:row>77</xdr:row>
      <xdr:rowOff>108610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290463"/>
          <a:ext cx="889000" cy="1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108610</xdr:rowOff>
    </xdr:from>
    <xdr:to>
      <xdr:col>45</xdr:col>
      <xdr:colOff>177800</xdr:colOff>
      <xdr:row>77</xdr:row>
      <xdr:rowOff>150535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10260"/>
          <a:ext cx="889000" cy="4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94848</xdr:rowOff>
    </xdr:from>
    <xdr:to>
      <xdr:col>41</xdr:col>
      <xdr:colOff>50800</xdr:colOff>
      <xdr:row>77</xdr:row>
      <xdr:rowOff>150535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296498"/>
          <a:ext cx="889000" cy="5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31431</xdr:rowOff>
    </xdr:from>
    <xdr:to>
      <xdr:col>55</xdr:col>
      <xdr:colOff>50800</xdr:colOff>
      <xdr:row>77</xdr:row>
      <xdr:rowOff>133031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3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9858</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11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38013</xdr:rowOff>
    </xdr:from>
    <xdr:to>
      <xdr:col>50</xdr:col>
      <xdr:colOff>165100</xdr:colOff>
      <xdr:row>77</xdr:row>
      <xdr:rowOff>139613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3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130740</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332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57810</xdr:rowOff>
    </xdr:from>
    <xdr:to>
      <xdr:col>46</xdr:col>
      <xdr:colOff>38100</xdr:colOff>
      <xdr:row>77</xdr:row>
      <xdr:rowOff>159410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5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150537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52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99735</xdr:rowOff>
    </xdr:from>
    <xdr:to>
      <xdr:col>41</xdr:col>
      <xdr:colOff>101600</xdr:colOff>
      <xdr:row>78</xdr:row>
      <xdr:rowOff>29885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0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21012</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394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44048</xdr:rowOff>
    </xdr:from>
    <xdr:to>
      <xdr:col>36</xdr:col>
      <xdr:colOff>165100</xdr:colOff>
      <xdr:row>77</xdr:row>
      <xdr:rowOff>145648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24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136775</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33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121031</xdr:rowOff>
    </xdr:from>
    <xdr:to>
      <xdr:col>55</xdr:col>
      <xdr:colOff>0</xdr:colOff>
      <xdr:row>97</xdr:row>
      <xdr:rowOff>124566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751681"/>
          <a:ext cx="838200" cy="3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124566</xdr:rowOff>
    </xdr:from>
    <xdr:to>
      <xdr:col>50</xdr:col>
      <xdr:colOff>114300</xdr:colOff>
      <xdr:row>98</xdr:row>
      <xdr:rowOff>1161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755216"/>
          <a:ext cx="889000" cy="4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1161</xdr:rowOff>
    </xdr:from>
    <xdr:to>
      <xdr:col>45</xdr:col>
      <xdr:colOff>177800</xdr:colOff>
      <xdr:row>98</xdr:row>
      <xdr:rowOff>25377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803261"/>
          <a:ext cx="889000" cy="2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25377</xdr:rowOff>
    </xdr:from>
    <xdr:to>
      <xdr:col>41</xdr:col>
      <xdr:colOff>50800</xdr:colOff>
      <xdr:row>98</xdr:row>
      <xdr:rowOff>27175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827477"/>
          <a:ext cx="889000" cy="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161140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70231</xdr:rowOff>
    </xdr:from>
    <xdr:to>
      <xdr:col>55</xdr:col>
      <xdr:colOff>50800</xdr:colOff>
      <xdr:row>98</xdr:row>
      <xdr:rowOff>381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0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156608</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1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73766</xdr:rowOff>
    </xdr:from>
    <xdr:to>
      <xdr:col>50</xdr:col>
      <xdr:colOff>165100</xdr:colOff>
      <xdr:row>98</xdr:row>
      <xdr:rowOff>3916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0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166493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79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121811</xdr:rowOff>
    </xdr:from>
    <xdr:to>
      <xdr:col>46</xdr:col>
      <xdr:colOff>38100</xdr:colOff>
      <xdr:row>98</xdr:row>
      <xdr:rowOff>51961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75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43088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845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146027</xdr:rowOff>
    </xdr:from>
    <xdr:to>
      <xdr:col>41</xdr:col>
      <xdr:colOff>101600</xdr:colOff>
      <xdr:row>98</xdr:row>
      <xdr:rowOff>76177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77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67304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86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147825</xdr:rowOff>
    </xdr:from>
    <xdr:to>
      <xdr:col>36</xdr:col>
      <xdr:colOff>165100</xdr:colOff>
      <xdr:row>98</xdr:row>
      <xdr:rowOff>77975</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7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69102</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71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162331</xdr:rowOff>
    </xdr:from>
    <xdr:to>
      <xdr:col>85</xdr:col>
      <xdr:colOff>127000</xdr:colOff>
      <xdr:row>38</xdr:row>
      <xdr:rowOff>168580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677431"/>
          <a:ext cx="838200" cy="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162331</xdr:rowOff>
    </xdr:from>
    <xdr:to>
      <xdr:col>81</xdr:col>
      <xdr:colOff>50800</xdr:colOff>
      <xdr:row>38</xdr:row>
      <xdr:rowOff>170904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677431"/>
          <a:ext cx="8890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170904</xdr:rowOff>
    </xdr:from>
    <xdr:to>
      <xdr:col>76</xdr:col>
      <xdr:colOff>114300</xdr:colOff>
      <xdr:row>39</xdr:row>
      <xdr:rowOff>1016</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686004"/>
          <a:ext cx="8890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156007</xdr:rowOff>
    </xdr:from>
    <xdr:to>
      <xdr:col>71</xdr:col>
      <xdr:colOff>177800</xdr:colOff>
      <xdr:row>39</xdr:row>
      <xdr:rowOff>1016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671107"/>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117780</xdr:rowOff>
    </xdr:from>
    <xdr:to>
      <xdr:col>85</xdr:col>
      <xdr:colOff>177800</xdr:colOff>
      <xdr:row>39</xdr:row>
      <xdr:rowOff>47930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6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32707</xdr:rowOff>
    </xdr:from>
    <xdr:ext cx="469744"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54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111531</xdr:rowOff>
    </xdr:from>
    <xdr:to>
      <xdr:col>81</xdr:col>
      <xdr:colOff>101600</xdr:colOff>
      <xdr:row>39</xdr:row>
      <xdr:rowOff>41681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62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32808</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46428" y="6719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120104</xdr:rowOff>
    </xdr:from>
    <xdr:to>
      <xdr:col>76</xdr:col>
      <xdr:colOff>165100</xdr:colOff>
      <xdr:row>39</xdr:row>
      <xdr:rowOff>50254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63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41381</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57428" y="6727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121666</xdr:rowOff>
    </xdr:from>
    <xdr:to>
      <xdr:col>72</xdr:col>
      <xdr:colOff>38100</xdr:colOff>
      <xdr:row>39</xdr:row>
      <xdr:rowOff>51816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63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42943</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68428" y="6729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105207</xdr:rowOff>
    </xdr:from>
    <xdr:to>
      <xdr:col>67</xdr:col>
      <xdr:colOff>101600</xdr:colOff>
      <xdr:row>39</xdr:row>
      <xdr:rowOff>35357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62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26484</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79428" y="671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69628</xdr:rowOff>
    </xdr:from>
    <xdr:to>
      <xdr:col>85</xdr:col>
      <xdr:colOff>127000</xdr:colOff>
      <xdr:row>58</xdr:row>
      <xdr:rowOff>7210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842278"/>
          <a:ext cx="838200" cy="10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7210</xdr:rowOff>
    </xdr:from>
    <xdr:to>
      <xdr:col>81</xdr:col>
      <xdr:colOff>50800</xdr:colOff>
      <xdr:row>58</xdr:row>
      <xdr:rowOff>67942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951310"/>
          <a:ext cx="889000" cy="60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54454</xdr:rowOff>
    </xdr:from>
    <xdr:to>
      <xdr:col>76</xdr:col>
      <xdr:colOff>114300</xdr:colOff>
      <xdr:row>58</xdr:row>
      <xdr:rowOff>67942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998554"/>
          <a:ext cx="889000" cy="1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40749</xdr:rowOff>
    </xdr:from>
    <xdr:to>
      <xdr:col>71</xdr:col>
      <xdr:colOff>177800</xdr:colOff>
      <xdr:row>58</xdr:row>
      <xdr:rowOff>54454</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984849"/>
          <a:ext cx="889000" cy="1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18828</xdr:rowOff>
    </xdr:from>
    <xdr:to>
      <xdr:col>85</xdr:col>
      <xdr:colOff>177800</xdr:colOff>
      <xdr:row>57</xdr:row>
      <xdr:rowOff>120428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79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168705</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769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127860</xdr:rowOff>
    </xdr:from>
    <xdr:to>
      <xdr:col>81</xdr:col>
      <xdr:colOff>101600</xdr:colOff>
      <xdr:row>58</xdr:row>
      <xdr:rowOff>58010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90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49137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99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17142</xdr:rowOff>
    </xdr:from>
    <xdr:to>
      <xdr:col>76</xdr:col>
      <xdr:colOff>165100</xdr:colOff>
      <xdr:row>58</xdr:row>
      <xdr:rowOff>118742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96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109869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100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3654</xdr:rowOff>
    </xdr:from>
    <xdr:to>
      <xdr:col>72</xdr:col>
      <xdr:colOff>38100</xdr:colOff>
      <xdr:row>58</xdr:row>
      <xdr:rowOff>105254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94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96381</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1004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161399</xdr:rowOff>
    </xdr:from>
    <xdr:to>
      <xdr:col>67</xdr:col>
      <xdr:colOff>101600</xdr:colOff>
      <xdr:row>58</xdr:row>
      <xdr:rowOff>91549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93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82676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1002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56871</xdr:rowOff>
    </xdr:from>
    <xdr:to>
      <xdr:col>85</xdr:col>
      <xdr:colOff>127000</xdr:colOff>
      <xdr:row>96</xdr:row>
      <xdr:rowOff>58014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516071"/>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166827</xdr:rowOff>
    </xdr:from>
    <xdr:to>
      <xdr:col>81</xdr:col>
      <xdr:colOff>50800</xdr:colOff>
      <xdr:row>96</xdr:row>
      <xdr:rowOff>58014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454577"/>
          <a:ext cx="889000" cy="62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128516</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46428" y="1658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147092</xdr:rowOff>
    </xdr:from>
    <xdr:to>
      <xdr:col>76</xdr:col>
      <xdr:colOff>114300</xdr:colOff>
      <xdr:row>95</xdr:row>
      <xdr:rowOff>166827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263392"/>
          <a:ext cx="889000" cy="19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7205</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57428" y="1663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147092</xdr:rowOff>
    </xdr:from>
    <xdr:to>
      <xdr:col>71</xdr:col>
      <xdr:colOff>177800</xdr:colOff>
      <xdr:row>96</xdr:row>
      <xdr:rowOff>79121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263392"/>
          <a:ext cx="889000" cy="27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6071</xdr:rowOff>
    </xdr:from>
    <xdr:to>
      <xdr:col>85</xdr:col>
      <xdr:colOff>177800</xdr:colOff>
      <xdr:row>96</xdr:row>
      <xdr:rowOff>107671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46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28948</xdr:rowOff>
    </xdr:from>
    <xdr:ext cx="469744"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31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7214</xdr:rowOff>
    </xdr:from>
    <xdr:to>
      <xdr:col>81</xdr:col>
      <xdr:colOff>101600</xdr:colOff>
      <xdr:row>96</xdr:row>
      <xdr:rowOff>108814</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46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125341</xdr:rowOff>
    </xdr:from>
    <xdr:ext cx="469744"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46428" y="1624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116027</xdr:rowOff>
    </xdr:from>
    <xdr:to>
      <xdr:col>76</xdr:col>
      <xdr:colOff>165100</xdr:colOff>
      <xdr:row>96</xdr:row>
      <xdr:rowOff>46177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40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62704</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57428" y="1617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96292</xdr:rowOff>
    </xdr:from>
    <xdr:to>
      <xdr:col>72</xdr:col>
      <xdr:colOff>38100</xdr:colOff>
      <xdr:row>95</xdr:row>
      <xdr:rowOff>26442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21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93</xdr:row>
      <xdr:rowOff>42969</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68428" y="1598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28321</xdr:rowOff>
    </xdr:from>
    <xdr:to>
      <xdr:col>67</xdr:col>
      <xdr:colOff>101600</xdr:colOff>
      <xdr:row>96</xdr:row>
      <xdr:rowOff>129921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48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146448</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79428" y="16262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民生費は、保育所運営経費や児童手当経費の増により、増加となったが、学童クラブの待機児童対策などの子育て施策の充実を続けており、今後も増加が見込まれる。</a:t>
          </a:r>
        </a:p>
        <a:p>
          <a:r>
            <a:rPr kumimoji="1" lang="ja-JP" altLang="en-US" sz="1300">
              <a:latin typeface="ＭＳ Ｐゴシック" panose="020B0600070205080204" pitchFamily="50" charset="-128"/>
              <a:ea typeface="ＭＳ Ｐゴシック" panose="020B0600070205080204" pitchFamily="50" charset="-128"/>
            </a:rPr>
            <a:t>衛生費は、新型コロナウイルスワクチン接種経費の減により、減少となった。</a:t>
          </a:r>
        </a:p>
        <a:p>
          <a:r>
            <a:rPr kumimoji="1" lang="ja-JP" altLang="en-US" sz="1300">
              <a:latin typeface="ＭＳ Ｐゴシック" panose="020B0600070205080204" pitchFamily="50" charset="-128"/>
              <a:ea typeface="ＭＳ Ｐゴシック" panose="020B0600070205080204" pitchFamily="50" charset="-128"/>
            </a:rPr>
            <a:t>農林水産業費は、区民農園用地費の減や全国都市農業フェスティバル経費の減により、減少となった。</a:t>
          </a:r>
        </a:p>
        <a:p>
          <a:r>
            <a:rPr kumimoji="1" lang="ja-JP" altLang="en-US" sz="1300">
              <a:latin typeface="ＭＳ Ｐゴシック" panose="020B0600070205080204" pitchFamily="50" charset="-128"/>
              <a:ea typeface="ＭＳ Ｐゴシック" panose="020B0600070205080204" pitchFamily="50" charset="-128"/>
            </a:rPr>
            <a:t>土木費は、道路や公園整備など、事業進捗により年度間に変動がある傾向だが、大江戸線延伸推進基金積立金が増となった一方、再開発事業事業費補助金や公園新設改修費が減となった結果、全体として前年度と同等となった。</a:t>
          </a:r>
        </a:p>
        <a:p>
          <a:r>
            <a:rPr kumimoji="1" lang="ja-JP" altLang="en-US" sz="1300">
              <a:latin typeface="ＭＳ Ｐゴシック" panose="020B0600070205080204" pitchFamily="50" charset="-128"/>
              <a:ea typeface="ＭＳ Ｐゴシック" panose="020B0600070205080204" pitchFamily="50" charset="-128"/>
            </a:rPr>
            <a:t>教育費は、学校給食費無償化事業経費の増や学校改修改築経費の事業進捗等により、増加となったが、老朽化した校舎の改修改築や学校情報化の推進等により、今後も高い水準で推移するものと見込まれる。</a:t>
          </a:r>
        </a:p>
        <a:p>
          <a:r>
            <a:rPr kumimoji="1" lang="ja-JP" altLang="en-US" sz="1300">
              <a:latin typeface="ＭＳ Ｐゴシック" panose="020B0600070205080204" pitchFamily="50" charset="-128"/>
              <a:ea typeface="ＭＳ Ｐゴシック" panose="020B0600070205080204" pitchFamily="50" charset="-128"/>
            </a:rPr>
            <a:t>公債費は、満期一括償還額の増より、増加となった。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財政調整基金残高比率は、分母となる標準財政規模が</a:t>
          </a:r>
          <a:r>
            <a:rPr kumimoji="1" lang="en-US" altLang="ja-JP" sz="1300">
              <a:latin typeface="ＭＳ ゴシック" pitchFamily="49" charset="-128"/>
              <a:ea typeface="ＭＳ ゴシック" pitchFamily="49" charset="-128"/>
            </a:rPr>
            <a:t>5.3%</a:t>
          </a:r>
          <a:r>
            <a:rPr kumimoji="1" lang="ja-JP" altLang="en-US" sz="1300">
              <a:latin typeface="ＭＳ ゴシック" pitchFamily="49" charset="-128"/>
              <a:ea typeface="ＭＳ ゴシック" pitchFamily="49" charset="-128"/>
            </a:rPr>
            <a:t>増となったが、分子となる基金残高が、特別区財政調整交付金や特別区税等の歳入一般財源の増を活用し、積み増しを行ったことにより</a:t>
          </a:r>
          <a:r>
            <a:rPr kumimoji="1" lang="en-US" altLang="ja-JP" sz="1300">
              <a:latin typeface="ＭＳ ゴシック" pitchFamily="49" charset="-128"/>
              <a:ea typeface="ＭＳ ゴシック" pitchFamily="49" charset="-128"/>
            </a:rPr>
            <a:t>6.3%</a:t>
          </a:r>
          <a:r>
            <a:rPr kumimoji="1" lang="ja-JP" altLang="en-US" sz="1300">
              <a:latin typeface="ＭＳ ゴシック" pitchFamily="49" charset="-128"/>
              <a:ea typeface="ＭＳ ゴシック" pitchFamily="49" charset="-128"/>
            </a:rPr>
            <a:t>増となったため、</a:t>
          </a:r>
          <a:r>
            <a:rPr kumimoji="1" lang="en-US" altLang="ja-JP" sz="1300">
              <a:latin typeface="ＭＳ ゴシック" pitchFamily="49" charset="-128"/>
              <a:ea typeface="ＭＳ ゴシック" pitchFamily="49" charset="-128"/>
            </a:rPr>
            <a:t>0.24</a:t>
          </a:r>
          <a:r>
            <a:rPr kumimoji="1" lang="ja-JP" altLang="en-US" sz="1300">
              <a:latin typeface="ＭＳ ゴシック" pitchFamily="49" charset="-128"/>
              <a:ea typeface="ＭＳ ゴシック" pitchFamily="49" charset="-128"/>
            </a:rPr>
            <a:t>ポイントの増となった。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実質収支額は、形式収支から差し引く繰越財源が</a:t>
          </a:r>
          <a:r>
            <a:rPr kumimoji="1" lang="en-US" altLang="ja-JP" sz="1300">
              <a:latin typeface="ＭＳ ゴシック" pitchFamily="49" charset="-128"/>
              <a:ea typeface="ＭＳ ゴシック" pitchFamily="49" charset="-128"/>
            </a:rPr>
            <a:t>73.0%</a:t>
          </a:r>
          <a:r>
            <a:rPr kumimoji="1" lang="ja-JP" altLang="en-US" sz="1300">
              <a:latin typeface="ＭＳ ゴシック" pitchFamily="49" charset="-128"/>
              <a:ea typeface="ＭＳ ゴシック" pitchFamily="49" charset="-128"/>
            </a:rPr>
            <a:t>増加したため、前年度から</a:t>
          </a:r>
          <a:r>
            <a:rPr kumimoji="1" lang="en-US" altLang="ja-JP" sz="1300">
              <a:latin typeface="ＭＳ ゴシック" pitchFamily="49" charset="-128"/>
              <a:ea typeface="ＭＳ ゴシック" pitchFamily="49" charset="-128"/>
            </a:rPr>
            <a:t>0.71</a:t>
          </a:r>
          <a:r>
            <a:rPr kumimoji="1" lang="ja-JP" altLang="en-US" sz="1300">
              <a:latin typeface="ＭＳ ゴシック" pitchFamily="49" charset="-128"/>
              <a:ea typeface="ＭＳ ゴシック" pitchFamily="49" charset="-128"/>
            </a:rPr>
            <a:t>ポイント減となった。</a:t>
          </a:r>
        </a:p>
        <a:p>
          <a:r>
            <a:rPr kumimoji="1" lang="ja-JP" altLang="en-US" sz="1300">
              <a:latin typeface="ＭＳ ゴシック" pitchFamily="49" charset="-128"/>
              <a:ea typeface="ＭＳ ゴシック" pitchFamily="49" charset="-128"/>
            </a:rPr>
            <a:t>　実質単年度収支は、単年度収支が</a:t>
          </a:r>
          <a:r>
            <a:rPr kumimoji="1" lang="en-US" altLang="ja-JP" sz="1300">
              <a:latin typeface="ＭＳ ゴシック" pitchFamily="49" charset="-128"/>
              <a:ea typeface="ＭＳ ゴシック" pitchFamily="49" charset="-128"/>
            </a:rPr>
            <a:t>56.5%</a:t>
          </a:r>
          <a:r>
            <a:rPr kumimoji="1" lang="ja-JP" altLang="en-US" sz="1300">
              <a:latin typeface="ＭＳ ゴシック" pitchFamily="49" charset="-128"/>
              <a:ea typeface="ＭＳ ゴシック" pitchFamily="49" charset="-128"/>
            </a:rPr>
            <a:t>増加したため、前年度から</a:t>
          </a:r>
          <a:r>
            <a:rPr kumimoji="1" lang="en-US" altLang="ja-JP" sz="1300">
              <a:latin typeface="ＭＳ ゴシック" pitchFamily="49" charset="-128"/>
              <a:ea typeface="ＭＳ ゴシック" pitchFamily="49" charset="-128"/>
            </a:rPr>
            <a:t>2.08</a:t>
          </a:r>
          <a:r>
            <a:rPr kumimoji="1" lang="ja-JP" altLang="en-US" sz="1300">
              <a:latin typeface="ＭＳ ゴシック" pitchFamily="49" charset="-128"/>
              <a:ea typeface="ＭＳ ゴシック" pitchFamily="49" charset="-128"/>
            </a:rPr>
            <a:t>ポイントの増となった。</a:t>
          </a:r>
        </a:p>
        <a:p>
          <a:r>
            <a:rPr kumimoji="1" lang="ja-JP" altLang="en-US" sz="1300">
              <a:latin typeface="ＭＳ ゴシック" pitchFamily="49" charset="-128"/>
              <a:ea typeface="ＭＳ ゴシック" pitchFamily="49" charset="-128"/>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各会計の実質収支額はすべて黒字である。</a:t>
          </a:r>
        </a:p>
        <a:p>
          <a:r>
            <a:rPr kumimoji="1" lang="ja-JP" altLang="en-US" sz="1400">
              <a:latin typeface="ＭＳ ゴシック" pitchFamily="49" charset="-128"/>
              <a:ea typeface="ＭＳ ゴシック" pitchFamily="49" charset="-128"/>
            </a:rPr>
            <a:t>今後も堅実な財政運営に取り組むとともに、適正比率の維持に努める。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334532640</v>
      </c>
      <c r="BO4" s="358"/>
      <c r="BP4" s="358"/>
      <c r="BQ4" s="358"/>
      <c r="BR4" s="358"/>
      <c r="BS4" s="358"/>
      <c r="BT4" s="358"/>
      <c r="BU4" s="359"/>
      <c r="BV4" s="357">
        <v>320634548</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3</v>
      </c>
      <c r="CU4" s="364"/>
      <c r="CV4" s="364"/>
      <c r="CW4" s="364"/>
      <c r="CX4" s="364"/>
      <c r="CY4" s="364"/>
      <c r="CZ4" s="364"/>
      <c r="DA4" s="365"/>
      <c r="DB4" s="363">
        <v>3.7</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326309961</v>
      </c>
      <c r="BO5" s="395"/>
      <c r="BP5" s="395"/>
      <c r="BQ5" s="395"/>
      <c r="BR5" s="395"/>
      <c r="BS5" s="395"/>
      <c r="BT5" s="395"/>
      <c r="BU5" s="396"/>
      <c r="BV5" s="394">
        <v>312286631</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81.3</v>
      </c>
      <c r="CU5" s="392"/>
      <c r="CV5" s="392"/>
      <c r="CW5" s="392"/>
      <c r="CX5" s="392"/>
      <c r="CY5" s="392"/>
      <c r="CZ5" s="392"/>
      <c r="DA5" s="393"/>
      <c r="DB5" s="391">
        <v>80.599999999999994</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8222679</v>
      </c>
      <c r="BO6" s="395"/>
      <c r="BP6" s="395"/>
      <c r="BQ6" s="395"/>
      <c r="BR6" s="395"/>
      <c r="BS6" s="395"/>
      <c r="BT6" s="395"/>
      <c r="BU6" s="396"/>
      <c r="BV6" s="394">
        <v>8347917</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81.3</v>
      </c>
      <c r="CU6" s="432"/>
      <c r="CV6" s="432"/>
      <c r="CW6" s="432"/>
      <c r="CX6" s="432"/>
      <c r="CY6" s="432"/>
      <c r="CZ6" s="432"/>
      <c r="DA6" s="433"/>
      <c r="DB6" s="431">
        <v>80.599999999999994</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2231846</v>
      </c>
      <c r="BO7" s="395"/>
      <c r="BP7" s="395"/>
      <c r="BQ7" s="395"/>
      <c r="BR7" s="395"/>
      <c r="BS7" s="395"/>
      <c r="BT7" s="395"/>
      <c r="BU7" s="396"/>
      <c r="BV7" s="394">
        <v>1289996</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202421240</v>
      </c>
      <c r="CU7" s="395"/>
      <c r="CV7" s="395"/>
      <c r="CW7" s="395"/>
      <c r="CX7" s="395"/>
      <c r="CY7" s="395"/>
      <c r="CZ7" s="395"/>
      <c r="DA7" s="396"/>
      <c r="DB7" s="394">
        <v>192226207</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5990833</v>
      </c>
      <c r="BO8" s="395"/>
      <c r="BP8" s="395"/>
      <c r="BQ8" s="395"/>
      <c r="BR8" s="395"/>
      <c r="BS8" s="395"/>
      <c r="BT8" s="395"/>
      <c r="BU8" s="396"/>
      <c r="BV8" s="394">
        <v>7057921</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0.45</v>
      </c>
      <c r="CU8" s="435"/>
      <c r="CV8" s="435"/>
      <c r="CW8" s="435"/>
      <c r="CX8" s="435"/>
      <c r="CY8" s="435"/>
      <c r="CZ8" s="435"/>
      <c r="DA8" s="436"/>
      <c r="DB8" s="434">
        <v>0.46</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752608</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-1067088</v>
      </c>
      <c r="BO9" s="395"/>
      <c r="BP9" s="395"/>
      <c r="BQ9" s="395"/>
      <c r="BR9" s="395"/>
      <c r="BS9" s="395"/>
      <c r="BT9" s="395"/>
      <c r="BU9" s="396"/>
      <c r="BV9" s="394">
        <v>-2451885</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2.2000000000000002</v>
      </c>
      <c r="CU9" s="392"/>
      <c r="CV9" s="392"/>
      <c r="CW9" s="392"/>
      <c r="CX9" s="392"/>
      <c r="CY9" s="392"/>
      <c r="CZ9" s="392"/>
      <c r="DA9" s="393"/>
      <c r="DB9" s="391">
        <v>2.2000000000000002</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721722</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70349</v>
      </c>
      <c r="BO10" s="395"/>
      <c r="BP10" s="395"/>
      <c r="BQ10" s="395"/>
      <c r="BR10" s="395"/>
      <c r="BS10" s="395"/>
      <c r="BT10" s="395"/>
      <c r="BU10" s="396"/>
      <c r="BV10" s="394">
        <v>38460</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745927</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500000</v>
      </c>
      <c r="BO12" s="395"/>
      <c r="BP12" s="395"/>
      <c r="BQ12" s="395"/>
      <c r="BR12" s="395"/>
      <c r="BS12" s="395"/>
      <c r="BT12" s="395"/>
      <c r="BU12" s="396"/>
      <c r="BV12" s="394">
        <v>3000000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719396</v>
      </c>
      <c r="S13" s="479"/>
      <c r="T13" s="479"/>
      <c r="U13" s="479"/>
      <c r="V13" s="480"/>
      <c r="W13" s="410" t="s">
        <v>131</v>
      </c>
      <c r="X13" s="411"/>
      <c r="Y13" s="411"/>
      <c r="Z13" s="411"/>
      <c r="AA13" s="411"/>
      <c r="AB13" s="401"/>
      <c r="AC13" s="445">
        <v>1152</v>
      </c>
      <c r="AD13" s="446"/>
      <c r="AE13" s="446"/>
      <c r="AF13" s="446"/>
      <c r="AG13" s="488"/>
      <c r="AH13" s="445">
        <v>1157</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-1496739</v>
      </c>
      <c r="BO13" s="395"/>
      <c r="BP13" s="395"/>
      <c r="BQ13" s="395"/>
      <c r="BR13" s="395"/>
      <c r="BS13" s="395"/>
      <c r="BT13" s="395"/>
      <c r="BU13" s="396"/>
      <c r="BV13" s="394">
        <v>-5413425</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-2.1</v>
      </c>
      <c r="CU13" s="392"/>
      <c r="CV13" s="392"/>
      <c r="CW13" s="392"/>
      <c r="CX13" s="392"/>
      <c r="CY13" s="392"/>
      <c r="CZ13" s="392"/>
      <c r="DA13" s="393"/>
      <c r="DB13" s="391">
        <v>-2.5</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741540</v>
      </c>
      <c r="S14" s="479"/>
      <c r="T14" s="479"/>
      <c r="U14" s="479"/>
      <c r="V14" s="480"/>
      <c r="W14" s="384"/>
      <c r="X14" s="385"/>
      <c r="Y14" s="385"/>
      <c r="Z14" s="385"/>
      <c r="AA14" s="385"/>
      <c r="AB14" s="374"/>
      <c r="AC14" s="481">
        <v>0.4</v>
      </c>
      <c r="AD14" s="482"/>
      <c r="AE14" s="482"/>
      <c r="AF14" s="482"/>
      <c r="AG14" s="483"/>
      <c r="AH14" s="481">
        <v>0.5</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718345</v>
      </c>
      <c r="S15" s="479"/>
      <c r="T15" s="479"/>
      <c r="U15" s="479"/>
      <c r="V15" s="480"/>
      <c r="W15" s="410" t="s">
        <v>137</v>
      </c>
      <c r="X15" s="411"/>
      <c r="Y15" s="411"/>
      <c r="Z15" s="411"/>
      <c r="AA15" s="411"/>
      <c r="AB15" s="401"/>
      <c r="AC15" s="445">
        <v>42606</v>
      </c>
      <c r="AD15" s="446"/>
      <c r="AE15" s="446"/>
      <c r="AF15" s="446"/>
      <c r="AG15" s="488"/>
      <c r="AH15" s="445">
        <v>38010</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85900174</v>
      </c>
      <c r="BO15" s="358"/>
      <c r="BP15" s="358"/>
      <c r="BQ15" s="358"/>
      <c r="BR15" s="358"/>
      <c r="BS15" s="358"/>
      <c r="BT15" s="358"/>
      <c r="BU15" s="359"/>
      <c r="BV15" s="357">
        <v>82384814</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13.7</v>
      </c>
      <c r="AD16" s="482"/>
      <c r="AE16" s="482"/>
      <c r="AF16" s="482"/>
      <c r="AG16" s="483"/>
      <c r="AH16" s="481">
        <v>15.6</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189832007</v>
      </c>
      <c r="BO16" s="395"/>
      <c r="BP16" s="395"/>
      <c r="BQ16" s="395"/>
      <c r="BR16" s="395"/>
      <c r="BS16" s="395"/>
      <c r="BT16" s="395"/>
      <c r="BU16" s="396"/>
      <c r="BV16" s="394">
        <v>180380890</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266510</v>
      </c>
      <c r="AD17" s="446"/>
      <c r="AE17" s="446"/>
      <c r="AF17" s="446"/>
      <c r="AG17" s="488"/>
      <c r="AH17" s="445">
        <v>205166</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202421240</v>
      </c>
      <c r="BO17" s="395"/>
      <c r="BP17" s="395"/>
      <c r="BQ17" s="395"/>
      <c r="BR17" s="395"/>
      <c r="BS17" s="395"/>
      <c r="BT17" s="395"/>
      <c r="BU17" s="396"/>
      <c r="BV17" s="394">
        <v>192226207</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48.08</v>
      </c>
      <c r="M18" s="518"/>
      <c r="N18" s="518"/>
      <c r="O18" s="518"/>
      <c r="P18" s="518"/>
      <c r="Q18" s="518"/>
      <c r="R18" s="519"/>
      <c r="S18" s="519"/>
      <c r="T18" s="519"/>
      <c r="U18" s="519"/>
      <c r="V18" s="520"/>
      <c r="W18" s="412"/>
      <c r="X18" s="413"/>
      <c r="Y18" s="413"/>
      <c r="Z18" s="413"/>
      <c r="AA18" s="413"/>
      <c r="AB18" s="404"/>
      <c r="AC18" s="521">
        <v>85.9</v>
      </c>
      <c r="AD18" s="522"/>
      <c r="AE18" s="522"/>
      <c r="AF18" s="522"/>
      <c r="AG18" s="523"/>
      <c r="AH18" s="521">
        <v>84</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168419325</v>
      </c>
      <c r="BO18" s="395"/>
      <c r="BP18" s="395"/>
      <c r="BQ18" s="395"/>
      <c r="BR18" s="395"/>
      <c r="BS18" s="395"/>
      <c r="BT18" s="395"/>
      <c r="BU18" s="396"/>
      <c r="BV18" s="394">
        <v>157828184</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15653</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226800153</v>
      </c>
      <c r="BO19" s="395"/>
      <c r="BP19" s="395"/>
      <c r="BQ19" s="395"/>
      <c r="BR19" s="395"/>
      <c r="BS19" s="395"/>
      <c r="BT19" s="395"/>
      <c r="BU19" s="396"/>
      <c r="BV19" s="394">
        <v>219787317</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374842</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47132190</v>
      </c>
      <c r="BO22" s="358"/>
      <c r="BP22" s="358"/>
      <c r="BQ22" s="358"/>
      <c r="BR22" s="358"/>
      <c r="BS22" s="358"/>
      <c r="BT22" s="358"/>
      <c r="BU22" s="359"/>
      <c r="BV22" s="357">
        <v>48474522</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35499605</v>
      </c>
      <c r="BO23" s="395"/>
      <c r="BP23" s="395"/>
      <c r="BQ23" s="395"/>
      <c r="BR23" s="395"/>
      <c r="BS23" s="395"/>
      <c r="BT23" s="395"/>
      <c r="BU23" s="396"/>
      <c r="BV23" s="394">
        <v>34881483</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11414</v>
      </c>
      <c r="R24" s="446"/>
      <c r="S24" s="446"/>
      <c r="T24" s="446"/>
      <c r="U24" s="446"/>
      <c r="V24" s="488"/>
      <c r="W24" s="540"/>
      <c r="X24" s="541"/>
      <c r="Y24" s="542"/>
      <c r="Z24" s="444" t="s">
        <v>162</v>
      </c>
      <c r="AA24" s="424"/>
      <c r="AB24" s="424"/>
      <c r="AC24" s="424"/>
      <c r="AD24" s="424"/>
      <c r="AE24" s="424"/>
      <c r="AF24" s="424"/>
      <c r="AG24" s="425"/>
      <c r="AH24" s="445">
        <v>4160</v>
      </c>
      <c r="AI24" s="446"/>
      <c r="AJ24" s="446"/>
      <c r="AK24" s="446"/>
      <c r="AL24" s="488"/>
      <c r="AM24" s="445">
        <v>12800320</v>
      </c>
      <c r="AN24" s="446"/>
      <c r="AO24" s="446"/>
      <c r="AP24" s="446"/>
      <c r="AQ24" s="446"/>
      <c r="AR24" s="488"/>
      <c r="AS24" s="445">
        <v>3077</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47132190</v>
      </c>
      <c r="BO24" s="395"/>
      <c r="BP24" s="395"/>
      <c r="BQ24" s="395"/>
      <c r="BR24" s="395"/>
      <c r="BS24" s="395"/>
      <c r="BT24" s="395"/>
      <c r="BU24" s="396"/>
      <c r="BV24" s="394">
        <v>48474522</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9127</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54030416</v>
      </c>
      <c r="BO25" s="358"/>
      <c r="BP25" s="358"/>
      <c r="BQ25" s="358"/>
      <c r="BR25" s="358"/>
      <c r="BS25" s="358"/>
      <c r="BT25" s="358"/>
      <c r="BU25" s="359"/>
      <c r="BV25" s="357">
        <v>54395431</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8565</v>
      </c>
      <c r="R26" s="446"/>
      <c r="S26" s="446"/>
      <c r="T26" s="446"/>
      <c r="U26" s="446"/>
      <c r="V26" s="488"/>
      <c r="W26" s="540"/>
      <c r="X26" s="541"/>
      <c r="Y26" s="542"/>
      <c r="Z26" s="444" t="s">
        <v>168</v>
      </c>
      <c r="AA26" s="546"/>
      <c r="AB26" s="546"/>
      <c r="AC26" s="546"/>
      <c r="AD26" s="546"/>
      <c r="AE26" s="546"/>
      <c r="AF26" s="546"/>
      <c r="AG26" s="547"/>
      <c r="AH26" s="445">
        <v>414</v>
      </c>
      <c r="AI26" s="446"/>
      <c r="AJ26" s="446"/>
      <c r="AK26" s="446"/>
      <c r="AL26" s="488"/>
      <c r="AM26" s="445">
        <v>1220058</v>
      </c>
      <c r="AN26" s="446"/>
      <c r="AO26" s="446"/>
      <c r="AP26" s="446"/>
      <c r="AQ26" s="446"/>
      <c r="AR26" s="488"/>
      <c r="AS26" s="445">
        <v>2947</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600000</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9127</v>
      </c>
      <c r="R27" s="446"/>
      <c r="S27" s="446"/>
      <c r="T27" s="446"/>
      <c r="U27" s="446"/>
      <c r="V27" s="488"/>
      <c r="W27" s="540"/>
      <c r="X27" s="541"/>
      <c r="Y27" s="542"/>
      <c r="Z27" s="444" t="s">
        <v>171</v>
      </c>
      <c r="AA27" s="424"/>
      <c r="AB27" s="424"/>
      <c r="AC27" s="424"/>
      <c r="AD27" s="424"/>
      <c r="AE27" s="424"/>
      <c r="AF27" s="424"/>
      <c r="AG27" s="425"/>
      <c r="AH27" s="445">
        <v>29</v>
      </c>
      <c r="AI27" s="446"/>
      <c r="AJ27" s="446"/>
      <c r="AK27" s="446"/>
      <c r="AL27" s="488"/>
      <c r="AM27" s="445">
        <v>96541</v>
      </c>
      <c r="AN27" s="446"/>
      <c r="AO27" s="446"/>
      <c r="AP27" s="446"/>
      <c r="AQ27" s="446"/>
      <c r="AR27" s="488"/>
      <c r="AS27" s="445">
        <v>3329</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15826000</v>
      </c>
      <c r="BO27" s="514"/>
      <c r="BP27" s="514"/>
      <c r="BQ27" s="514"/>
      <c r="BR27" s="514"/>
      <c r="BS27" s="514"/>
      <c r="BT27" s="514"/>
      <c r="BU27" s="515"/>
      <c r="BV27" s="513">
        <v>15826000</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7873</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52186311</v>
      </c>
      <c r="BO28" s="358"/>
      <c r="BP28" s="358"/>
      <c r="BQ28" s="358"/>
      <c r="BR28" s="358"/>
      <c r="BS28" s="358"/>
      <c r="BT28" s="358"/>
      <c r="BU28" s="359"/>
      <c r="BV28" s="357">
        <v>49086962</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48</v>
      </c>
      <c r="M29" s="446"/>
      <c r="N29" s="446"/>
      <c r="O29" s="446"/>
      <c r="P29" s="488"/>
      <c r="Q29" s="445">
        <v>6168</v>
      </c>
      <c r="R29" s="446"/>
      <c r="S29" s="446"/>
      <c r="T29" s="446"/>
      <c r="U29" s="446"/>
      <c r="V29" s="488"/>
      <c r="W29" s="543"/>
      <c r="X29" s="544"/>
      <c r="Y29" s="545"/>
      <c r="Z29" s="444" t="s">
        <v>177</v>
      </c>
      <c r="AA29" s="424"/>
      <c r="AB29" s="424"/>
      <c r="AC29" s="424"/>
      <c r="AD29" s="424"/>
      <c r="AE29" s="424"/>
      <c r="AF29" s="424"/>
      <c r="AG29" s="425"/>
      <c r="AH29" s="445">
        <v>4189</v>
      </c>
      <c r="AI29" s="446"/>
      <c r="AJ29" s="446"/>
      <c r="AK29" s="446"/>
      <c r="AL29" s="488"/>
      <c r="AM29" s="445">
        <v>12896861</v>
      </c>
      <c r="AN29" s="446"/>
      <c r="AO29" s="446"/>
      <c r="AP29" s="446"/>
      <c r="AQ29" s="446"/>
      <c r="AR29" s="488"/>
      <c r="AS29" s="445">
        <v>3079</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5349823</v>
      </c>
      <c r="BO29" s="395"/>
      <c r="BP29" s="395"/>
      <c r="BQ29" s="395"/>
      <c r="BR29" s="395"/>
      <c r="BS29" s="395"/>
      <c r="BT29" s="395"/>
      <c r="BU29" s="396"/>
      <c r="BV29" s="394">
        <v>5336030</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99.3</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63155647</v>
      </c>
      <c r="BO30" s="514"/>
      <c r="BP30" s="514"/>
      <c r="BQ30" s="514"/>
      <c r="BR30" s="514"/>
      <c r="BS30" s="514"/>
      <c r="BT30" s="514"/>
      <c r="BU30" s="515"/>
      <c r="BV30" s="513">
        <v>54439616</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国民健康保険事業会計</v>
      </c>
      <c r="X34" s="585"/>
      <c r="Y34" s="585"/>
      <c r="Z34" s="585"/>
      <c r="AA34" s="585"/>
      <c r="AB34" s="585"/>
      <c r="AC34" s="585"/>
      <c r="AD34" s="585"/>
      <c r="AE34" s="585"/>
      <c r="AF34" s="585"/>
      <c r="AG34" s="585"/>
      <c r="AH34" s="585"/>
      <c r="AI34" s="585"/>
      <c r="AJ34" s="585"/>
      <c r="AK34" s="585"/>
      <c r="AL34" s="163"/>
      <c r="AM34" s="584" t="str">
        <f>IF(AO34="","",MAX(C34:D43,U34:V43)+1)</f>
        <v/>
      </c>
      <c r="AN34" s="584"/>
      <c r="AO34" s="585"/>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5</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63"/>
      <c r="CO34" s="584">
        <f>IF(CQ34="","",MAX(C34:D43,U34:V43,AM34:AN43,BE34:BF43,BW34:BX43)+1)</f>
        <v>10</v>
      </c>
      <c r="CP34" s="584"/>
      <c r="CQ34" s="585" t="str">
        <f>IF('各会計、関係団体の財政状況及び健全化判断比率'!BS7="","",'各会計、関係団体の財政状況及び健全化判断比率'!BS7)</f>
        <v>練馬区土地開発公社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v>
      </c>
      <c r="DH34" s="586"/>
      <c r="DI34" s="168"/>
    </row>
    <row r="35" spans="1:113" ht="32.25" customHeight="1" x14ac:dyDescent="0.2">
      <c r="A35" s="163"/>
      <c r="B35" s="190"/>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介護保険会計（保険事業勘定）</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6</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63"/>
      <c r="CO35" s="584">
        <f t="shared" ref="CO35:CO43" si="3">IF(CQ35="","",CO34+1)</f>
        <v>11</v>
      </c>
      <c r="CP35" s="584"/>
      <c r="CQ35" s="585" t="str">
        <f>IF('各会計、関係団体の財政状況及び健全化判断比率'!BS8="","",'各会計、関係団体の財政状況及び健全化判断比率'!BS8)</f>
        <v>練馬区環境まちづくり公社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7</v>
      </c>
      <c r="BX36" s="584"/>
      <c r="BY36" s="585" t="str">
        <f>IF('各会計、関係団体の財政状況及び健全化判断比率'!B70="","",'各会計、関係団体の財政状況及び健全化判断比率'!B70)</f>
        <v>東京二十三区清掃一部事務組合</v>
      </c>
      <c r="BZ36" s="585"/>
      <c r="CA36" s="585"/>
      <c r="CB36" s="585"/>
      <c r="CC36" s="585"/>
      <c r="CD36" s="585"/>
      <c r="CE36" s="585"/>
      <c r="CF36" s="585"/>
      <c r="CG36" s="585"/>
      <c r="CH36" s="585"/>
      <c r="CI36" s="585"/>
      <c r="CJ36" s="585"/>
      <c r="CK36" s="585"/>
      <c r="CL36" s="585"/>
      <c r="CM36" s="585"/>
      <c r="CN36" s="163"/>
      <c r="CO36" s="584">
        <f t="shared" si="3"/>
        <v>12</v>
      </c>
      <c r="CP36" s="584"/>
      <c r="CQ36" s="585" t="str">
        <f>IF('各会計、関係団体の財政状況及び健全化判断比率'!BS9="","",'各会計、関係団体の財政状況及び健全化判断比率'!BS9)</f>
        <v>練馬区文化振興協会</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8</v>
      </c>
      <c r="BX37" s="584"/>
      <c r="BY37" s="585" t="str">
        <f>IF('各会計、関係団体の財政状況及び健全化判断比率'!B71="","",'各会計、関係団体の財政状況及び健全化判断比率'!B71)</f>
        <v>東京都後期高齢者医療広域連合（一般会計）</v>
      </c>
      <c r="BZ37" s="585"/>
      <c r="CA37" s="585"/>
      <c r="CB37" s="585"/>
      <c r="CC37" s="585"/>
      <c r="CD37" s="585"/>
      <c r="CE37" s="585"/>
      <c r="CF37" s="585"/>
      <c r="CG37" s="585"/>
      <c r="CH37" s="585"/>
      <c r="CI37" s="585"/>
      <c r="CJ37" s="585"/>
      <c r="CK37" s="585"/>
      <c r="CL37" s="585"/>
      <c r="CM37" s="585"/>
      <c r="CN37" s="163"/>
      <c r="CO37" s="584">
        <f t="shared" si="3"/>
        <v>13</v>
      </c>
      <c r="CP37" s="584"/>
      <c r="CQ37" s="585" t="str">
        <f>IF('各会計、関係団体の財政状況及び健全化判断比率'!BS10="","",'各会計、関係団体の財政状況及び健全化判断比率'!BS10)</f>
        <v>江古田駅整備株式会社</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9</v>
      </c>
      <c r="BX38" s="584"/>
      <c r="BY38" s="585" t="str">
        <f>IF('各会計、関係団体の財政状況及び健全化判断比率'!B72="","",'各会計、関係団体の財政状況及び健全化判断比率'!B72)</f>
        <v>東京都後期高齢者医療広域連合
（後期高齢者医療特別会計）</v>
      </c>
      <c r="BZ38" s="585"/>
      <c r="CA38" s="585"/>
      <c r="CB38" s="585"/>
      <c r="CC38" s="585"/>
      <c r="CD38" s="585"/>
      <c r="CE38" s="585"/>
      <c r="CF38" s="585"/>
      <c r="CG38" s="585"/>
      <c r="CH38" s="585"/>
      <c r="CI38" s="585"/>
      <c r="CJ38" s="585"/>
      <c r="CK38" s="585"/>
      <c r="CL38" s="585"/>
      <c r="CM38" s="585"/>
      <c r="CN38" s="163"/>
      <c r="CO38" s="584">
        <f t="shared" si="3"/>
        <v>14</v>
      </c>
      <c r="CP38" s="584"/>
      <c r="CQ38" s="585" t="str">
        <f>IF('各会計、関係団体の財政状況及び健全化判断比率'!BS11="","",'各会計、関係団体の財政状況及び健全化判断比率'!BS11)</f>
        <v>練馬区産業振興公社</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3wnl6SIhEXGKaJAZtFFA8RK3hr+4uf5VDgKbG7gVoPiKIi4n2JllSX20YhQdkdyem8y19oDcorzMtNdyPm36+A==" saltValue="a4nBHow23IQ/bSIl8KyDr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36" t="s">
        <v>533</v>
      </c>
      <c r="D34" s="1136"/>
      <c r="E34" s="1137"/>
      <c r="F34" s="32">
        <v>5.12</v>
      </c>
      <c r="G34" s="33">
        <v>5.93</v>
      </c>
      <c r="H34" s="33">
        <v>5.23</v>
      </c>
      <c r="I34" s="33">
        <v>3.67</v>
      </c>
      <c r="J34" s="34">
        <v>2.95</v>
      </c>
      <c r="K34" s="22"/>
      <c r="L34" s="22"/>
      <c r="M34" s="22"/>
      <c r="N34" s="22"/>
      <c r="O34" s="22"/>
      <c r="P34" s="22"/>
    </row>
    <row r="35" spans="1:16" ht="39" customHeight="1" x14ac:dyDescent="0.2">
      <c r="A35" s="22"/>
      <c r="B35" s="35"/>
      <c r="C35" s="1132" t="s">
        <v>534</v>
      </c>
      <c r="D35" s="1132"/>
      <c r="E35" s="1133"/>
      <c r="F35" s="36">
        <v>0.26</v>
      </c>
      <c r="G35" s="37">
        <v>0.44</v>
      </c>
      <c r="H35" s="37">
        <v>0.22</v>
      </c>
      <c r="I35" s="37">
        <v>0.28999999999999998</v>
      </c>
      <c r="J35" s="38">
        <v>0.28999999999999998</v>
      </c>
      <c r="K35" s="22"/>
      <c r="L35" s="22"/>
      <c r="M35" s="22"/>
      <c r="N35" s="22"/>
      <c r="O35" s="22"/>
      <c r="P35" s="22"/>
    </row>
    <row r="36" spans="1:16" ht="39" customHeight="1" x14ac:dyDescent="0.2">
      <c r="A36" s="22"/>
      <c r="B36" s="35"/>
      <c r="C36" s="1132" t="s">
        <v>535</v>
      </c>
      <c r="D36" s="1132"/>
      <c r="E36" s="1133"/>
      <c r="F36" s="36">
        <v>0.55000000000000004</v>
      </c>
      <c r="G36" s="37">
        <v>0.76</v>
      </c>
      <c r="H36" s="37">
        <v>0.72</v>
      </c>
      <c r="I36" s="37">
        <v>0.3</v>
      </c>
      <c r="J36" s="38">
        <v>0.22</v>
      </c>
      <c r="K36" s="22"/>
      <c r="L36" s="22"/>
      <c r="M36" s="22"/>
      <c r="N36" s="22"/>
      <c r="O36" s="22"/>
      <c r="P36" s="22"/>
    </row>
    <row r="37" spans="1:16" ht="39" customHeight="1" x14ac:dyDescent="0.2">
      <c r="A37" s="22"/>
      <c r="B37" s="35"/>
      <c r="C37" s="1132" t="s">
        <v>536</v>
      </c>
      <c r="D37" s="1132"/>
      <c r="E37" s="1133"/>
      <c r="F37" s="36">
        <v>0</v>
      </c>
      <c r="G37" s="37">
        <v>0.01</v>
      </c>
      <c r="H37" s="37">
        <v>0.01</v>
      </c>
      <c r="I37" s="37">
        <v>0.01</v>
      </c>
      <c r="J37" s="38">
        <v>0.01</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537</v>
      </c>
      <c r="D42" s="1132"/>
      <c r="E42" s="1133"/>
      <c r="F42" s="36" t="s">
        <v>484</v>
      </c>
      <c r="G42" s="37" t="s">
        <v>484</v>
      </c>
      <c r="H42" s="37" t="s">
        <v>484</v>
      </c>
      <c r="I42" s="37" t="s">
        <v>484</v>
      </c>
      <c r="J42" s="38" t="s">
        <v>484</v>
      </c>
      <c r="K42" s="22"/>
      <c r="L42" s="22"/>
      <c r="M42" s="22"/>
      <c r="N42" s="22"/>
      <c r="O42" s="22"/>
      <c r="P42" s="22"/>
    </row>
    <row r="43" spans="1:16" ht="39" customHeight="1" thickBot="1" x14ac:dyDescent="0.25">
      <c r="A43" s="22"/>
      <c r="B43" s="40"/>
      <c r="C43" s="1134" t="s">
        <v>538</v>
      </c>
      <c r="D43" s="1134"/>
      <c r="E43" s="1135"/>
      <c r="F43" s="41">
        <v>0</v>
      </c>
      <c r="G43" s="42">
        <v>0</v>
      </c>
      <c r="H43" s="42">
        <v>0</v>
      </c>
      <c r="I43" s="42">
        <v>0</v>
      </c>
      <c r="J43" s="43" t="s">
        <v>484</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bV8zCeDU+kOQcsolGAHjpapxovw+bQWFa9RSv3+pKnf6As4Wbzpj1sfJO3E2E/vajOHT4SnMSKb+TktqUrTw==" saltValue="Oc0pPYD5iB10Ed7ifQPM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3350</v>
      </c>
      <c r="L45" s="58">
        <v>3071</v>
      </c>
      <c r="M45" s="58">
        <v>3239</v>
      </c>
      <c r="N45" s="58">
        <v>3288</v>
      </c>
      <c r="O45" s="59">
        <v>3344</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484</v>
      </c>
      <c r="L46" s="62" t="s">
        <v>484</v>
      </c>
      <c r="M46" s="62" t="s">
        <v>484</v>
      </c>
      <c r="N46" s="62" t="s">
        <v>484</v>
      </c>
      <c r="O46" s="63" t="s">
        <v>484</v>
      </c>
      <c r="P46" s="46"/>
      <c r="Q46" s="46"/>
      <c r="R46" s="46"/>
      <c r="S46" s="46"/>
      <c r="T46" s="46"/>
      <c r="U46" s="46"/>
    </row>
    <row r="47" spans="1:21" ht="30.75" customHeight="1" x14ac:dyDescent="0.2">
      <c r="A47" s="46"/>
      <c r="B47" s="1140"/>
      <c r="C47" s="1141"/>
      <c r="D47" s="60"/>
      <c r="E47" s="1146" t="s">
        <v>12</v>
      </c>
      <c r="F47" s="1146"/>
      <c r="G47" s="1146"/>
      <c r="H47" s="1146"/>
      <c r="I47" s="1146"/>
      <c r="J47" s="1147"/>
      <c r="K47" s="61">
        <v>612</v>
      </c>
      <c r="L47" s="62">
        <v>537</v>
      </c>
      <c r="M47" s="62">
        <v>558</v>
      </c>
      <c r="N47" s="62">
        <v>527</v>
      </c>
      <c r="O47" s="63">
        <v>522</v>
      </c>
      <c r="P47" s="46"/>
      <c r="Q47" s="46"/>
      <c r="R47" s="46"/>
      <c r="S47" s="46"/>
      <c r="T47" s="46"/>
      <c r="U47" s="46"/>
    </row>
    <row r="48" spans="1:21" ht="30.75" customHeight="1" x14ac:dyDescent="0.2">
      <c r="A48" s="46"/>
      <c r="B48" s="1140"/>
      <c r="C48" s="1141"/>
      <c r="D48" s="60"/>
      <c r="E48" s="1146" t="s">
        <v>13</v>
      </c>
      <c r="F48" s="1146"/>
      <c r="G48" s="1146"/>
      <c r="H48" s="1146"/>
      <c r="I48" s="1146"/>
      <c r="J48" s="1147"/>
      <c r="K48" s="61">
        <v>93</v>
      </c>
      <c r="L48" s="62">
        <v>77</v>
      </c>
      <c r="M48" s="62">
        <v>59</v>
      </c>
      <c r="N48" s="62">
        <v>54</v>
      </c>
      <c r="O48" s="63">
        <v>52</v>
      </c>
      <c r="P48" s="46"/>
      <c r="Q48" s="46"/>
      <c r="R48" s="46"/>
      <c r="S48" s="46"/>
      <c r="T48" s="46"/>
      <c r="U48" s="46"/>
    </row>
    <row r="49" spans="1:21" ht="30.75" customHeight="1" x14ac:dyDescent="0.2">
      <c r="A49" s="46"/>
      <c r="B49" s="1140"/>
      <c r="C49" s="1141"/>
      <c r="D49" s="60"/>
      <c r="E49" s="1146" t="s">
        <v>14</v>
      </c>
      <c r="F49" s="1146"/>
      <c r="G49" s="1146"/>
      <c r="H49" s="1146"/>
      <c r="I49" s="1146"/>
      <c r="J49" s="1147"/>
      <c r="K49" s="61">
        <v>200</v>
      </c>
      <c r="L49" s="62">
        <v>192</v>
      </c>
      <c r="M49" s="62">
        <v>197</v>
      </c>
      <c r="N49" s="62">
        <v>240</v>
      </c>
      <c r="O49" s="63">
        <v>325</v>
      </c>
      <c r="P49" s="46"/>
      <c r="Q49" s="46"/>
      <c r="R49" s="46"/>
      <c r="S49" s="46"/>
      <c r="T49" s="46"/>
      <c r="U49" s="46"/>
    </row>
    <row r="50" spans="1:21" ht="30.75" customHeight="1" x14ac:dyDescent="0.2">
      <c r="A50" s="46"/>
      <c r="B50" s="1140"/>
      <c r="C50" s="1141"/>
      <c r="D50" s="60"/>
      <c r="E50" s="1146" t="s">
        <v>15</v>
      </c>
      <c r="F50" s="1146"/>
      <c r="G50" s="1146"/>
      <c r="H50" s="1146"/>
      <c r="I50" s="1146"/>
      <c r="J50" s="1147"/>
      <c r="K50" s="61">
        <v>3381</v>
      </c>
      <c r="L50" s="62">
        <v>4088</v>
      </c>
      <c r="M50" s="62">
        <v>873</v>
      </c>
      <c r="N50" s="62">
        <v>772</v>
      </c>
      <c r="O50" s="63">
        <v>1997</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484</v>
      </c>
      <c r="L51" s="62" t="s">
        <v>484</v>
      </c>
      <c r="M51" s="62" t="s">
        <v>484</v>
      </c>
      <c r="N51" s="62" t="s">
        <v>484</v>
      </c>
      <c r="O51" s="63" t="s">
        <v>484</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11627</v>
      </c>
      <c r="L52" s="62">
        <v>11172</v>
      </c>
      <c r="M52" s="62">
        <v>10374</v>
      </c>
      <c r="N52" s="62">
        <v>9438</v>
      </c>
      <c r="O52" s="63">
        <v>7740</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-3991</v>
      </c>
      <c r="L53" s="67">
        <v>-3207</v>
      </c>
      <c r="M53" s="67">
        <v>-5448</v>
      </c>
      <c r="N53" s="67">
        <v>-4557</v>
      </c>
      <c r="O53" s="68">
        <v>-1500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54" t="s">
        <v>24</v>
      </c>
      <c r="C58" s="1155"/>
      <c r="D58" s="1160" t="s">
        <v>25</v>
      </c>
      <c r="E58" s="1161"/>
      <c r="F58" s="1161"/>
      <c r="G58" s="1161"/>
      <c r="H58" s="1161"/>
      <c r="I58" s="1161"/>
      <c r="J58" s="1162"/>
      <c r="K58" s="81">
        <v>752</v>
      </c>
      <c r="L58" s="82">
        <v>962</v>
      </c>
      <c r="M58" s="82">
        <v>441</v>
      </c>
      <c r="N58" s="82">
        <v>413</v>
      </c>
      <c r="O58" s="83">
        <v>484</v>
      </c>
    </row>
    <row r="59" spans="1:21" ht="31.5" customHeight="1" x14ac:dyDescent="0.2">
      <c r="B59" s="1156"/>
      <c r="C59" s="1157"/>
      <c r="D59" s="1163" t="s">
        <v>26</v>
      </c>
      <c r="E59" s="1164"/>
      <c r="F59" s="1164"/>
      <c r="G59" s="1164"/>
      <c r="H59" s="1164"/>
      <c r="I59" s="1164"/>
      <c r="J59" s="1165"/>
      <c r="K59" s="84">
        <v>10915</v>
      </c>
      <c r="L59" s="85">
        <v>9973</v>
      </c>
      <c r="M59" s="85">
        <v>11305</v>
      </c>
      <c r="N59" s="85">
        <v>12200</v>
      </c>
      <c r="O59" s="86">
        <v>12552</v>
      </c>
    </row>
    <row r="60" spans="1:21" ht="31.5" customHeight="1" thickBot="1" x14ac:dyDescent="0.25">
      <c r="B60" s="1158"/>
      <c r="C60" s="1159"/>
      <c r="D60" s="1166" t="s">
        <v>27</v>
      </c>
      <c r="E60" s="1167"/>
      <c r="F60" s="1167"/>
      <c r="G60" s="1167"/>
      <c r="H60" s="1167"/>
      <c r="I60" s="1167"/>
      <c r="J60" s="1168"/>
      <c r="K60" s="87">
        <v>2738</v>
      </c>
      <c r="L60" s="88">
        <v>2599</v>
      </c>
      <c r="M60" s="88">
        <v>2174</v>
      </c>
      <c r="N60" s="88">
        <v>2291</v>
      </c>
      <c r="O60" s="89">
        <v>2405</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wxDP6CPKJ2Ls79AH+zObLK90mv3oRFIxUHxEj5Yb3eej2TvNGOrDMV6fzEGG/3CXGCedLOs2cKpifJNpuTXYzw==" saltValue="MFNzqINbThIHJFrhRkaWM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169" t="s">
        <v>30</v>
      </c>
      <c r="C41" s="1170"/>
      <c r="D41" s="103"/>
      <c r="E41" s="1175" t="s">
        <v>31</v>
      </c>
      <c r="F41" s="1175"/>
      <c r="G41" s="1175"/>
      <c r="H41" s="1176"/>
      <c r="I41" s="330">
        <v>56108</v>
      </c>
      <c r="J41" s="331">
        <v>56735</v>
      </c>
      <c r="K41" s="331">
        <v>59220</v>
      </c>
      <c r="L41" s="331">
        <v>55690</v>
      </c>
      <c r="M41" s="332">
        <v>54461</v>
      </c>
    </row>
    <row r="42" spans="2:13" ht="27.75" customHeight="1" x14ac:dyDescent="0.2">
      <c r="B42" s="1171"/>
      <c r="C42" s="1172"/>
      <c r="D42" s="104"/>
      <c r="E42" s="1177" t="s">
        <v>32</v>
      </c>
      <c r="F42" s="1177"/>
      <c r="G42" s="1177"/>
      <c r="H42" s="1178"/>
      <c r="I42" s="333">
        <v>28227</v>
      </c>
      <c r="J42" s="334">
        <v>29223</v>
      </c>
      <c r="K42" s="334">
        <v>28887</v>
      </c>
      <c r="L42" s="334">
        <v>30047</v>
      </c>
      <c r="M42" s="335">
        <v>27655</v>
      </c>
    </row>
    <row r="43" spans="2:13" ht="27.75" customHeight="1" x14ac:dyDescent="0.2">
      <c r="B43" s="1171"/>
      <c r="C43" s="1172"/>
      <c r="D43" s="104"/>
      <c r="E43" s="1177" t="s">
        <v>33</v>
      </c>
      <c r="F43" s="1177"/>
      <c r="G43" s="1177"/>
      <c r="H43" s="1178"/>
      <c r="I43" s="333">
        <v>529</v>
      </c>
      <c r="J43" s="334">
        <v>451</v>
      </c>
      <c r="K43" s="334">
        <v>393</v>
      </c>
      <c r="L43" s="334">
        <v>342</v>
      </c>
      <c r="M43" s="335">
        <v>296</v>
      </c>
    </row>
    <row r="44" spans="2:13" ht="27.75" customHeight="1" x14ac:dyDescent="0.2">
      <c r="B44" s="1171"/>
      <c r="C44" s="1172"/>
      <c r="D44" s="104"/>
      <c r="E44" s="1177" t="s">
        <v>34</v>
      </c>
      <c r="F44" s="1177"/>
      <c r="G44" s="1177"/>
      <c r="H44" s="1178"/>
      <c r="I44" s="333">
        <v>2627</v>
      </c>
      <c r="J44" s="334">
        <v>2978</v>
      </c>
      <c r="K44" s="334">
        <v>3644</v>
      </c>
      <c r="L44" s="334">
        <v>3755</v>
      </c>
      <c r="M44" s="335">
        <v>4471</v>
      </c>
    </row>
    <row r="45" spans="2:13" ht="27.75" customHeight="1" x14ac:dyDescent="0.2">
      <c r="B45" s="1171"/>
      <c r="C45" s="1172"/>
      <c r="D45" s="104"/>
      <c r="E45" s="1177" t="s">
        <v>35</v>
      </c>
      <c r="F45" s="1177"/>
      <c r="G45" s="1177"/>
      <c r="H45" s="1178"/>
      <c r="I45" s="333">
        <v>33092</v>
      </c>
      <c r="J45" s="334">
        <v>32422</v>
      </c>
      <c r="K45" s="334">
        <v>30615</v>
      </c>
      <c r="L45" s="334">
        <v>30558</v>
      </c>
      <c r="M45" s="335">
        <v>28720</v>
      </c>
    </row>
    <row r="46" spans="2:13" ht="27.75" customHeight="1" x14ac:dyDescent="0.2">
      <c r="B46" s="1171"/>
      <c r="C46" s="1172"/>
      <c r="D46" s="105"/>
      <c r="E46" s="1177" t="s">
        <v>36</v>
      </c>
      <c r="F46" s="1177"/>
      <c r="G46" s="1177"/>
      <c r="H46" s="1178"/>
      <c r="I46" s="333" t="s">
        <v>484</v>
      </c>
      <c r="J46" s="334" t="s">
        <v>484</v>
      </c>
      <c r="K46" s="334" t="s">
        <v>484</v>
      </c>
      <c r="L46" s="334" t="s">
        <v>484</v>
      </c>
      <c r="M46" s="335" t="s">
        <v>484</v>
      </c>
    </row>
    <row r="47" spans="2:13" ht="27.75" customHeight="1" x14ac:dyDescent="0.2">
      <c r="B47" s="1171"/>
      <c r="C47" s="1172"/>
      <c r="D47" s="106"/>
      <c r="E47" s="1179" t="s">
        <v>37</v>
      </c>
      <c r="F47" s="1180"/>
      <c r="G47" s="1180"/>
      <c r="H47" s="1181"/>
      <c r="I47" s="333" t="s">
        <v>484</v>
      </c>
      <c r="J47" s="334" t="s">
        <v>484</v>
      </c>
      <c r="K47" s="334" t="s">
        <v>484</v>
      </c>
      <c r="L47" s="334" t="s">
        <v>484</v>
      </c>
      <c r="M47" s="335" t="s">
        <v>484</v>
      </c>
    </row>
    <row r="48" spans="2:13" ht="27.75" customHeight="1" x14ac:dyDescent="0.2">
      <c r="B48" s="1171"/>
      <c r="C48" s="1172"/>
      <c r="D48" s="104"/>
      <c r="E48" s="1177" t="s">
        <v>38</v>
      </c>
      <c r="F48" s="1177"/>
      <c r="G48" s="1177"/>
      <c r="H48" s="1178"/>
      <c r="I48" s="333" t="s">
        <v>484</v>
      </c>
      <c r="J48" s="334" t="s">
        <v>484</v>
      </c>
      <c r="K48" s="334" t="s">
        <v>484</v>
      </c>
      <c r="L48" s="334" t="s">
        <v>484</v>
      </c>
      <c r="M48" s="335" t="s">
        <v>484</v>
      </c>
    </row>
    <row r="49" spans="2:13" ht="27.75" customHeight="1" x14ac:dyDescent="0.2">
      <c r="B49" s="1173"/>
      <c r="C49" s="1174"/>
      <c r="D49" s="104"/>
      <c r="E49" s="1177" t="s">
        <v>39</v>
      </c>
      <c r="F49" s="1177"/>
      <c r="G49" s="1177"/>
      <c r="H49" s="1178"/>
      <c r="I49" s="333" t="s">
        <v>484</v>
      </c>
      <c r="J49" s="334" t="s">
        <v>484</v>
      </c>
      <c r="K49" s="334" t="s">
        <v>484</v>
      </c>
      <c r="L49" s="334" t="s">
        <v>484</v>
      </c>
      <c r="M49" s="335" t="s">
        <v>484</v>
      </c>
    </row>
    <row r="50" spans="2:13" ht="27.75" customHeight="1" x14ac:dyDescent="0.2">
      <c r="B50" s="1182" t="s">
        <v>40</v>
      </c>
      <c r="C50" s="1183"/>
      <c r="D50" s="107"/>
      <c r="E50" s="1177" t="s">
        <v>41</v>
      </c>
      <c r="F50" s="1177"/>
      <c r="G50" s="1177"/>
      <c r="H50" s="1178"/>
      <c r="I50" s="333">
        <v>106984</v>
      </c>
      <c r="J50" s="334">
        <v>112900</v>
      </c>
      <c r="K50" s="334">
        <v>123971</v>
      </c>
      <c r="L50" s="334">
        <v>127473</v>
      </c>
      <c r="M50" s="335">
        <v>138461</v>
      </c>
    </row>
    <row r="51" spans="2:13" ht="27.75" customHeight="1" x14ac:dyDescent="0.2">
      <c r="B51" s="1171"/>
      <c r="C51" s="1172"/>
      <c r="D51" s="104"/>
      <c r="E51" s="1177" t="s">
        <v>42</v>
      </c>
      <c r="F51" s="1177"/>
      <c r="G51" s="1177"/>
      <c r="H51" s="1178"/>
      <c r="I51" s="333">
        <v>7307</v>
      </c>
      <c r="J51" s="334">
        <v>10246</v>
      </c>
      <c r="K51" s="334">
        <v>12635</v>
      </c>
      <c r="L51" s="334">
        <v>12850</v>
      </c>
      <c r="M51" s="335">
        <v>12639</v>
      </c>
    </row>
    <row r="52" spans="2:13" ht="27.75" customHeight="1" x14ac:dyDescent="0.2">
      <c r="B52" s="1173"/>
      <c r="C52" s="1174"/>
      <c r="D52" s="104"/>
      <c r="E52" s="1177" t="s">
        <v>43</v>
      </c>
      <c r="F52" s="1177"/>
      <c r="G52" s="1177"/>
      <c r="H52" s="1178"/>
      <c r="I52" s="333">
        <v>96597</v>
      </c>
      <c r="J52" s="334">
        <v>103663</v>
      </c>
      <c r="K52" s="334">
        <v>101357</v>
      </c>
      <c r="L52" s="334">
        <v>90872</v>
      </c>
      <c r="M52" s="335">
        <v>83202</v>
      </c>
    </row>
    <row r="53" spans="2:13" ht="27.75" customHeight="1" thickBot="1" x14ac:dyDescent="0.25">
      <c r="B53" s="1184" t="s">
        <v>19</v>
      </c>
      <c r="C53" s="1185"/>
      <c r="D53" s="108"/>
      <c r="E53" s="1186" t="s">
        <v>44</v>
      </c>
      <c r="F53" s="1186"/>
      <c r="G53" s="1186"/>
      <c r="H53" s="1187"/>
      <c r="I53" s="336">
        <v>-90306</v>
      </c>
      <c r="J53" s="337">
        <v>-105000</v>
      </c>
      <c r="K53" s="337">
        <v>-115204</v>
      </c>
      <c r="L53" s="337">
        <v>-110802</v>
      </c>
      <c r="M53" s="338">
        <v>-118699</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wR8eCpuZJdstvJplIooC9TfcdwHDPHLDA53ORr1+yLJJtl1CnBJywUc7CqRHO4P9wNn5O9CEQFbnOVinzRCUWQ==" saltValue="Q2dtayvg1g+kOVbPI9b+L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196" t="s">
        <v>46</v>
      </c>
      <c r="D55" s="1196"/>
      <c r="E55" s="1197"/>
      <c r="F55" s="339">
        <v>47289</v>
      </c>
      <c r="G55" s="339">
        <v>49087</v>
      </c>
      <c r="H55" s="340">
        <v>52186</v>
      </c>
    </row>
    <row r="56" spans="2:8" ht="52.5" customHeight="1" x14ac:dyDescent="0.2">
      <c r="B56" s="120"/>
      <c r="C56" s="1198" t="s">
        <v>47</v>
      </c>
      <c r="D56" s="1198"/>
      <c r="E56" s="1199"/>
      <c r="F56" s="341">
        <v>5326</v>
      </c>
      <c r="G56" s="341">
        <v>5336</v>
      </c>
      <c r="H56" s="342">
        <v>5350</v>
      </c>
    </row>
    <row r="57" spans="2:8" ht="53.25" customHeight="1" x14ac:dyDescent="0.2">
      <c r="B57" s="120"/>
      <c r="C57" s="1200" t="s">
        <v>48</v>
      </c>
      <c r="D57" s="1200"/>
      <c r="E57" s="1201"/>
      <c r="F57" s="343">
        <v>49609</v>
      </c>
      <c r="G57" s="343">
        <v>54440</v>
      </c>
      <c r="H57" s="344">
        <v>63156</v>
      </c>
    </row>
    <row r="58" spans="2:8" ht="45.75" customHeight="1" x14ac:dyDescent="0.2">
      <c r="B58" s="121"/>
      <c r="C58" s="1188" t="s">
        <v>544</v>
      </c>
      <c r="D58" s="1189"/>
      <c r="E58" s="1190"/>
      <c r="F58" s="345">
        <v>32874</v>
      </c>
      <c r="G58" s="345">
        <v>37520</v>
      </c>
      <c r="H58" s="346">
        <v>43147</v>
      </c>
    </row>
    <row r="59" spans="2:8" ht="45.75" customHeight="1" x14ac:dyDescent="0.2">
      <c r="B59" s="121"/>
      <c r="C59" s="1188" t="s">
        <v>545</v>
      </c>
      <c r="D59" s="1189"/>
      <c r="E59" s="1190"/>
      <c r="F59" s="345">
        <v>5031</v>
      </c>
      <c r="G59" s="345">
        <v>5035</v>
      </c>
      <c r="H59" s="346">
        <v>8043</v>
      </c>
    </row>
    <row r="60" spans="2:8" ht="45.75" customHeight="1" x14ac:dyDescent="0.2">
      <c r="B60" s="121"/>
      <c r="C60" s="1188" t="s">
        <v>546</v>
      </c>
      <c r="D60" s="1189"/>
      <c r="E60" s="1190"/>
      <c r="F60" s="345">
        <v>3967</v>
      </c>
      <c r="G60" s="345">
        <v>4052</v>
      </c>
      <c r="H60" s="346">
        <v>4089</v>
      </c>
    </row>
    <row r="61" spans="2:8" ht="45.75" customHeight="1" x14ac:dyDescent="0.2">
      <c r="B61" s="121"/>
      <c r="C61" s="1188" t="s">
        <v>547</v>
      </c>
      <c r="D61" s="1189"/>
      <c r="E61" s="1190"/>
      <c r="F61" s="345">
        <v>4000</v>
      </c>
      <c r="G61" s="345">
        <v>4001</v>
      </c>
      <c r="H61" s="346">
        <v>4009</v>
      </c>
    </row>
    <row r="62" spans="2:8" ht="45.75" customHeight="1" thickBot="1" x14ac:dyDescent="0.25">
      <c r="B62" s="122"/>
      <c r="C62" s="1191" t="s">
        <v>548</v>
      </c>
      <c r="D62" s="1192"/>
      <c r="E62" s="1193"/>
      <c r="F62" s="347">
        <v>2183</v>
      </c>
      <c r="G62" s="347">
        <v>2331</v>
      </c>
      <c r="H62" s="348">
        <v>2385</v>
      </c>
    </row>
    <row r="63" spans="2:8" ht="52.5" customHeight="1" thickBot="1" x14ac:dyDescent="0.25">
      <c r="B63" s="123"/>
      <c r="C63" s="1194" t="s">
        <v>49</v>
      </c>
      <c r="D63" s="1194"/>
      <c r="E63" s="1195"/>
      <c r="F63" s="349">
        <v>102224</v>
      </c>
      <c r="G63" s="349">
        <v>108863</v>
      </c>
      <c r="H63" s="350">
        <v>120692</v>
      </c>
    </row>
    <row r="64" spans="2:8" ht="13.2" x14ac:dyDescent="0.2"/>
  </sheetData>
  <sheetProtection algorithmName="SHA-512" hashValue="omKp3ky9EvKFymbEY7n6lmeu9xnMvmQGsXzy9dJ3c6rrWm/TXjVrVZSrU13Wqz+RwMXAqnWGXIHCezqXTDfXVQ==" saltValue="hPnpvjRaHqnOo7NlJ0H40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522</v>
      </c>
      <c r="G2" s="137"/>
      <c r="H2" s="138"/>
    </row>
    <row r="3" spans="1:8" x14ac:dyDescent="0.2">
      <c r="A3" s="134" t="s">
        <v>515</v>
      </c>
      <c r="B3" s="139"/>
      <c r="C3" s="140"/>
      <c r="D3" s="141">
        <v>35741</v>
      </c>
      <c r="E3" s="142"/>
      <c r="F3" s="143">
        <v>50465</v>
      </c>
      <c r="G3" s="144"/>
      <c r="H3" s="145"/>
    </row>
    <row r="4" spans="1:8" x14ac:dyDescent="0.2">
      <c r="A4" s="146"/>
      <c r="B4" s="147"/>
      <c r="C4" s="148"/>
      <c r="D4" s="149">
        <v>28696</v>
      </c>
      <c r="E4" s="150"/>
      <c r="F4" s="151">
        <v>34193</v>
      </c>
      <c r="G4" s="152"/>
      <c r="H4" s="153"/>
    </row>
    <row r="5" spans="1:8" x14ac:dyDescent="0.2">
      <c r="A5" s="134" t="s">
        <v>517</v>
      </c>
      <c r="B5" s="139"/>
      <c r="C5" s="140"/>
      <c r="D5" s="141">
        <v>37826</v>
      </c>
      <c r="E5" s="142"/>
      <c r="F5" s="143">
        <v>51679</v>
      </c>
      <c r="G5" s="144"/>
      <c r="H5" s="145"/>
    </row>
    <row r="6" spans="1:8" x14ac:dyDescent="0.2">
      <c r="A6" s="146"/>
      <c r="B6" s="147"/>
      <c r="C6" s="148"/>
      <c r="D6" s="149">
        <v>31908</v>
      </c>
      <c r="E6" s="150"/>
      <c r="F6" s="151">
        <v>35132</v>
      </c>
      <c r="G6" s="152"/>
      <c r="H6" s="153"/>
    </row>
    <row r="7" spans="1:8" x14ac:dyDescent="0.2">
      <c r="A7" s="134" t="s">
        <v>518</v>
      </c>
      <c r="B7" s="139"/>
      <c r="C7" s="140"/>
      <c r="D7" s="141">
        <v>35476</v>
      </c>
      <c r="E7" s="142"/>
      <c r="F7" s="143">
        <v>49665</v>
      </c>
      <c r="G7" s="144"/>
      <c r="H7" s="145"/>
    </row>
    <row r="8" spans="1:8" x14ac:dyDescent="0.2">
      <c r="A8" s="146"/>
      <c r="B8" s="147"/>
      <c r="C8" s="148"/>
      <c r="D8" s="149">
        <v>32040</v>
      </c>
      <c r="E8" s="150"/>
      <c r="F8" s="151">
        <v>34678</v>
      </c>
      <c r="G8" s="152"/>
      <c r="H8" s="153"/>
    </row>
    <row r="9" spans="1:8" x14ac:dyDescent="0.2">
      <c r="A9" s="134" t="s">
        <v>519</v>
      </c>
      <c r="B9" s="139"/>
      <c r="C9" s="140"/>
      <c r="D9" s="141">
        <v>41436</v>
      </c>
      <c r="E9" s="142"/>
      <c r="F9" s="143">
        <v>63439</v>
      </c>
      <c r="G9" s="144"/>
      <c r="H9" s="145"/>
    </row>
    <row r="10" spans="1:8" x14ac:dyDescent="0.2">
      <c r="A10" s="146"/>
      <c r="B10" s="147"/>
      <c r="C10" s="148"/>
      <c r="D10" s="149">
        <v>34571</v>
      </c>
      <c r="E10" s="150"/>
      <c r="F10" s="151">
        <v>46463</v>
      </c>
      <c r="G10" s="152"/>
      <c r="H10" s="153"/>
    </row>
    <row r="11" spans="1:8" x14ac:dyDescent="0.2">
      <c r="A11" s="134" t="s">
        <v>520</v>
      </c>
      <c r="B11" s="139"/>
      <c r="C11" s="140"/>
      <c r="D11" s="141">
        <v>36453</v>
      </c>
      <c r="E11" s="142"/>
      <c r="F11" s="143">
        <v>60097</v>
      </c>
      <c r="G11" s="144"/>
      <c r="H11" s="145"/>
    </row>
    <row r="12" spans="1:8" x14ac:dyDescent="0.2">
      <c r="A12" s="146"/>
      <c r="B12" s="147"/>
      <c r="C12" s="154"/>
      <c r="D12" s="149">
        <v>30437</v>
      </c>
      <c r="E12" s="150"/>
      <c r="F12" s="151">
        <v>43011</v>
      </c>
      <c r="G12" s="152"/>
      <c r="H12" s="153"/>
    </row>
    <row r="13" spans="1:8" x14ac:dyDescent="0.2">
      <c r="A13" s="134"/>
      <c r="B13" s="139"/>
      <c r="C13" s="140"/>
      <c r="D13" s="141">
        <v>37386</v>
      </c>
      <c r="E13" s="142"/>
      <c r="F13" s="143">
        <v>55069</v>
      </c>
      <c r="G13" s="155"/>
      <c r="H13" s="145"/>
    </row>
    <row r="14" spans="1:8" x14ac:dyDescent="0.2">
      <c r="A14" s="146"/>
      <c r="B14" s="147"/>
      <c r="C14" s="148"/>
      <c r="D14" s="149">
        <v>31530</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5.13</v>
      </c>
      <c r="C19" s="156">
        <f>ROUND(VALUE(SUBSTITUTE(実質収支比率等に係る経年分析!G$48,"▲","-")),2)</f>
        <v>5.94</v>
      </c>
      <c r="D19" s="156">
        <f>ROUND(VALUE(SUBSTITUTE(実質収支比率等に係る経年分析!H$48,"▲","-")),2)</f>
        <v>5.24</v>
      </c>
      <c r="E19" s="156">
        <f>ROUND(VALUE(SUBSTITUTE(実質収支比率等に係る経年分析!I$48,"▲","-")),2)</f>
        <v>3.67</v>
      </c>
      <c r="F19" s="156">
        <f>ROUND(VALUE(SUBSTITUTE(実質収支比率等に係る経年分析!J$48,"▲","-")),2)</f>
        <v>2.96</v>
      </c>
    </row>
    <row r="20" spans="1:11" x14ac:dyDescent="0.2">
      <c r="A20" s="156" t="s">
        <v>53</v>
      </c>
      <c r="B20" s="156">
        <f>ROUND(VALUE(SUBSTITUTE(実質収支比率等に係る経年分析!F$47,"▲","-")),2)</f>
        <v>25.92</v>
      </c>
      <c r="C20" s="156">
        <f>ROUND(VALUE(SUBSTITUTE(実質収支比率等に係る経年分析!G$47,"▲","-")),2)</f>
        <v>26.33</v>
      </c>
      <c r="D20" s="156">
        <f>ROUND(VALUE(SUBSTITUTE(実質収支比率等に係る経年分析!H$47,"▲","-")),2)</f>
        <v>26.04</v>
      </c>
      <c r="E20" s="156">
        <f>ROUND(VALUE(SUBSTITUTE(実質収支比率等に係る経年分析!I$47,"▲","-")),2)</f>
        <v>25.54</v>
      </c>
      <c r="F20" s="156">
        <f>ROUND(VALUE(SUBSTITUTE(実質収支比率等に係る経年分析!J$47,"▲","-")),2)</f>
        <v>25.78</v>
      </c>
    </row>
    <row r="21" spans="1:11" x14ac:dyDescent="0.2">
      <c r="A21" s="156" t="s">
        <v>54</v>
      </c>
      <c r="B21" s="156">
        <f>IF(ISNUMBER(VALUE(SUBSTITUTE(実質収支比率等に係る経年分析!F$49,"▲","-"))),ROUND(VALUE(SUBSTITUTE(実質収支比率等に係る経年分析!F$49,"▲","-")),2),NA())</f>
        <v>-0.96</v>
      </c>
      <c r="C21" s="156">
        <f>IF(ISNUMBER(VALUE(SUBSTITUTE(実質収支比率等に係る経年分析!G$49,"▲","-"))),ROUND(VALUE(SUBSTITUTE(実質収支比率等に係る経年分析!G$49,"▲","-")),2),NA())</f>
        <v>-0.83</v>
      </c>
      <c r="D21" s="156">
        <f>IF(ISNUMBER(VALUE(SUBSTITUTE(実質収支比率等に係る経年分析!H$49,"▲","-"))),ROUND(VALUE(SUBSTITUTE(実質収支比率等に係る経年分析!H$49,"▲","-")),2),NA())</f>
        <v>-2.14</v>
      </c>
      <c r="E21" s="156">
        <f>IF(ISNUMBER(VALUE(SUBSTITUTE(実質収支比率等に係る経年分析!I$49,"▲","-"))),ROUND(VALUE(SUBSTITUTE(実質収支比率等に係る経年分析!I$49,"▲","-")),2),NA())</f>
        <v>-2.82</v>
      </c>
      <c r="F21" s="156">
        <f>IF(ISNUMBER(VALUE(SUBSTITUTE(実質収支比率等に係る経年分析!J$49,"▲","-"))),ROUND(VALUE(SUBSTITUTE(実質収支比率等に係る経年分析!J$49,"▲","-")),2),NA())</f>
        <v>-0.74</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0.01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0.01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0.01</v>
      </c>
    </row>
    <row r="34" spans="1:16" x14ac:dyDescent="0.2">
      <c r="A34" s="157" t="str">
        <f>IF(連結実質赤字比率に係る赤字・黒字の構成分析!C$36="",NA(),連結実質赤字比率に係る赤字・黒字の構成分析!C$36)</f>
        <v>介護保険会計（保険事業勘定）</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0.55000000000000004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0.76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0.72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0.22</v>
      </c>
    </row>
    <row r="35" spans="1:16" x14ac:dyDescent="0.2">
      <c r="A35" s="157" t="str">
        <f>IF(連結実質赤字比率に係る赤字・黒字の構成分析!C$35="",NA(),連結実質赤字比率に係る赤字・黒字の構成分析!C$35)</f>
        <v>国民健康保険事業会計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0.26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0.44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0.22</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0.28999999999999998</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0.28999999999999998</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5.12</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5.93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5.23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3.67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2.95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11627</v>
      </c>
      <c r="E42" s="158"/>
      <c r="F42" s="158"/>
      <c r="G42" s="158">
        <f>'実質公債費比率（分子）の構造'!L$52</f>
        <v>11172</v>
      </c>
      <c r="H42" s="158"/>
      <c r="I42" s="158"/>
      <c r="J42" s="158">
        <f>'実質公債費比率（分子）の構造'!M$52</f>
        <v>10374</v>
      </c>
      <c r="K42" s="158"/>
      <c r="L42" s="158"/>
      <c r="M42" s="158">
        <f>'実質公債費比率（分子）の構造'!N$52</f>
        <v>9438</v>
      </c>
      <c r="N42" s="158"/>
      <c r="O42" s="158"/>
      <c r="P42" s="158">
        <f>'実質公債費比率（分子）の構造'!O$52</f>
        <v>7740</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3381</v>
      </c>
      <c r="C44" s="158"/>
      <c r="D44" s="158"/>
      <c r="E44" s="158">
        <f>'実質公債費比率（分子）の構造'!L$50</f>
        <v>4088</v>
      </c>
      <c r="F44" s="158"/>
      <c r="G44" s="158"/>
      <c r="H44" s="158">
        <f>'実質公債費比率（分子）の構造'!M$50</f>
        <v>873</v>
      </c>
      <c r="I44" s="158"/>
      <c r="J44" s="158"/>
      <c r="K44" s="158">
        <f>'実質公債費比率（分子）の構造'!N$50</f>
        <v>772</v>
      </c>
      <c r="L44" s="158"/>
      <c r="M44" s="158"/>
      <c r="N44" s="158">
        <f>'実質公債費比率（分子）の構造'!O$50</f>
        <v>1997</v>
      </c>
      <c r="O44" s="158"/>
      <c r="P44" s="158"/>
    </row>
    <row r="45" spans="1:16" x14ac:dyDescent="0.2">
      <c r="A45" s="158" t="s">
        <v>63</v>
      </c>
      <c r="B45" s="158">
        <f>'実質公債費比率（分子）の構造'!K$49</f>
        <v>200</v>
      </c>
      <c r="C45" s="158"/>
      <c r="D45" s="158"/>
      <c r="E45" s="158">
        <f>'実質公債費比率（分子）の構造'!L$49</f>
        <v>192</v>
      </c>
      <c r="F45" s="158"/>
      <c r="G45" s="158"/>
      <c r="H45" s="158">
        <f>'実質公債費比率（分子）の構造'!M$49</f>
        <v>197</v>
      </c>
      <c r="I45" s="158"/>
      <c r="J45" s="158"/>
      <c r="K45" s="158">
        <f>'実質公債費比率（分子）の構造'!N$49</f>
        <v>240</v>
      </c>
      <c r="L45" s="158"/>
      <c r="M45" s="158"/>
      <c r="N45" s="158">
        <f>'実質公債費比率（分子）の構造'!O$49</f>
        <v>325</v>
      </c>
      <c r="O45" s="158"/>
      <c r="P45" s="158"/>
    </row>
    <row r="46" spans="1:16" x14ac:dyDescent="0.2">
      <c r="A46" s="158" t="s">
        <v>64</v>
      </c>
      <c r="B46" s="158">
        <f>'実質公債費比率（分子）の構造'!K$48</f>
        <v>93</v>
      </c>
      <c r="C46" s="158"/>
      <c r="D46" s="158"/>
      <c r="E46" s="158">
        <f>'実質公債費比率（分子）の構造'!L$48</f>
        <v>77</v>
      </c>
      <c r="F46" s="158"/>
      <c r="G46" s="158"/>
      <c r="H46" s="158">
        <f>'実質公債費比率（分子）の構造'!M$48</f>
        <v>59</v>
      </c>
      <c r="I46" s="158"/>
      <c r="J46" s="158"/>
      <c r="K46" s="158">
        <f>'実質公債費比率（分子）の構造'!N$48</f>
        <v>54</v>
      </c>
      <c r="L46" s="158"/>
      <c r="M46" s="158"/>
      <c r="N46" s="158">
        <f>'実質公債費比率（分子）の構造'!O$48</f>
        <v>52</v>
      </c>
      <c r="O46" s="158"/>
      <c r="P46" s="158"/>
    </row>
    <row r="47" spans="1:16" x14ac:dyDescent="0.2">
      <c r="A47" s="158" t="s">
        <v>12</v>
      </c>
      <c r="B47" s="158">
        <f>'実質公債費比率（分子）の構造'!K$47</f>
        <v>612</v>
      </c>
      <c r="C47" s="158"/>
      <c r="D47" s="158"/>
      <c r="E47" s="158">
        <f>'実質公債費比率（分子）の構造'!L$47</f>
        <v>537</v>
      </c>
      <c r="F47" s="158"/>
      <c r="G47" s="158"/>
      <c r="H47" s="158">
        <f>'実質公債費比率（分子）の構造'!M$47</f>
        <v>558</v>
      </c>
      <c r="I47" s="158"/>
      <c r="J47" s="158"/>
      <c r="K47" s="158">
        <f>'実質公債費比率（分子）の構造'!N$47</f>
        <v>527</v>
      </c>
      <c r="L47" s="158"/>
      <c r="M47" s="158"/>
      <c r="N47" s="158">
        <f>'実質公債費比率（分子）の構造'!O$47</f>
        <v>522</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3350</v>
      </c>
      <c r="C49" s="158"/>
      <c r="D49" s="158"/>
      <c r="E49" s="158">
        <f>'実質公債費比率（分子）の構造'!L$45</f>
        <v>3071</v>
      </c>
      <c r="F49" s="158"/>
      <c r="G49" s="158"/>
      <c r="H49" s="158">
        <f>'実質公債費比率（分子）の構造'!M$45</f>
        <v>3239</v>
      </c>
      <c r="I49" s="158"/>
      <c r="J49" s="158"/>
      <c r="K49" s="158">
        <f>'実質公債費比率（分子）の構造'!N$45</f>
        <v>3288</v>
      </c>
      <c r="L49" s="158"/>
      <c r="M49" s="158"/>
      <c r="N49" s="158">
        <f>'実質公債費比率（分子）の構造'!O$45</f>
        <v>3344</v>
      </c>
      <c r="O49" s="158"/>
      <c r="P49" s="158"/>
    </row>
    <row r="50" spans="1:16" x14ac:dyDescent="0.2">
      <c r="A50" s="158" t="s">
        <v>67</v>
      </c>
      <c r="B50" s="158" t="e">
        <f>NA()</f>
        <v>#N/A</v>
      </c>
      <c r="C50" s="158">
        <f>IF(ISNUMBER('実質公債費比率（分子）の構造'!K$53),'実質公債費比率（分子）の構造'!K$53,NA())</f>
        <v>-3991</v>
      </c>
      <c r="D50" s="158" t="e">
        <f>NA()</f>
        <v>#N/A</v>
      </c>
      <c r="E50" s="158" t="e">
        <f>NA()</f>
        <v>#N/A</v>
      </c>
      <c r="F50" s="158">
        <f>IF(ISNUMBER('実質公債費比率（分子）の構造'!L$53),'実質公債費比率（分子）の構造'!L$53,NA())</f>
        <v>-3207</v>
      </c>
      <c r="G50" s="158" t="e">
        <f>NA()</f>
        <v>#N/A</v>
      </c>
      <c r="H50" s="158" t="e">
        <f>NA()</f>
        <v>#N/A</v>
      </c>
      <c r="I50" s="158">
        <f>IF(ISNUMBER('実質公債費比率（分子）の構造'!M$53),'実質公債費比率（分子）の構造'!M$53,NA())</f>
        <v>-5448</v>
      </c>
      <c r="J50" s="158" t="e">
        <f>NA()</f>
        <v>#N/A</v>
      </c>
      <c r="K50" s="158" t="e">
        <f>NA()</f>
        <v>#N/A</v>
      </c>
      <c r="L50" s="158">
        <f>IF(ISNUMBER('実質公債費比率（分子）の構造'!N$53),'実質公債費比率（分子）の構造'!N$53,NA())</f>
        <v>-4557</v>
      </c>
      <c r="M50" s="158" t="e">
        <f>NA()</f>
        <v>#N/A</v>
      </c>
      <c r="N50" s="158" t="e">
        <f>NA()</f>
        <v>#N/A</v>
      </c>
      <c r="O50" s="158">
        <f>IF(ISNUMBER('実質公債費比率（分子）の構造'!O$53),'実質公債費比率（分子）の構造'!O$53,NA())</f>
        <v>-1500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96597</v>
      </c>
      <c r="E56" s="157"/>
      <c r="F56" s="157"/>
      <c r="G56" s="157">
        <f>'将来負担比率（分子）の構造'!J$52</f>
        <v>103663</v>
      </c>
      <c r="H56" s="157"/>
      <c r="I56" s="157"/>
      <c r="J56" s="157">
        <f>'将来負担比率（分子）の構造'!K$52</f>
        <v>101357</v>
      </c>
      <c r="K56" s="157"/>
      <c r="L56" s="157"/>
      <c r="M56" s="157">
        <f>'将来負担比率（分子）の構造'!L$52</f>
        <v>90872</v>
      </c>
      <c r="N56" s="157"/>
      <c r="O56" s="157"/>
      <c r="P56" s="157">
        <f>'将来負担比率（分子）の構造'!M$52</f>
        <v>83202</v>
      </c>
    </row>
    <row r="57" spans="1:16" x14ac:dyDescent="0.2">
      <c r="A57" s="157" t="s">
        <v>42</v>
      </c>
      <c r="B57" s="157"/>
      <c r="C57" s="157"/>
      <c r="D57" s="157">
        <f>'将来負担比率（分子）の構造'!I$51</f>
        <v>7307</v>
      </c>
      <c r="E57" s="157"/>
      <c r="F57" s="157"/>
      <c r="G57" s="157">
        <f>'将来負担比率（分子）の構造'!J$51</f>
        <v>10246</v>
      </c>
      <c r="H57" s="157"/>
      <c r="I57" s="157"/>
      <c r="J57" s="157">
        <f>'将来負担比率（分子）の構造'!K$51</f>
        <v>12635</v>
      </c>
      <c r="K57" s="157"/>
      <c r="L57" s="157"/>
      <c r="M57" s="157">
        <f>'将来負担比率（分子）の構造'!L$51</f>
        <v>12850</v>
      </c>
      <c r="N57" s="157"/>
      <c r="O57" s="157"/>
      <c r="P57" s="157">
        <f>'将来負担比率（分子）の構造'!M$51</f>
        <v>12639</v>
      </c>
    </row>
    <row r="58" spans="1:16" x14ac:dyDescent="0.2">
      <c r="A58" s="157" t="s">
        <v>41</v>
      </c>
      <c r="B58" s="157"/>
      <c r="C58" s="157"/>
      <c r="D58" s="157">
        <f>'将来負担比率（分子）の構造'!I$50</f>
        <v>106984</v>
      </c>
      <c r="E58" s="157"/>
      <c r="F58" s="157"/>
      <c r="G58" s="157">
        <f>'将来負担比率（分子）の構造'!J$50</f>
        <v>112900</v>
      </c>
      <c r="H58" s="157"/>
      <c r="I58" s="157"/>
      <c r="J58" s="157">
        <f>'将来負担比率（分子）の構造'!K$50</f>
        <v>123971</v>
      </c>
      <c r="K58" s="157"/>
      <c r="L58" s="157"/>
      <c r="M58" s="157">
        <f>'将来負担比率（分子）の構造'!L$50</f>
        <v>127473</v>
      </c>
      <c r="N58" s="157"/>
      <c r="O58" s="157"/>
      <c r="P58" s="157">
        <f>'将来負担比率（分子）の構造'!M$50</f>
        <v>138461</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33092</v>
      </c>
      <c r="C62" s="157"/>
      <c r="D62" s="157"/>
      <c r="E62" s="157">
        <f>'将来負担比率（分子）の構造'!J$45</f>
        <v>32422</v>
      </c>
      <c r="F62" s="157"/>
      <c r="G62" s="157"/>
      <c r="H62" s="157">
        <f>'将来負担比率（分子）の構造'!K$45</f>
        <v>30615</v>
      </c>
      <c r="I62" s="157"/>
      <c r="J62" s="157"/>
      <c r="K62" s="157">
        <f>'将来負担比率（分子）の構造'!L$45</f>
        <v>30558</v>
      </c>
      <c r="L62" s="157"/>
      <c r="M62" s="157"/>
      <c r="N62" s="157">
        <f>'将来負担比率（分子）の構造'!M$45</f>
        <v>28720</v>
      </c>
      <c r="O62" s="157"/>
      <c r="P62" s="157"/>
    </row>
    <row r="63" spans="1:16" x14ac:dyDescent="0.2">
      <c r="A63" s="157" t="s">
        <v>34</v>
      </c>
      <c r="B63" s="157">
        <f>'将来負担比率（分子）の構造'!I$44</f>
        <v>2627</v>
      </c>
      <c r="C63" s="157"/>
      <c r="D63" s="157"/>
      <c r="E63" s="157">
        <f>'将来負担比率（分子）の構造'!J$44</f>
        <v>2978</v>
      </c>
      <c r="F63" s="157"/>
      <c r="G63" s="157"/>
      <c r="H63" s="157">
        <f>'将来負担比率（分子）の構造'!K$44</f>
        <v>3644</v>
      </c>
      <c r="I63" s="157"/>
      <c r="J63" s="157"/>
      <c r="K63" s="157">
        <f>'将来負担比率（分子）の構造'!L$44</f>
        <v>3755</v>
      </c>
      <c r="L63" s="157"/>
      <c r="M63" s="157"/>
      <c r="N63" s="157">
        <f>'将来負担比率（分子）の構造'!M$44</f>
        <v>4471</v>
      </c>
      <c r="O63" s="157"/>
      <c r="P63" s="157"/>
    </row>
    <row r="64" spans="1:16" x14ac:dyDescent="0.2">
      <c r="A64" s="157" t="s">
        <v>33</v>
      </c>
      <c r="B64" s="157">
        <f>'将来負担比率（分子）の構造'!I$43</f>
        <v>529</v>
      </c>
      <c r="C64" s="157"/>
      <c r="D64" s="157"/>
      <c r="E64" s="157">
        <f>'将来負担比率（分子）の構造'!J$43</f>
        <v>451</v>
      </c>
      <c r="F64" s="157"/>
      <c r="G64" s="157"/>
      <c r="H64" s="157">
        <f>'将来負担比率（分子）の構造'!K$43</f>
        <v>393</v>
      </c>
      <c r="I64" s="157"/>
      <c r="J64" s="157"/>
      <c r="K64" s="157">
        <f>'将来負担比率（分子）の構造'!L$43</f>
        <v>342</v>
      </c>
      <c r="L64" s="157"/>
      <c r="M64" s="157"/>
      <c r="N64" s="157">
        <f>'将来負担比率（分子）の構造'!M$43</f>
        <v>296</v>
      </c>
      <c r="O64" s="157"/>
      <c r="P64" s="157"/>
    </row>
    <row r="65" spans="1:16" x14ac:dyDescent="0.2">
      <c r="A65" s="157" t="s">
        <v>32</v>
      </c>
      <c r="B65" s="157">
        <f>'将来負担比率（分子）の構造'!I$42</f>
        <v>28227</v>
      </c>
      <c r="C65" s="157"/>
      <c r="D65" s="157"/>
      <c r="E65" s="157">
        <f>'将来負担比率（分子）の構造'!J$42</f>
        <v>29223</v>
      </c>
      <c r="F65" s="157"/>
      <c r="G65" s="157"/>
      <c r="H65" s="157">
        <f>'将来負担比率（分子）の構造'!K$42</f>
        <v>28887</v>
      </c>
      <c r="I65" s="157"/>
      <c r="J65" s="157"/>
      <c r="K65" s="157">
        <f>'将来負担比率（分子）の構造'!L$42</f>
        <v>30047</v>
      </c>
      <c r="L65" s="157"/>
      <c r="M65" s="157"/>
      <c r="N65" s="157">
        <f>'将来負担比率（分子）の構造'!M$42</f>
        <v>27655</v>
      </c>
      <c r="O65" s="157"/>
      <c r="P65" s="157"/>
    </row>
    <row r="66" spans="1:16" x14ac:dyDescent="0.2">
      <c r="A66" s="157" t="s">
        <v>31</v>
      </c>
      <c r="B66" s="157">
        <f>'将来負担比率（分子）の構造'!I$41</f>
        <v>56108</v>
      </c>
      <c r="C66" s="157"/>
      <c r="D66" s="157"/>
      <c r="E66" s="157">
        <f>'将来負担比率（分子）の構造'!J$41</f>
        <v>56735</v>
      </c>
      <c r="F66" s="157"/>
      <c r="G66" s="157"/>
      <c r="H66" s="157">
        <f>'将来負担比率（分子）の構造'!K$41</f>
        <v>59220</v>
      </c>
      <c r="I66" s="157"/>
      <c r="J66" s="157"/>
      <c r="K66" s="157">
        <f>'将来負担比率（分子）の構造'!L$41</f>
        <v>55690</v>
      </c>
      <c r="L66" s="157"/>
      <c r="M66" s="157"/>
      <c r="N66" s="157">
        <f>'将来負担比率（分子）の構造'!M$41</f>
        <v>54461</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47289</v>
      </c>
      <c r="C72" s="161">
        <f>基金残高に係る経年分析!G55</f>
        <v>49087</v>
      </c>
      <c r="D72" s="161">
        <f>基金残高に係る経年分析!H55</f>
        <v>52186</v>
      </c>
    </row>
    <row r="73" spans="1:16" x14ac:dyDescent="0.2">
      <c r="A73" s="160" t="s">
        <v>74</v>
      </c>
      <c r="B73" s="161">
        <f>基金残高に係る経年分析!F56</f>
        <v>5326</v>
      </c>
      <c r="C73" s="161">
        <f>基金残高に係る経年分析!G56</f>
        <v>5336</v>
      </c>
      <c r="D73" s="161">
        <f>基金残高に係る経年分析!H56</f>
        <v>5350</v>
      </c>
    </row>
    <row r="74" spans="1:16" x14ac:dyDescent="0.2">
      <c r="A74" s="160" t="s">
        <v>75</v>
      </c>
      <c r="B74" s="161">
        <f>基金残高に係る経年分析!F57</f>
        <v>49609</v>
      </c>
      <c r="C74" s="161">
        <f>基金残高に係る経年分析!G57</f>
        <v>54440</v>
      </c>
      <c r="D74" s="161">
        <f>基金残高に係る経年分析!H57</f>
        <v>63156</v>
      </c>
    </row>
  </sheetData>
  <sheetProtection algorithmName="SHA-512" hashValue="2Ag4+hgg8rpd/SjiU+u8sIFkBVRa8KDQfMkSLhPQGPOkRY9Abp2IbEBVZTVSKyqI+vC+gmTbJY54Y+qUeXGJ+Q==" saltValue="eaGjT4EnfZSEGIR/+ZYLc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71724425</v>
      </c>
      <c r="S5" s="600"/>
      <c r="T5" s="600"/>
      <c r="U5" s="600"/>
      <c r="V5" s="600"/>
      <c r="W5" s="600"/>
      <c r="X5" s="600"/>
      <c r="Y5" s="601"/>
      <c r="Z5" s="602">
        <v>21.4</v>
      </c>
      <c r="AA5" s="602"/>
      <c r="AB5" s="602"/>
      <c r="AC5" s="602"/>
      <c r="AD5" s="603">
        <v>71724425</v>
      </c>
      <c r="AE5" s="603"/>
      <c r="AF5" s="603"/>
      <c r="AG5" s="603"/>
      <c r="AH5" s="603"/>
      <c r="AI5" s="603"/>
      <c r="AJ5" s="603"/>
      <c r="AK5" s="603"/>
      <c r="AL5" s="604">
        <v>34.6</v>
      </c>
      <c r="AM5" s="605"/>
      <c r="AN5" s="605"/>
      <c r="AO5" s="606"/>
      <c r="AP5" s="596" t="s">
        <v>216</v>
      </c>
      <c r="AQ5" s="597"/>
      <c r="AR5" s="597"/>
      <c r="AS5" s="597"/>
      <c r="AT5" s="597"/>
      <c r="AU5" s="597"/>
      <c r="AV5" s="597"/>
      <c r="AW5" s="597"/>
      <c r="AX5" s="597"/>
      <c r="AY5" s="597"/>
      <c r="AZ5" s="597"/>
      <c r="BA5" s="597"/>
      <c r="BB5" s="597"/>
      <c r="BC5" s="597"/>
      <c r="BD5" s="597"/>
      <c r="BE5" s="597"/>
      <c r="BF5" s="598"/>
      <c r="BG5" s="610">
        <v>71685802</v>
      </c>
      <c r="BH5" s="611"/>
      <c r="BI5" s="611"/>
      <c r="BJ5" s="611"/>
      <c r="BK5" s="611"/>
      <c r="BL5" s="611"/>
      <c r="BM5" s="611"/>
      <c r="BN5" s="612"/>
      <c r="BO5" s="613">
        <v>99.9</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1085383</v>
      </c>
      <c r="S6" s="611"/>
      <c r="T6" s="611"/>
      <c r="U6" s="611"/>
      <c r="V6" s="611"/>
      <c r="W6" s="611"/>
      <c r="X6" s="611"/>
      <c r="Y6" s="612"/>
      <c r="Z6" s="613">
        <v>0.3</v>
      </c>
      <c r="AA6" s="613"/>
      <c r="AB6" s="613"/>
      <c r="AC6" s="613"/>
      <c r="AD6" s="614">
        <v>1085383</v>
      </c>
      <c r="AE6" s="614"/>
      <c r="AF6" s="614"/>
      <c r="AG6" s="614"/>
      <c r="AH6" s="614"/>
      <c r="AI6" s="614"/>
      <c r="AJ6" s="614"/>
      <c r="AK6" s="614"/>
      <c r="AL6" s="615">
        <v>0.5</v>
      </c>
      <c r="AM6" s="616"/>
      <c r="AN6" s="616"/>
      <c r="AO6" s="617"/>
      <c r="AP6" s="607" t="s">
        <v>221</v>
      </c>
      <c r="AQ6" s="608"/>
      <c r="AR6" s="608"/>
      <c r="AS6" s="608"/>
      <c r="AT6" s="608"/>
      <c r="AU6" s="608"/>
      <c r="AV6" s="608"/>
      <c r="AW6" s="608"/>
      <c r="AX6" s="608"/>
      <c r="AY6" s="608"/>
      <c r="AZ6" s="608"/>
      <c r="BA6" s="608"/>
      <c r="BB6" s="608"/>
      <c r="BC6" s="608"/>
      <c r="BD6" s="608"/>
      <c r="BE6" s="608"/>
      <c r="BF6" s="609"/>
      <c r="BG6" s="610">
        <v>71685802</v>
      </c>
      <c r="BH6" s="611"/>
      <c r="BI6" s="611"/>
      <c r="BJ6" s="611"/>
      <c r="BK6" s="611"/>
      <c r="BL6" s="611"/>
      <c r="BM6" s="611"/>
      <c r="BN6" s="612"/>
      <c r="BO6" s="613">
        <v>99.9</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1042494</v>
      </c>
      <c r="CS6" s="611"/>
      <c r="CT6" s="611"/>
      <c r="CU6" s="611"/>
      <c r="CV6" s="611"/>
      <c r="CW6" s="611"/>
      <c r="CX6" s="611"/>
      <c r="CY6" s="612"/>
      <c r="CZ6" s="604">
        <v>0.3</v>
      </c>
      <c r="DA6" s="605"/>
      <c r="DB6" s="605"/>
      <c r="DC6" s="621"/>
      <c r="DD6" s="619" t="s">
        <v>122</v>
      </c>
      <c r="DE6" s="611"/>
      <c r="DF6" s="611"/>
      <c r="DG6" s="611"/>
      <c r="DH6" s="611"/>
      <c r="DI6" s="611"/>
      <c r="DJ6" s="611"/>
      <c r="DK6" s="611"/>
      <c r="DL6" s="611"/>
      <c r="DM6" s="611"/>
      <c r="DN6" s="611"/>
      <c r="DO6" s="611"/>
      <c r="DP6" s="612"/>
      <c r="DQ6" s="619">
        <v>1042494</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388120</v>
      </c>
      <c r="S7" s="611"/>
      <c r="T7" s="611"/>
      <c r="U7" s="611"/>
      <c r="V7" s="611"/>
      <c r="W7" s="611"/>
      <c r="X7" s="611"/>
      <c r="Y7" s="612"/>
      <c r="Z7" s="613">
        <v>0.1</v>
      </c>
      <c r="AA7" s="613"/>
      <c r="AB7" s="613"/>
      <c r="AC7" s="613"/>
      <c r="AD7" s="614">
        <v>388120</v>
      </c>
      <c r="AE7" s="614"/>
      <c r="AF7" s="614"/>
      <c r="AG7" s="614"/>
      <c r="AH7" s="614"/>
      <c r="AI7" s="614"/>
      <c r="AJ7" s="614"/>
      <c r="AK7" s="614"/>
      <c r="AL7" s="615">
        <v>0.2</v>
      </c>
      <c r="AM7" s="616"/>
      <c r="AN7" s="616"/>
      <c r="AO7" s="617"/>
      <c r="AP7" s="607" t="s">
        <v>224</v>
      </c>
      <c r="AQ7" s="608"/>
      <c r="AR7" s="608"/>
      <c r="AS7" s="608"/>
      <c r="AT7" s="608"/>
      <c r="AU7" s="608"/>
      <c r="AV7" s="608"/>
      <c r="AW7" s="608"/>
      <c r="AX7" s="608"/>
      <c r="AY7" s="608"/>
      <c r="AZ7" s="608"/>
      <c r="BA7" s="608"/>
      <c r="BB7" s="608"/>
      <c r="BC7" s="608"/>
      <c r="BD7" s="608"/>
      <c r="BE7" s="608"/>
      <c r="BF7" s="609"/>
      <c r="BG7" s="610">
        <v>67521514</v>
      </c>
      <c r="BH7" s="611"/>
      <c r="BI7" s="611"/>
      <c r="BJ7" s="611"/>
      <c r="BK7" s="611"/>
      <c r="BL7" s="611"/>
      <c r="BM7" s="611"/>
      <c r="BN7" s="612"/>
      <c r="BO7" s="613">
        <v>94.1</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27975889</v>
      </c>
      <c r="CS7" s="611"/>
      <c r="CT7" s="611"/>
      <c r="CU7" s="611"/>
      <c r="CV7" s="611"/>
      <c r="CW7" s="611"/>
      <c r="CX7" s="611"/>
      <c r="CY7" s="612"/>
      <c r="CZ7" s="613">
        <v>8.6</v>
      </c>
      <c r="DA7" s="613"/>
      <c r="DB7" s="613"/>
      <c r="DC7" s="613"/>
      <c r="DD7" s="619">
        <v>1258394</v>
      </c>
      <c r="DE7" s="611"/>
      <c r="DF7" s="611"/>
      <c r="DG7" s="611"/>
      <c r="DH7" s="611"/>
      <c r="DI7" s="611"/>
      <c r="DJ7" s="611"/>
      <c r="DK7" s="611"/>
      <c r="DL7" s="611"/>
      <c r="DM7" s="611"/>
      <c r="DN7" s="611"/>
      <c r="DO7" s="611"/>
      <c r="DP7" s="612"/>
      <c r="DQ7" s="619">
        <v>24589015</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1999309</v>
      </c>
      <c r="S8" s="611"/>
      <c r="T8" s="611"/>
      <c r="U8" s="611"/>
      <c r="V8" s="611"/>
      <c r="W8" s="611"/>
      <c r="X8" s="611"/>
      <c r="Y8" s="612"/>
      <c r="Z8" s="613">
        <v>0.6</v>
      </c>
      <c r="AA8" s="613"/>
      <c r="AB8" s="613"/>
      <c r="AC8" s="613"/>
      <c r="AD8" s="614">
        <v>1999309</v>
      </c>
      <c r="AE8" s="614"/>
      <c r="AF8" s="614"/>
      <c r="AG8" s="614"/>
      <c r="AH8" s="614"/>
      <c r="AI8" s="614"/>
      <c r="AJ8" s="614"/>
      <c r="AK8" s="614"/>
      <c r="AL8" s="615">
        <v>1</v>
      </c>
      <c r="AM8" s="616"/>
      <c r="AN8" s="616"/>
      <c r="AO8" s="617"/>
      <c r="AP8" s="607" t="s">
        <v>227</v>
      </c>
      <c r="AQ8" s="608"/>
      <c r="AR8" s="608"/>
      <c r="AS8" s="608"/>
      <c r="AT8" s="608"/>
      <c r="AU8" s="608"/>
      <c r="AV8" s="608"/>
      <c r="AW8" s="608"/>
      <c r="AX8" s="608"/>
      <c r="AY8" s="608"/>
      <c r="AZ8" s="608"/>
      <c r="BA8" s="608"/>
      <c r="BB8" s="608"/>
      <c r="BC8" s="608"/>
      <c r="BD8" s="608"/>
      <c r="BE8" s="608"/>
      <c r="BF8" s="609"/>
      <c r="BG8" s="610">
        <v>1259371</v>
      </c>
      <c r="BH8" s="611"/>
      <c r="BI8" s="611"/>
      <c r="BJ8" s="611"/>
      <c r="BK8" s="611"/>
      <c r="BL8" s="611"/>
      <c r="BM8" s="611"/>
      <c r="BN8" s="612"/>
      <c r="BO8" s="613">
        <v>1.8</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188531666</v>
      </c>
      <c r="CS8" s="611"/>
      <c r="CT8" s="611"/>
      <c r="CU8" s="611"/>
      <c r="CV8" s="611"/>
      <c r="CW8" s="611"/>
      <c r="CX8" s="611"/>
      <c r="CY8" s="612"/>
      <c r="CZ8" s="613">
        <v>57.8</v>
      </c>
      <c r="DA8" s="613"/>
      <c r="DB8" s="613"/>
      <c r="DC8" s="613"/>
      <c r="DD8" s="619">
        <v>2026138</v>
      </c>
      <c r="DE8" s="611"/>
      <c r="DF8" s="611"/>
      <c r="DG8" s="611"/>
      <c r="DH8" s="611"/>
      <c r="DI8" s="611"/>
      <c r="DJ8" s="611"/>
      <c r="DK8" s="611"/>
      <c r="DL8" s="611"/>
      <c r="DM8" s="611"/>
      <c r="DN8" s="611"/>
      <c r="DO8" s="611"/>
      <c r="DP8" s="612"/>
      <c r="DQ8" s="619">
        <v>105343100</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2917901</v>
      </c>
      <c r="S9" s="611"/>
      <c r="T9" s="611"/>
      <c r="U9" s="611"/>
      <c r="V9" s="611"/>
      <c r="W9" s="611"/>
      <c r="X9" s="611"/>
      <c r="Y9" s="612"/>
      <c r="Z9" s="613">
        <v>0.9</v>
      </c>
      <c r="AA9" s="613"/>
      <c r="AB9" s="613"/>
      <c r="AC9" s="613"/>
      <c r="AD9" s="614">
        <v>2917901</v>
      </c>
      <c r="AE9" s="614"/>
      <c r="AF9" s="614"/>
      <c r="AG9" s="614"/>
      <c r="AH9" s="614"/>
      <c r="AI9" s="614"/>
      <c r="AJ9" s="614"/>
      <c r="AK9" s="614"/>
      <c r="AL9" s="615">
        <v>1.4</v>
      </c>
      <c r="AM9" s="616"/>
      <c r="AN9" s="616"/>
      <c r="AO9" s="617"/>
      <c r="AP9" s="607" t="s">
        <v>230</v>
      </c>
      <c r="AQ9" s="608"/>
      <c r="AR9" s="608"/>
      <c r="AS9" s="608"/>
      <c r="AT9" s="608"/>
      <c r="AU9" s="608"/>
      <c r="AV9" s="608"/>
      <c r="AW9" s="608"/>
      <c r="AX9" s="608"/>
      <c r="AY9" s="608"/>
      <c r="AZ9" s="608"/>
      <c r="BA9" s="608"/>
      <c r="BB9" s="608"/>
      <c r="BC9" s="608"/>
      <c r="BD9" s="608"/>
      <c r="BE9" s="608"/>
      <c r="BF9" s="609"/>
      <c r="BG9" s="610">
        <v>66262143</v>
      </c>
      <c r="BH9" s="611"/>
      <c r="BI9" s="611"/>
      <c r="BJ9" s="611"/>
      <c r="BK9" s="611"/>
      <c r="BL9" s="611"/>
      <c r="BM9" s="611"/>
      <c r="BN9" s="612"/>
      <c r="BO9" s="613">
        <v>92.4</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23814857</v>
      </c>
      <c r="CS9" s="611"/>
      <c r="CT9" s="611"/>
      <c r="CU9" s="611"/>
      <c r="CV9" s="611"/>
      <c r="CW9" s="611"/>
      <c r="CX9" s="611"/>
      <c r="CY9" s="612"/>
      <c r="CZ9" s="613">
        <v>7.3</v>
      </c>
      <c r="DA9" s="613"/>
      <c r="DB9" s="613"/>
      <c r="DC9" s="613"/>
      <c r="DD9" s="619">
        <v>277284</v>
      </c>
      <c r="DE9" s="611"/>
      <c r="DF9" s="611"/>
      <c r="DG9" s="611"/>
      <c r="DH9" s="611"/>
      <c r="DI9" s="611"/>
      <c r="DJ9" s="611"/>
      <c r="DK9" s="611"/>
      <c r="DL9" s="611"/>
      <c r="DM9" s="611"/>
      <c r="DN9" s="611"/>
      <c r="DO9" s="611"/>
      <c r="DP9" s="612"/>
      <c r="DQ9" s="619">
        <v>20811324</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805504</v>
      </c>
      <c r="CS10" s="611"/>
      <c r="CT10" s="611"/>
      <c r="CU10" s="611"/>
      <c r="CV10" s="611"/>
      <c r="CW10" s="611"/>
      <c r="CX10" s="611"/>
      <c r="CY10" s="612"/>
      <c r="CZ10" s="613">
        <v>0.2</v>
      </c>
      <c r="DA10" s="613"/>
      <c r="DB10" s="613"/>
      <c r="DC10" s="613"/>
      <c r="DD10" s="619" t="s">
        <v>122</v>
      </c>
      <c r="DE10" s="611"/>
      <c r="DF10" s="611"/>
      <c r="DG10" s="611"/>
      <c r="DH10" s="611"/>
      <c r="DI10" s="611"/>
      <c r="DJ10" s="611"/>
      <c r="DK10" s="611"/>
      <c r="DL10" s="611"/>
      <c r="DM10" s="611"/>
      <c r="DN10" s="611"/>
      <c r="DO10" s="611"/>
      <c r="DP10" s="612"/>
      <c r="DQ10" s="619">
        <v>787647</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17884763</v>
      </c>
      <c r="S11" s="611"/>
      <c r="T11" s="611"/>
      <c r="U11" s="611"/>
      <c r="V11" s="611"/>
      <c r="W11" s="611"/>
      <c r="X11" s="611"/>
      <c r="Y11" s="612"/>
      <c r="Z11" s="615">
        <v>5.3</v>
      </c>
      <c r="AA11" s="616"/>
      <c r="AB11" s="616"/>
      <c r="AC11" s="622"/>
      <c r="AD11" s="619">
        <v>17884763</v>
      </c>
      <c r="AE11" s="611"/>
      <c r="AF11" s="611"/>
      <c r="AG11" s="611"/>
      <c r="AH11" s="611"/>
      <c r="AI11" s="611"/>
      <c r="AJ11" s="611"/>
      <c r="AK11" s="612"/>
      <c r="AL11" s="615">
        <v>8.6</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615442</v>
      </c>
      <c r="CS11" s="611"/>
      <c r="CT11" s="611"/>
      <c r="CU11" s="611"/>
      <c r="CV11" s="611"/>
      <c r="CW11" s="611"/>
      <c r="CX11" s="611"/>
      <c r="CY11" s="612"/>
      <c r="CZ11" s="613">
        <v>0.2</v>
      </c>
      <c r="DA11" s="613"/>
      <c r="DB11" s="613"/>
      <c r="DC11" s="613"/>
      <c r="DD11" s="619">
        <v>244283</v>
      </c>
      <c r="DE11" s="611"/>
      <c r="DF11" s="611"/>
      <c r="DG11" s="611"/>
      <c r="DH11" s="611"/>
      <c r="DI11" s="611"/>
      <c r="DJ11" s="611"/>
      <c r="DK11" s="611"/>
      <c r="DL11" s="611"/>
      <c r="DM11" s="611"/>
      <c r="DN11" s="611"/>
      <c r="DO11" s="611"/>
      <c r="DP11" s="612"/>
      <c r="DQ11" s="619">
        <v>498188</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3735096</v>
      </c>
      <c r="CS12" s="611"/>
      <c r="CT12" s="611"/>
      <c r="CU12" s="611"/>
      <c r="CV12" s="611"/>
      <c r="CW12" s="611"/>
      <c r="CX12" s="611"/>
      <c r="CY12" s="612"/>
      <c r="CZ12" s="613">
        <v>1.1000000000000001</v>
      </c>
      <c r="DA12" s="613"/>
      <c r="DB12" s="613"/>
      <c r="DC12" s="613"/>
      <c r="DD12" s="619">
        <v>74100</v>
      </c>
      <c r="DE12" s="611"/>
      <c r="DF12" s="611"/>
      <c r="DG12" s="611"/>
      <c r="DH12" s="611"/>
      <c r="DI12" s="611"/>
      <c r="DJ12" s="611"/>
      <c r="DK12" s="611"/>
      <c r="DL12" s="611"/>
      <c r="DM12" s="611"/>
      <c r="DN12" s="611"/>
      <c r="DO12" s="611"/>
      <c r="DP12" s="612"/>
      <c r="DQ12" s="619">
        <v>3146561</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3685</v>
      </c>
      <c r="S13" s="611"/>
      <c r="T13" s="611"/>
      <c r="U13" s="611"/>
      <c r="V13" s="611"/>
      <c r="W13" s="611"/>
      <c r="X13" s="611"/>
      <c r="Y13" s="612"/>
      <c r="Z13" s="613">
        <v>0</v>
      </c>
      <c r="AA13" s="613"/>
      <c r="AB13" s="613"/>
      <c r="AC13" s="613"/>
      <c r="AD13" s="614">
        <v>3685</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26070461</v>
      </c>
      <c r="CS13" s="611"/>
      <c r="CT13" s="611"/>
      <c r="CU13" s="611"/>
      <c r="CV13" s="611"/>
      <c r="CW13" s="611"/>
      <c r="CX13" s="611"/>
      <c r="CY13" s="612"/>
      <c r="CZ13" s="613">
        <v>8</v>
      </c>
      <c r="DA13" s="613"/>
      <c r="DB13" s="613"/>
      <c r="DC13" s="613"/>
      <c r="DD13" s="619">
        <v>10286100</v>
      </c>
      <c r="DE13" s="611"/>
      <c r="DF13" s="611"/>
      <c r="DG13" s="611"/>
      <c r="DH13" s="611"/>
      <c r="DI13" s="611"/>
      <c r="DJ13" s="611"/>
      <c r="DK13" s="611"/>
      <c r="DL13" s="611"/>
      <c r="DM13" s="611"/>
      <c r="DN13" s="611"/>
      <c r="DO13" s="611"/>
      <c r="DP13" s="612"/>
      <c r="DQ13" s="619">
        <v>19004030</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445119</v>
      </c>
      <c r="BH14" s="611"/>
      <c r="BI14" s="611"/>
      <c r="BJ14" s="611"/>
      <c r="BK14" s="611"/>
      <c r="BL14" s="611"/>
      <c r="BM14" s="611"/>
      <c r="BN14" s="612"/>
      <c r="BO14" s="613">
        <v>0.6</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926405</v>
      </c>
      <c r="CS14" s="611"/>
      <c r="CT14" s="611"/>
      <c r="CU14" s="611"/>
      <c r="CV14" s="611"/>
      <c r="CW14" s="611"/>
      <c r="CX14" s="611"/>
      <c r="CY14" s="612"/>
      <c r="CZ14" s="613">
        <v>0.3</v>
      </c>
      <c r="DA14" s="613"/>
      <c r="DB14" s="613"/>
      <c r="DC14" s="613"/>
      <c r="DD14" s="619">
        <v>207564</v>
      </c>
      <c r="DE14" s="611"/>
      <c r="DF14" s="611"/>
      <c r="DG14" s="611"/>
      <c r="DH14" s="611"/>
      <c r="DI14" s="611"/>
      <c r="DJ14" s="611"/>
      <c r="DK14" s="611"/>
      <c r="DL14" s="611"/>
      <c r="DM14" s="611"/>
      <c r="DN14" s="611"/>
      <c r="DO14" s="611"/>
      <c r="DP14" s="612"/>
      <c r="DQ14" s="619">
        <v>806227</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398187</v>
      </c>
      <c r="S15" s="611"/>
      <c r="T15" s="611"/>
      <c r="U15" s="611"/>
      <c r="V15" s="611"/>
      <c r="W15" s="611"/>
      <c r="X15" s="611"/>
      <c r="Y15" s="612"/>
      <c r="Z15" s="613">
        <v>0.1</v>
      </c>
      <c r="AA15" s="613"/>
      <c r="AB15" s="613"/>
      <c r="AC15" s="613"/>
      <c r="AD15" s="614">
        <v>398187</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3719169</v>
      </c>
      <c r="BH15" s="611"/>
      <c r="BI15" s="611"/>
      <c r="BJ15" s="611"/>
      <c r="BK15" s="611"/>
      <c r="BL15" s="611"/>
      <c r="BM15" s="611"/>
      <c r="BN15" s="612"/>
      <c r="BO15" s="613">
        <v>5.2</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47878957</v>
      </c>
      <c r="CS15" s="611"/>
      <c r="CT15" s="611"/>
      <c r="CU15" s="611"/>
      <c r="CV15" s="611"/>
      <c r="CW15" s="611"/>
      <c r="CX15" s="611"/>
      <c r="CY15" s="612"/>
      <c r="CZ15" s="613">
        <v>14.7</v>
      </c>
      <c r="DA15" s="613"/>
      <c r="DB15" s="613"/>
      <c r="DC15" s="613"/>
      <c r="DD15" s="619">
        <v>12817629</v>
      </c>
      <c r="DE15" s="611"/>
      <c r="DF15" s="611"/>
      <c r="DG15" s="611"/>
      <c r="DH15" s="611"/>
      <c r="DI15" s="611"/>
      <c r="DJ15" s="611"/>
      <c r="DK15" s="611"/>
      <c r="DL15" s="611"/>
      <c r="DM15" s="611"/>
      <c r="DN15" s="611"/>
      <c r="DO15" s="611"/>
      <c r="DP15" s="612"/>
      <c r="DQ15" s="619">
        <v>37635698</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t="s">
        <v>122</v>
      </c>
      <c r="S16" s="611"/>
      <c r="T16" s="611"/>
      <c r="U16" s="611"/>
      <c r="V16" s="611"/>
      <c r="W16" s="611"/>
      <c r="X16" s="611"/>
      <c r="Y16" s="612"/>
      <c r="Z16" s="613" t="s">
        <v>122</v>
      </c>
      <c r="AA16" s="613"/>
      <c r="AB16" s="613"/>
      <c r="AC16" s="613"/>
      <c r="AD16" s="614" t="s">
        <v>122</v>
      </c>
      <c r="AE16" s="614"/>
      <c r="AF16" s="614"/>
      <c r="AG16" s="614"/>
      <c r="AH16" s="614"/>
      <c r="AI16" s="614"/>
      <c r="AJ16" s="614"/>
      <c r="AK16" s="614"/>
      <c r="AL16" s="615" t="s">
        <v>122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3990672</v>
      </c>
      <c r="S17" s="611"/>
      <c r="T17" s="611"/>
      <c r="U17" s="611"/>
      <c r="V17" s="611"/>
      <c r="W17" s="611"/>
      <c r="X17" s="611"/>
      <c r="Y17" s="612"/>
      <c r="Z17" s="613">
        <v>1.2</v>
      </c>
      <c r="AA17" s="613"/>
      <c r="AB17" s="613"/>
      <c r="AC17" s="613"/>
      <c r="AD17" s="614">
        <v>3990672</v>
      </c>
      <c r="AE17" s="614"/>
      <c r="AF17" s="614"/>
      <c r="AG17" s="614"/>
      <c r="AH17" s="614"/>
      <c r="AI17" s="614"/>
      <c r="AJ17" s="614"/>
      <c r="AK17" s="614"/>
      <c r="AL17" s="615">
        <v>1.9</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4913190</v>
      </c>
      <c r="CS17" s="611"/>
      <c r="CT17" s="611"/>
      <c r="CU17" s="611"/>
      <c r="CV17" s="611"/>
      <c r="CW17" s="611"/>
      <c r="CX17" s="611"/>
      <c r="CY17" s="612"/>
      <c r="CZ17" s="613">
        <v>1.5</v>
      </c>
      <c r="DA17" s="613"/>
      <c r="DB17" s="613"/>
      <c r="DC17" s="613"/>
      <c r="DD17" s="619" t="s">
        <v>122</v>
      </c>
      <c r="DE17" s="611"/>
      <c r="DF17" s="611"/>
      <c r="DG17" s="611"/>
      <c r="DH17" s="611"/>
      <c r="DI17" s="611"/>
      <c r="DJ17" s="611"/>
      <c r="DK17" s="611"/>
      <c r="DL17" s="611"/>
      <c r="DM17" s="611"/>
      <c r="DN17" s="611"/>
      <c r="DO17" s="611"/>
      <c r="DP17" s="612"/>
      <c r="DQ17" s="619">
        <v>4913190</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525515</v>
      </c>
      <c r="S18" s="611"/>
      <c r="T18" s="611"/>
      <c r="U18" s="611"/>
      <c r="V18" s="611"/>
      <c r="W18" s="611"/>
      <c r="X18" s="611"/>
      <c r="Y18" s="612"/>
      <c r="Z18" s="613">
        <v>0.2</v>
      </c>
      <c r="AA18" s="613"/>
      <c r="AB18" s="613"/>
      <c r="AC18" s="613"/>
      <c r="AD18" s="614">
        <v>525515</v>
      </c>
      <c r="AE18" s="614"/>
      <c r="AF18" s="614"/>
      <c r="AG18" s="614"/>
      <c r="AH18" s="614"/>
      <c r="AI18" s="614"/>
      <c r="AJ18" s="614"/>
      <c r="AK18" s="614"/>
      <c r="AL18" s="615">
        <v>0.3</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3465157</v>
      </c>
      <c r="S19" s="611"/>
      <c r="T19" s="611"/>
      <c r="U19" s="611"/>
      <c r="V19" s="611"/>
      <c r="W19" s="611"/>
      <c r="X19" s="611"/>
      <c r="Y19" s="612"/>
      <c r="Z19" s="613">
        <v>1</v>
      </c>
      <c r="AA19" s="613"/>
      <c r="AB19" s="613"/>
      <c r="AC19" s="613"/>
      <c r="AD19" s="614">
        <v>3465157</v>
      </c>
      <c r="AE19" s="614"/>
      <c r="AF19" s="614"/>
      <c r="AG19" s="614"/>
      <c r="AH19" s="614"/>
      <c r="AI19" s="614"/>
      <c r="AJ19" s="614"/>
      <c r="AK19" s="614"/>
      <c r="AL19" s="615">
        <v>1.7</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38623</v>
      </c>
      <c r="BH19" s="611"/>
      <c r="BI19" s="611"/>
      <c r="BJ19" s="611"/>
      <c r="BK19" s="611"/>
      <c r="BL19" s="611"/>
      <c r="BM19" s="611"/>
      <c r="BN19" s="612"/>
      <c r="BO19" s="613">
        <v>0.1</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38623</v>
      </c>
      <c r="BH20" s="611"/>
      <c r="BI20" s="611"/>
      <c r="BJ20" s="611"/>
      <c r="BK20" s="611"/>
      <c r="BL20" s="611"/>
      <c r="BM20" s="611"/>
      <c r="BN20" s="612"/>
      <c r="BO20" s="613">
        <v>0.1</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326309961</v>
      </c>
      <c r="CS20" s="611"/>
      <c r="CT20" s="611"/>
      <c r="CU20" s="611"/>
      <c r="CV20" s="611"/>
      <c r="CW20" s="611"/>
      <c r="CX20" s="611"/>
      <c r="CY20" s="612"/>
      <c r="CZ20" s="613">
        <v>100</v>
      </c>
      <c r="DA20" s="613"/>
      <c r="DB20" s="613"/>
      <c r="DC20" s="613"/>
      <c r="DD20" s="619">
        <v>27191492</v>
      </c>
      <c r="DE20" s="611"/>
      <c r="DF20" s="611"/>
      <c r="DG20" s="611"/>
      <c r="DH20" s="611"/>
      <c r="DI20" s="611"/>
      <c r="DJ20" s="611"/>
      <c r="DK20" s="611"/>
      <c r="DL20" s="611"/>
      <c r="DM20" s="611"/>
      <c r="DN20" s="611"/>
      <c r="DO20" s="611"/>
      <c r="DP20" s="612"/>
      <c r="DQ20" s="619">
        <v>218577474</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38623</v>
      </c>
      <c r="BH21" s="611"/>
      <c r="BI21" s="611"/>
      <c r="BJ21" s="611"/>
      <c r="BK21" s="611"/>
      <c r="BL21" s="611"/>
      <c r="BM21" s="611"/>
      <c r="BN21" s="612"/>
      <c r="BO21" s="613">
        <v>0.1</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177725274</v>
      </c>
      <c r="CS24" s="600"/>
      <c r="CT24" s="600"/>
      <c r="CU24" s="600"/>
      <c r="CV24" s="600"/>
      <c r="CW24" s="600"/>
      <c r="CX24" s="600"/>
      <c r="CY24" s="601"/>
      <c r="CZ24" s="604">
        <v>54.5</v>
      </c>
      <c r="DA24" s="605"/>
      <c r="DB24" s="605"/>
      <c r="DC24" s="621"/>
      <c r="DD24" s="640">
        <v>102512208</v>
      </c>
      <c r="DE24" s="600"/>
      <c r="DF24" s="600"/>
      <c r="DG24" s="600"/>
      <c r="DH24" s="600"/>
      <c r="DI24" s="600"/>
      <c r="DJ24" s="600"/>
      <c r="DK24" s="601"/>
      <c r="DL24" s="640">
        <v>93940346</v>
      </c>
      <c r="DM24" s="600"/>
      <c r="DN24" s="600"/>
      <c r="DO24" s="600"/>
      <c r="DP24" s="600"/>
      <c r="DQ24" s="600"/>
      <c r="DR24" s="600"/>
      <c r="DS24" s="600"/>
      <c r="DT24" s="600"/>
      <c r="DU24" s="600"/>
      <c r="DV24" s="601"/>
      <c r="DW24" s="604">
        <v>45.3</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100392445</v>
      </c>
      <c r="S25" s="611"/>
      <c r="T25" s="611"/>
      <c r="U25" s="611"/>
      <c r="V25" s="611"/>
      <c r="W25" s="611"/>
      <c r="X25" s="611"/>
      <c r="Y25" s="612"/>
      <c r="Z25" s="613">
        <v>30</v>
      </c>
      <c r="AA25" s="613"/>
      <c r="AB25" s="613"/>
      <c r="AC25" s="613"/>
      <c r="AD25" s="614">
        <v>100392445</v>
      </c>
      <c r="AE25" s="614"/>
      <c r="AF25" s="614"/>
      <c r="AG25" s="614"/>
      <c r="AH25" s="614"/>
      <c r="AI25" s="614"/>
      <c r="AJ25" s="614"/>
      <c r="AK25" s="614"/>
      <c r="AL25" s="615">
        <v>48.5</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45553397</v>
      </c>
      <c r="CS25" s="643"/>
      <c r="CT25" s="643"/>
      <c r="CU25" s="643"/>
      <c r="CV25" s="643"/>
      <c r="CW25" s="643"/>
      <c r="CX25" s="643"/>
      <c r="CY25" s="644"/>
      <c r="CZ25" s="615">
        <v>14</v>
      </c>
      <c r="DA25" s="641"/>
      <c r="DB25" s="641"/>
      <c r="DC25" s="645"/>
      <c r="DD25" s="619">
        <v>42390150</v>
      </c>
      <c r="DE25" s="643"/>
      <c r="DF25" s="643"/>
      <c r="DG25" s="643"/>
      <c r="DH25" s="643"/>
      <c r="DI25" s="643"/>
      <c r="DJ25" s="643"/>
      <c r="DK25" s="644"/>
      <c r="DL25" s="619">
        <v>40904902</v>
      </c>
      <c r="DM25" s="643"/>
      <c r="DN25" s="643"/>
      <c r="DO25" s="643"/>
      <c r="DP25" s="643"/>
      <c r="DQ25" s="643"/>
      <c r="DR25" s="643"/>
      <c r="DS25" s="643"/>
      <c r="DT25" s="643"/>
      <c r="DU25" s="643"/>
      <c r="DV25" s="644"/>
      <c r="DW25" s="615">
        <v>19.7</v>
      </c>
      <c r="DX25" s="641"/>
      <c r="DY25" s="641"/>
      <c r="DZ25" s="641"/>
      <c r="EA25" s="641"/>
      <c r="EB25" s="641"/>
      <c r="EC25" s="642"/>
    </row>
    <row r="26" spans="2:133" ht="11.25" customHeight="1" x14ac:dyDescent="0.2">
      <c r="B26" s="607" t="s">
        <v>283</v>
      </c>
      <c r="C26" s="608"/>
      <c r="D26" s="608"/>
      <c r="E26" s="608"/>
      <c r="F26" s="608"/>
      <c r="G26" s="608"/>
      <c r="H26" s="608"/>
      <c r="I26" s="608"/>
      <c r="J26" s="608"/>
      <c r="K26" s="608"/>
      <c r="L26" s="608"/>
      <c r="M26" s="608"/>
      <c r="N26" s="608"/>
      <c r="O26" s="608"/>
      <c r="P26" s="608"/>
      <c r="Q26" s="609"/>
      <c r="R26" s="610">
        <v>54936</v>
      </c>
      <c r="S26" s="611"/>
      <c r="T26" s="611"/>
      <c r="U26" s="611"/>
      <c r="V26" s="611"/>
      <c r="W26" s="611"/>
      <c r="X26" s="611"/>
      <c r="Y26" s="612"/>
      <c r="Z26" s="613">
        <v>0</v>
      </c>
      <c r="AA26" s="613"/>
      <c r="AB26" s="613"/>
      <c r="AC26" s="613"/>
      <c r="AD26" s="614">
        <v>54936</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28088061</v>
      </c>
      <c r="CS26" s="611"/>
      <c r="CT26" s="611"/>
      <c r="CU26" s="611"/>
      <c r="CV26" s="611"/>
      <c r="CW26" s="611"/>
      <c r="CX26" s="611"/>
      <c r="CY26" s="612"/>
      <c r="CZ26" s="615">
        <v>8.6</v>
      </c>
      <c r="DA26" s="641"/>
      <c r="DB26" s="641"/>
      <c r="DC26" s="645"/>
      <c r="DD26" s="619">
        <v>26238738</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1"/>
      <c r="DY26" s="641"/>
      <c r="DZ26" s="641"/>
      <c r="EA26" s="641"/>
      <c r="EB26" s="641"/>
      <c r="EC26" s="642"/>
    </row>
    <row r="27" spans="2:133" ht="11.25" customHeight="1" x14ac:dyDescent="0.2">
      <c r="B27" s="607" t="s">
        <v>286</v>
      </c>
      <c r="C27" s="608"/>
      <c r="D27" s="608"/>
      <c r="E27" s="608"/>
      <c r="F27" s="608"/>
      <c r="G27" s="608"/>
      <c r="H27" s="608"/>
      <c r="I27" s="608"/>
      <c r="J27" s="608"/>
      <c r="K27" s="608"/>
      <c r="L27" s="608"/>
      <c r="M27" s="608"/>
      <c r="N27" s="608"/>
      <c r="O27" s="608"/>
      <c r="P27" s="608"/>
      <c r="Q27" s="609"/>
      <c r="R27" s="610">
        <v>1272673</v>
      </c>
      <c r="S27" s="611"/>
      <c r="T27" s="611"/>
      <c r="U27" s="611"/>
      <c r="V27" s="611"/>
      <c r="W27" s="611"/>
      <c r="X27" s="611"/>
      <c r="Y27" s="612"/>
      <c r="Z27" s="613">
        <v>0.4</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71724425</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127262434</v>
      </c>
      <c r="CS27" s="643"/>
      <c r="CT27" s="643"/>
      <c r="CU27" s="643"/>
      <c r="CV27" s="643"/>
      <c r="CW27" s="643"/>
      <c r="CX27" s="643"/>
      <c r="CY27" s="644"/>
      <c r="CZ27" s="615">
        <v>39</v>
      </c>
      <c r="DA27" s="641"/>
      <c r="DB27" s="641"/>
      <c r="DC27" s="645"/>
      <c r="DD27" s="619">
        <v>55212615</v>
      </c>
      <c r="DE27" s="643"/>
      <c r="DF27" s="643"/>
      <c r="DG27" s="643"/>
      <c r="DH27" s="643"/>
      <c r="DI27" s="643"/>
      <c r="DJ27" s="643"/>
      <c r="DK27" s="644"/>
      <c r="DL27" s="619">
        <v>48126001</v>
      </c>
      <c r="DM27" s="643"/>
      <c r="DN27" s="643"/>
      <c r="DO27" s="643"/>
      <c r="DP27" s="643"/>
      <c r="DQ27" s="643"/>
      <c r="DR27" s="643"/>
      <c r="DS27" s="643"/>
      <c r="DT27" s="643"/>
      <c r="DU27" s="643"/>
      <c r="DV27" s="644"/>
      <c r="DW27" s="615">
        <v>23.2</v>
      </c>
      <c r="DX27" s="641"/>
      <c r="DY27" s="641"/>
      <c r="DZ27" s="641"/>
      <c r="EA27" s="641"/>
      <c r="EB27" s="641"/>
      <c r="EC27" s="642"/>
    </row>
    <row r="28" spans="2:133" ht="11.25" customHeight="1" x14ac:dyDescent="0.2">
      <c r="B28" s="607" t="s">
        <v>289</v>
      </c>
      <c r="C28" s="608"/>
      <c r="D28" s="608"/>
      <c r="E28" s="608"/>
      <c r="F28" s="608"/>
      <c r="G28" s="608"/>
      <c r="H28" s="608"/>
      <c r="I28" s="608"/>
      <c r="J28" s="608"/>
      <c r="K28" s="608"/>
      <c r="L28" s="608"/>
      <c r="M28" s="608"/>
      <c r="N28" s="608"/>
      <c r="O28" s="608"/>
      <c r="P28" s="608"/>
      <c r="Q28" s="609"/>
      <c r="R28" s="610">
        <v>4017587</v>
      </c>
      <c r="S28" s="611"/>
      <c r="T28" s="611"/>
      <c r="U28" s="611"/>
      <c r="V28" s="611"/>
      <c r="W28" s="611"/>
      <c r="X28" s="611"/>
      <c r="Y28" s="612"/>
      <c r="Z28" s="613">
        <v>1.2</v>
      </c>
      <c r="AA28" s="613"/>
      <c r="AB28" s="613"/>
      <c r="AC28" s="613"/>
      <c r="AD28" s="614">
        <v>2489305</v>
      </c>
      <c r="AE28" s="614"/>
      <c r="AF28" s="614"/>
      <c r="AG28" s="614"/>
      <c r="AH28" s="614"/>
      <c r="AI28" s="614"/>
      <c r="AJ28" s="614"/>
      <c r="AK28" s="614"/>
      <c r="AL28" s="615">
        <v>1.2</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4909443</v>
      </c>
      <c r="CS28" s="611"/>
      <c r="CT28" s="611"/>
      <c r="CU28" s="611"/>
      <c r="CV28" s="611"/>
      <c r="CW28" s="611"/>
      <c r="CX28" s="611"/>
      <c r="CY28" s="612"/>
      <c r="CZ28" s="615">
        <v>1.5</v>
      </c>
      <c r="DA28" s="641"/>
      <c r="DB28" s="641"/>
      <c r="DC28" s="645"/>
      <c r="DD28" s="619">
        <v>4909443</v>
      </c>
      <c r="DE28" s="611"/>
      <c r="DF28" s="611"/>
      <c r="DG28" s="611"/>
      <c r="DH28" s="611"/>
      <c r="DI28" s="611"/>
      <c r="DJ28" s="611"/>
      <c r="DK28" s="612"/>
      <c r="DL28" s="619">
        <v>4909443</v>
      </c>
      <c r="DM28" s="611"/>
      <c r="DN28" s="611"/>
      <c r="DO28" s="611"/>
      <c r="DP28" s="611"/>
      <c r="DQ28" s="611"/>
      <c r="DR28" s="611"/>
      <c r="DS28" s="611"/>
      <c r="DT28" s="611"/>
      <c r="DU28" s="611"/>
      <c r="DV28" s="612"/>
      <c r="DW28" s="615">
        <v>2.4</v>
      </c>
      <c r="DX28" s="641"/>
      <c r="DY28" s="641"/>
      <c r="DZ28" s="641"/>
      <c r="EA28" s="641"/>
      <c r="EB28" s="641"/>
      <c r="EC28" s="642"/>
    </row>
    <row r="29" spans="2:133" ht="11.25" customHeight="1" x14ac:dyDescent="0.2">
      <c r="B29" s="607" t="s">
        <v>291</v>
      </c>
      <c r="C29" s="608"/>
      <c r="D29" s="608"/>
      <c r="E29" s="608"/>
      <c r="F29" s="608"/>
      <c r="G29" s="608"/>
      <c r="H29" s="608"/>
      <c r="I29" s="608"/>
      <c r="J29" s="608"/>
      <c r="K29" s="608"/>
      <c r="L29" s="608"/>
      <c r="M29" s="608"/>
      <c r="N29" s="608"/>
      <c r="O29" s="608"/>
      <c r="P29" s="608"/>
      <c r="Q29" s="609"/>
      <c r="R29" s="610">
        <v>892696</v>
      </c>
      <c r="S29" s="611"/>
      <c r="T29" s="611"/>
      <c r="U29" s="611"/>
      <c r="V29" s="611"/>
      <c r="W29" s="611"/>
      <c r="X29" s="611"/>
      <c r="Y29" s="612"/>
      <c r="Z29" s="613">
        <v>0.3</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4909443</v>
      </c>
      <c r="CS29" s="643"/>
      <c r="CT29" s="643"/>
      <c r="CU29" s="643"/>
      <c r="CV29" s="643"/>
      <c r="CW29" s="643"/>
      <c r="CX29" s="643"/>
      <c r="CY29" s="644"/>
      <c r="CZ29" s="615">
        <v>1.5</v>
      </c>
      <c r="DA29" s="641"/>
      <c r="DB29" s="641"/>
      <c r="DC29" s="645"/>
      <c r="DD29" s="619">
        <v>4909443</v>
      </c>
      <c r="DE29" s="643"/>
      <c r="DF29" s="643"/>
      <c r="DG29" s="643"/>
      <c r="DH29" s="643"/>
      <c r="DI29" s="643"/>
      <c r="DJ29" s="643"/>
      <c r="DK29" s="644"/>
      <c r="DL29" s="619">
        <v>4909443</v>
      </c>
      <c r="DM29" s="643"/>
      <c r="DN29" s="643"/>
      <c r="DO29" s="643"/>
      <c r="DP29" s="643"/>
      <c r="DQ29" s="643"/>
      <c r="DR29" s="643"/>
      <c r="DS29" s="643"/>
      <c r="DT29" s="643"/>
      <c r="DU29" s="643"/>
      <c r="DV29" s="644"/>
      <c r="DW29" s="615">
        <v>2.4</v>
      </c>
      <c r="DX29" s="641"/>
      <c r="DY29" s="641"/>
      <c r="DZ29" s="641"/>
      <c r="EA29" s="641"/>
      <c r="EB29" s="641"/>
      <c r="EC29" s="642"/>
    </row>
    <row r="30" spans="2:133" ht="11.25" customHeight="1" x14ac:dyDescent="0.2">
      <c r="B30" s="607" t="s">
        <v>293</v>
      </c>
      <c r="C30" s="608"/>
      <c r="D30" s="608"/>
      <c r="E30" s="608"/>
      <c r="F30" s="608"/>
      <c r="G30" s="608"/>
      <c r="H30" s="608"/>
      <c r="I30" s="608"/>
      <c r="J30" s="608"/>
      <c r="K30" s="608"/>
      <c r="L30" s="608"/>
      <c r="M30" s="608"/>
      <c r="N30" s="608"/>
      <c r="O30" s="608"/>
      <c r="P30" s="608"/>
      <c r="Q30" s="609"/>
      <c r="R30" s="610">
        <v>60868814</v>
      </c>
      <c r="S30" s="611"/>
      <c r="T30" s="611"/>
      <c r="U30" s="611"/>
      <c r="V30" s="611"/>
      <c r="W30" s="611"/>
      <c r="X30" s="611"/>
      <c r="Y30" s="612"/>
      <c r="Z30" s="613">
        <v>18.2</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4597332</v>
      </c>
      <c r="CS30" s="611"/>
      <c r="CT30" s="611"/>
      <c r="CU30" s="611"/>
      <c r="CV30" s="611"/>
      <c r="CW30" s="611"/>
      <c r="CX30" s="611"/>
      <c r="CY30" s="612"/>
      <c r="CZ30" s="615">
        <v>1.4</v>
      </c>
      <c r="DA30" s="641"/>
      <c r="DB30" s="641"/>
      <c r="DC30" s="645"/>
      <c r="DD30" s="619">
        <v>4597332</v>
      </c>
      <c r="DE30" s="611"/>
      <c r="DF30" s="611"/>
      <c r="DG30" s="611"/>
      <c r="DH30" s="611"/>
      <c r="DI30" s="611"/>
      <c r="DJ30" s="611"/>
      <c r="DK30" s="612"/>
      <c r="DL30" s="619">
        <v>4597332</v>
      </c>
      <c r="DM30" s="611"/>
      <c r="DN30" s="611"/>
      <c r="DO30" s="611"/>
      <c r="DP30" s="611"/>
      <c r="DQ30" s="611"/>
      <c r="DR30" s="611"/>
      <c r="DS30" s="611"/>
      <c r="DT30" s="611"/>
      <c r="DU30" s="611"/>
      <c r="DV30" s="612"/>
      <c r="DW30" s="615">
        <v>2.2000000000000002</v>
      </c>
      <c r="DX30" s="641"/>
      <c r="DY30" s="641"/>
      <c r="DZ30" s="641"/>
      <c r="EA30" s="641"/>
      <c r="EB30" s="641"/>
      <c r="EC30" s="642"/>
    </row>
    <row r="31" spans="2:133" ht="11.25" customHeight="1" x14ac:dyDescent="0.2">
      <c r="B31" s="623" t="s">
        <v>297</v>
      </c>
      <c r="C31" s="624"/>
      <c r="D31" s="624"/>
      <c r="E31" s="624"/>
      <c r="F31" s="624"/>
      <c r="G31" s="624"/>
      <c r="H31" s="624"/>
      <c r="I31" s="624"/>
      <c r="J31" s="624"/>
      <c r="K31" s="624"/>
      <c r="L31" s="624"/>
      <c r="M31" s="624"/>
      <c r="N31" s="624"/>
      <c r="O31" s="624"/>
      <c r="P31" s="624"/>
      <c r="Q31" s="625"/>
      <c r="R31" s="610">
        <v>106710239</v>
      </c>
      <c r="S31" s="611"/>
      <c r="T31" s="611"/>
      <c r="U31" s="611"/>
      <c r="V31" s="611"/>
      <c r="W31" s="611"/>
      <c r="X31" s="611"/>
      <c r="Y31" s="612"/>
      <c r="Z31" s="613">
        <v>31.9</v>
      </c>
      <c r="AA31" s="613"/>
      <c r="AB31" s="613"/>
      <c r="AC31" s="613"/>
      <c r="AD31" s="614">
        <v>103931833</v>
      </c>
      <c r="AE31" s="614"/>
      <c r="AF31" s="614"/>
      <c r="AG31" s="614"/>
      <c r="AH31" s="614"/>
      <c r="AI31" s="614"/>
      <c r="AJ31" s="614"/>
      <c r="AK31" s="614"/>
      <c r="AL31" s="615">
        <v>50.2</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99.2</v>
      </c>
      <c r="BH31" s="654"/>
      <c r="BI31" s="654"/>
      <c r="BJ31" s="654"/>
      <c r="BK31" s="654"/>
      <c r="BL31" s="654"/>
      <c r="BM31" s="605">
        <v>98.6</v>
      </c>
      <c r="BN31" s="654"/>
      <c r="BO31" s="654"/>
      <c r="BP31" s="654"/>
      <c r="BQ31" s="655"/>
      <c r="BR31" s="666">
        <v>99</v>
      </c>
      <c r="BS31" s="654"/>
      <c r="BT31" s="654"/>
      <c r="BU31" s="654"/>
      <c r="BV31" s="654"/>
      <c r="BW31" s="654"/>
      <c r="BX31" s="605">
        <v>98.5</v>
      </c>
      <c r="BY31" s="654"/>
      <c r="BZ31" s="654"/>
      <c r="CA31" s="654"/>
      <c r="CB31" s="655"/>
      <c r="CD31" s="648"/>
      <c r="CE31" s="649"/>
      <c r="CF31" s="607" t="s">
        <v>300</v>
      </c>
      <c r="CG31" s="608"/>
      <c r="CH31" s="608"/>
      <c r="CI31" s="608"/>
      <c r="CJ31" s="608"/>
      <c r="CK31" s="608"/>
      <c r="CL31" s="608"/>
      <c r="CM31" s="608"/>
      <c r="CN31" s="608"/>
      <c r="CO31" s="608"/>
      <c r="CP31" s="608"/>
      <c r="CQ31" s="609"/>
      <c r="CR31" s="610">
        <v>312111</v>
      </c>
      <c r="CS31" s="643"/>
      <c r="CT31" s="643"/>
      <c r="CU31" s="643"/>
      <c r="CV31" s="643"/>
      <c r="CW31" s="643"/>
      <c r="CX31" s="643"/>
      <c r="CY31" s="644"/>
      <c r="CZ31" s="615">
        <v>0.1</v>
      </c>
      <c r="DA31" s="641"/>
      <c r="DB31" s="641"/>
      <c r="DC31" s="645"/>
      <c r="DD31" s="619">
        <v>312111</v>
      </c>
      <c r="DE31" s="643"/>
      <c r="DF31" s="643"/>
      <c r="DG31" s="643"/>
      <c r="DH31" s="643"/>
      <c r="DI31" s="643"/>
      <c r="DJ31" s="643"/>
      <c r="DK31" s="644"/>
      <c r="DL31" s="619">
        <v>312111</v>
      </c>
      <c r="DM31" s="643"/>
      <c r="DN31" s="643"/>
      <c r="DO31" s="643"/>
      <c r="DP31" s="643"/>
      <c r="DQ31" s="643"/>
      <c r="DR31" s="643"/>
      <c r="DS31" s="643"/>
      <c r="DT31" s="643"/>
      <c r="DU31" s="643"/>
      <c r="DV31" s="644"/>
      <c r="DW31" s="615">
        <v>0.2</v>
      </c>
      <c r="DX31" s="641"/>
      <c r="DY31" s="641"/>
      <c r="DZ31" s="641"/>
      <c r="EA31" s="641"/>
      <c r="EB31" s="641"/>
      <c r="EC31" s="642"/>
    </row>
    <row r="32" spans="2:133" ht="11.25" customHeight="1" x14ac:dyDescent="0.2">
      <c r="B32" s="607" t="s">
        <v>301</v>
      </c>
      <c r="C32" s="608"/>
      <c r="D32" s="608"/>
      <c r="E32" s="608"/>
      <c r="F32" s="608"/>
      <c r="G32" s="608"/>
      <c r="H32" s="608"/>
      <c r="I32" s="608"/>
      <c r="J32" s="608"/>
      <c r="K32" s="608"/>
      <c r="L32" s="608"/>
      <c r="M32" s="608"/>
      <c r="N32" s="608"/>
      <c r="O32" s="608"/>
      <c r="P32" s="608"/>
      <c r="Q32" s="609"/>
      <c r="R32" s="610">
        <v>43423260</v>
      </c>
      <c r="S32" s="611"/>
      <c r="T32" s="611"/>
      <c r="U32" s="611"/>
      <c r="V32" s="611"/>
      <c r="W32" s="611"/>
      <c r="X32" s="611"/>
      <c r="Y32" s="612"/>
      <c r="Z32" s="613">
        <v>13</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99.1</v>
      </c>
      <c r="BH32" s="643"/>
      <c r="BI32" s="643"/>
      <c r="BJ32" s="643"/>
      <c r="BK32" s="643"/>
      <c r="BL32" s="643"/>
      <c r="BM32" s="616">
        <v>98.5</v>
      </c>
      <c r="BN32" s="643"/>
      <c r="BO32" s="643"/>
      <c r="BP32" s="643"/>
      <c r="BQ32" s="665"/>
      <c r="BR32" s="667">
        <v>99</v>
      </c>
      <c r="BS32" s="643"/>
      <c r="BT32" s="643"/>
      <c r="BU32" s="643"/>
      <c r="BV32" s="643"/>
      <c r="BW32" s="643"/>
      <c r="BX32" s="616">
        <v>98.5</v>
      </c>
      <c r="BY32" s="643"/>
      <c r="BZ32" s="643"/>
      <c r="CA32" s="643"/>
      <c r="CB32" s="665"/>
      <c r="CD32" s="650"/>
      <c r="CE32" s="651"/>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1"/>
      <c r="DB32" s="641"/>
      <c r="DC32" s="645"/>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1"/>
      <c r="DY32" s="641"/>
      <c r="DZ32" s="641"/>
      <c r="EA32" s="641"/>
      <c r="EB32" s="641"/>
      <c r="EC32" s="642"/>
    </row>
    <row r="33" spans="2:133" ht="11.25" customHeight="1" x14ac:dyDescent="0.2">
      <c r="B33" s="607" t="s">
        <v>305</v>
      </c>
      <c r="C33" s="608"/>
      <c r="D33" s="608"/>
      <c r="E33" s="608"/>
      <c r="F33" s="608"/>
      <c r="G33" s="608"/>
      <c r="H33" s="608"/>
      <c r="I33" s="608"/>
      <c r="J33" s="608"/>
      <c r="K33" s="608"/>
      <c r="L33" s="608"/>
      <c r="M33" s="608"/>
      <c r="N33" s="608"/>
      <c r="O33" s="608"/>
      <c r="P33" s="608"/>
      <c r="Q33" s="609"/>
      <c r="R33" s="610">
        <v>988593</v>
      </c>
      <c r="S33" s="611"/>
      <c r="T33" s="611"/>
      <c r="U33" s="611"/>
      <c r="V33" s="611"/>
      <c r="W33" s="611"/>
      <c r="X33" s="611"/>
      <c r="Y33" s="612"/>
      <c r="Z33" s="613">
        <v>0.3</v>
      </c>
      <c r="AA33" s="613"/>
      <c r="AB33" s="613"/>
      <c r="AC33" s="613"/>
      <c r="AD33" s="614">
        <v>283640</v>
      </c>
      <c r="AE33" s="614"/>
      <c r="AF33" s="614"/>
      <c r="AG33" s="614"/>
      <c r="AH33" s="614"/>
      <c r="AI33" s="614"/>
      <c r="AJ33" s="614"/>
      <c r="AK33" s="614"/>
      <c r="AL33" s="615">
        <v>0.1</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121393195</v>
      </c>
      <c r="CS33" s="643"/>
      <c r="CT33" s="643"/>
      <c r="CU33" s="643"/>
      <c r="CV33" s="643"/>
      <c r="CW33" s="643"/>
      <c r="CX33" s="643"/>
      <c r="CY33" s="644"/>
      <c r="CZ33" s="615">
        <v>37.200000000000003</v>
      </c>
      <c r="DA33" s="641"/>
      <c r="DB33" s="641"/>
      <c r="DC33" s="645"/>
      <c r="DD33" s="619">
        <v>97321913</v>
      </c>
      <c r="DE33" s="643"/>
      <c r="DF33" s="643"/>
      <c r="DG33" s="643"/>
      <c r="DH33" s="643"/>
      <c r="DI33" s="643"/>
      <c r="DJ33" s="643"/>
      <c r="DK33" s="644"/>
      <c r="DL33" s="619">
        <v>74478979</v>
      </c>
      <c r="DM33" s="643"/>
      <c r="DN33" s="643"/>
      <c r="DO33" s="643"/>
      <c r="DP33" s="643"/>
      <c r="DQ33" s="643"/>
      <c r="DR33" s="643"/>
      <c r="DS33" s="643"/>
      <c r="DT33" s="643"/>
      <c r="DU33" s="643"/>
      <c r="DV33" s="644"/>
      <c r="DW33" s="615">
        <v>36</v>
      </c>
      <c r="DX33" s="641"/>
      <c r="DY33" s="641"/>
      <c r="DZ33" s="641"/>
      <c r="EA33" s="641"/>
      <c r="EB33" s="641"/>
      <c r="EC33" s="642"/>
    </row>
    <row r="34" spans="2:133" ht="11.25" customHeight="1" x14ac:dyDescent="0.2">
      <c r="B34" s="607" t="s">
        <v>308</v>
      </c>
      <c r="C34" s="608"/>
      <c r="D34" s="608"/>
      <c r="E34" s="608"/>
      <c r="F34" s="608"/>
      <c r="G34" s="608"/>
      <c r="H34" s="608"/>
      <c r="I34" s="608"/>
      <c r="J34" s="608"/>
      <c r="K34" s="608"/>
      <c r="L34" s="608"/>
      <c r="M34" s="608"/>
      <c r="N34" s="608"/>
      <c r="O34" s="608"/>
      <c r="P34" s="608"/>
      <c r="Q34" s="609"/>
      <c r="R34" s="610">
        <v>179770</v>
      </c>
      <c r="S34" s="611"/>
      <c r="T34" s="611"/>
      <c r="U34" s="611"/>
      <c r="V34" s="611"/>
      <c r="W34" s="611"/>
      <c r="X34" s="611"/>
      <c r="Y34" s="612"/>
      <c r="Z34" s="613">
        <v>0.1</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57659875</v>
      </c>
      <c r="CS34" s="611"/>
      <c r="CT34" s="611"/>
      <c r="CU34" s="611"/>
      <c r="CV34" s="611"/>
      <c r="CW34" s="611"/>
      <c r="CX34" s="611"/>
      <c r="CY34" s="612"/>
      <c r="CZ34" s="615">
        <v>17.7</v>
      </c>
      <c r="DA34" s="641"/>
      <c r="DB34" s="641"/>
      <c r="DC34" s="645"/>
      <c r="DD34" s="619">
        <v>48899829</v>
      </c>
      <c r="DE34" s="611"/>
      <c r="DF34" s="611"/>
      <c r="DG34" s="611"/>
      <c r="DH34" s="611"/>
      <c r="DI34" s="611"/>
      <c r="DJ34" s="611"/>
      <c r="DK34" s="612"/>
      <c r="DL34" s="619">
        <v>43226361</v>
      </c>
      <c r="DM34" s="611"/>
      <c r="DN34" s="611"/>
      <c r="DO34" s="611"/>
      <c r="DP34" s="611"/>
      <c r="DQ34" s="611"/>
      <c r="DR34" s="611"/>
      <c r="DS34" s="611"/>
      <c r="DT34" s="611"/>
      <c r="DU34" s="611"/>
      <c r="DV34" s="612"/>
      <c r="DW34" s="615">
        <v>20.9</v>
      </c>
      <c r="DX34" s="641"/>
      <c r="DY34" s="641"/>
      <c r="DZ34" s="641"/>
      <c r="EA34" s="641"/>
      <c r="EB34" s="641"/>
      <c r="EC34" s="642"/>
    </row>
    <row r="35" spans="2:133" ht="11.25" customHeight="1" x14ac:dyDescent="0.2">
      <c r="B35" s="607" t="s">
        <v>310</v>
      </c>
      <c r="C35" s="608"/>
      <c r="D35" s="608"/>
      <c r="E35" s="608"/>
      <c r="F35" s="608"/>
      <c r="G35" s="608"/>
      <c r="H35" s="608"/>
      <c r="I35" s="608"/>
      <c r="J35" s="608"/>
      <c r="K35" s="608"/>
      <c r="L35" s="608"/>
      <c r="M35" s="608"/>
      <c r="N35" s="608"/>
      <c r="O35" s="608"/>
      <c r="P35" s="608"/>
      <c r="Q35" s="609"/>
      <c r="R35" s="610">
        <v>526689</v>
      </c>
      <c r="S35" s="611"/>
      <c r="T35" s="611"/>
      <c r="U35" s="611"/>
      <c r="V35" s="611"/>
      <c r="W35" s="611"/>
      <c r="X35" s="611"/>
      <c r="Y35" s="612"/>
      <c r="Z35" s="613">
        <v>0.2</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3118627</v>
      </c>
      <c r="CS35" s="643"/>
      <c r="CT35" s="643"/>
      <c r="CU35" s="643"/>
      <c r="CV35" s="643"/>
      <c r="CW35" s="643"/>
      <c r="CX35" s="643"/>
      <c r="CY35" s="644"/>
      <c r="CZ35" s="615">
        <v>1</v>
      </c>
      <c r="DA35" s="641"/>
      <c r="DB35" s="641"/>
      <c r="DC35" s="645"/>
      <c r="DD35" s="619">
        <v>2969616</v>
      </c>
      <c r="DE35" s="643"/>
      <c r="DF35" s="643"/>
      <c r="DG35" s="643"/>
      <c r="DH35" s="643"/>
      <c r="DI35" s="643"/>
      <c r="DJ35" s="643"/>
      <c r="DK35" s="644"/>
      <c r="DL35" s="619">
        <v>2969616</v>
      </c>
      <c r="DM35" s="643"/>
      <c r="DN35" s="643"/>
      <c r="DO35" s="643"/>
      <c r="DP35" s="643"/>
      <c r="DQ35" s="643"/>
      <c r="DR35" s="643"/>
      <c r="DS35" s="643"/>
      <c r="DT35" s="643"/>
      <c r="DU35" s="643"/>
      <c r="DV35" s="644"/>
      <c r="DW35" s="615">
        <v>1.4</v>
      </c>
      <c r="DX35" s="641"/>
      <c r="DY35" s="641"/>
      <c r="DZ35" s="641"/>
      <c r="EA35" s="641"/>
      <c r="EB35" s="641"/>
      <c r="EC35" s="642"/>
    </row>
    <row r="36" spans="2:133" ht="11.25" customHeight="1" x14ac:dyDescent="0.2">
      <c r="B36" s="607" t="s">
        <v>314</v>
      </c>
      <c r="C36" s="608"/>
      <c r="D36" s="608"/>
      <c r="E36" s="608"/>
      <c r="F36" s="608"/>
      <c r="G36" s="608"/>
      <c r="H36" s="608"/>
      <c r="I36" s="608"/>
      <c r="J36" s="608"/>
      <c r="K36" s="608"/>
      <c r="L36" s="608"/>
      <c r="M36" s="608"/>
      <c r="N36" s="608"/>
      <c r="O36" s="608"/>
      <c r="P36" s="608"/>
      <c r="Q36" s="609"/>
      <c r="R36" s="610">
        <v>4818917</v>
      </c>
      <c r="S36" s="611"/>
      <c r="T36" s="611"/>
      <c r="U36" s="611"/>
      <c r="V36" s="611"/>
      <c r="W36" s="611"/>
      <c r="X36" s="611"/>
      <c r="Y36" s="612"/>
      <c r="Z36" s="613">
        <v>1.4</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24918580</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536142</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23969705</v>
      </c>
      <c r="CS36" s="611"/>
      <c r="CT36" s="611"/>
      <c r="CU36" s="611"/>
      <c r="CV36" s="611"/>
      <c r="CW36" s="611"/>
      <c r="CX36" s="611"/>
      <c r="CY36" s="612"/>
      <c r="CZ36" s="615">
        <v>7.3</v>
      </c>
      <c r="DA36" s="641"/>
      <c r="DB36" s="641"/>
      <c r="DC36" s="645"/>
      <c r="DD36" s="619">
        <v>15872519</v>
      </c>
      <c r="DE36" s="611"/>
      <c r="DF36" s="611"/>
      <c r="DG36" s="611"/>
      <c r="DH36" s="611"/>
      <c r="DI36" s="611"/>
      <c r="DJ36" s="611"/>
      <c r="DK36" s="612"/>
      <c r="DL36" s="619">
        <v>8674732</v>
      </c>
      <c r="DM36" s="611"/>
      <c r="DN36" s="611"/>
      <c r="DO36" s="611"/>
      <c r="DP36" s="611"/>
      <c r="DQ36" s="611"/>
      <c r="DR36" s="611"/>
      <c r="DS36" s="611"/>
      <c r="DT36" s="611"/>
      <c r="DU36" s="611"/>
      <c r="DV36" s="612"/>
      <c r="DW36" s="615">
        <v>4.2</v>
      </c>
      <c r="DX36" s="641"/>
      <c r="DY36" s="641"/>
      <c r="DZ36" s="641"/>
      <c r="EA36" s="641"/>
      <c r="EB36" s="641"/>
      <c r="EC36" s="642"/>
    </row>
    <row r="37" spans="2:133" ht="11.25" customHeight="1" x14ac:dyDescent="0.2">
      <c r="B37" s="607" t="s">
        <v>318</v>
      </c>
      <c r="C37" s="608"/>
      <c r="D37" s="608"/>
      <c r="E37" s="608"/>
      <c r="F37" s="608"/>
      <c r="G37" s="608"/>
      <c r="H37" s="608"/>
      <c r="I37" s="608"/>
      <c r="J37" s="608"/>
      <c r="K37" s="608"/>
      <c r="L37" s="608"/>
      <c r="M37" s="608"/>
      <c r="N37" s="608"/>
      <c r="O37" s="608"/>
      <c r="P37" s="608"/>
      <c r="Q37" s="609"/>
      <c r="R37" s="610">
        <v>7131021</v>
      </c>
      <c r="S37" s="611"/>
      <c r="T37" s="611"/>
      <c r="U37" s="611"/>
      <c r="V37" s="611"/>
      <c r="W37" s="611"/>
      <c r="X37" s="611"/>
      <c r="Y37" s="612"/>
      <c r="Z37" s="613">
        <v>2.1</v>
      </c>
      <c r="AA37" s="613"/>
      <c r="AB37" s="613"/>
      <c r="AC37" s="613"/>
      <c r="AD37" s="614">
        <v>2859</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298869</v>
      </c>
      <c r="BA37" s="611"/>
      <c r="BB37" s="611"/>
      <c r="BC37" s="611"/>
      <c r="BD37" s="643"/>
      <c r="BE37" s="643"/>
      <c r="BF37" s="665"/>
      <c r="BG37" s="607" t="s">
        <v>320</v>
      </c>
      <c r="BH37" s="608"/>
      <c r="BI37" s="608"/>
      <c r="BJ37" s="608"/>
      <c r="BK37" s="608"/>
      <c r="BL37" s="608"/>
      <c r="BM37" s="608"/>
      <c r="BN37" s="608"/>
      <c r="BO37" s="608"/>
      <c r="BP37" s="608"/>
      <c r="BQ37" s="608"/>
      <c r="BR37" s="608"/>
      <c r="BS37" s="608"/>
      <c r="BT37" s="608"/>
      <c r="BU37" s="609"/>
      <c r="BV37" s="610">
        <v>536142</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3340572</v>
      </c>
      <c r="CS37" s="643"/>
      <c r="CT37" s="643"/>
      <c r="CU37" s="643"/>
      <c r="CV37" s="643"/>
      <c r="CW37" s="643"/>
      <c r="CX37" s="643"/>
      <c r="CY37" s="644"/>
      <c r="CZ37" s="615">
        <v>1</v>
      </c>
      <c r="DA37" s="641"/>
      <c r="DB37" s="641"/>
      <c r="DC37" s="645"/>
      <c r="DD37" s="619">
        <v>3340092</v>
      </c>
      <c r="DE37" s="643"/>
      <c r="DF37" s="643"/>
      <c r="DG37" s="643"/>
      <c r="DH37" s="643"/>
      <c r="DI37" s="643"/>
      <c r="DJ37" s="643"/>
      <c r="DK37" s="644"/>
      <c r="DL37" s="619">
        <v>2347850</v>
      </c>
      <c r="DM37" s="643"/>
      <c r="DN37" s="643"/>
      <c r="DO37" s="643"/>
      <c r="DP37" s="643"/>
      <c r="DQ37" s="643"/>
      <c r="DR37" s="643"/>
      <c r="DS37" s="643"/>
      <c r="DT37" s="643"/>
      <c r="DU37" s="643"/>
      <c r="DV37" s="644"/>
      <c r="DW37" s="615">
        <v>1.1000000000000001</v>
      </c>
      <c r="DX37" s="641"/>
      <c r="DY37" s="641"/>
      <c r="DZ37" s="641"/>
      <c r="EA37" s="641"/>
      <c r="EB37" s="641"/>
      <c r="EC37" s="642"/>
    </row>
    <row r="38" spans="2:133" ht="11.25" customHeight="1" x14ac:dyDescent="0.2">
      <c r="B38" s="607" t="s">
        <v>322</v>
      </c>
      <c r="C38" s="608"/>
      <c r="D38" s="608"/>
      <c r="E38" s="608"/>
      <c r="F38" s="608"/>
      <c r="G38" s="608"/>
      <c r="H38" s="608"/>
      <c r="I38" s="608"/>
      <c r="J38" s="608"/>
      <c r="K38" s="608"/>
      <c r="L38" s="608"/>
      <c r="M38" s="608"/>
      <c r="N38" s="608"/>
      <c r="O38" s="608"/>
      <c r="P38" s="608"/>
      <c r="Q38" s="609"/>
      <c r="R38" s="610">
        <v>3255000</v>
      </c>
      <c r="S38" s="611"/>
      <c r="T38" s="611"/>
      <c r="U38" s="611"/>
      <c r="V38" s="611"/>
      <c r="W38" s="611"/>
      <c r="X38" s="611"/>
      <c r="Y38" s="612"/>
      <c r="Z38" s="613">
        <v>1</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156168</v>
      </c>
      <c r="BA38" s="611"/>
      <c r="BB38" s="611"/>
      <c r="BC38" s="611"/>
      <c r="BD38" s="643"/>
      <c r="BE38" s="643"/>
      <c r="BF38" s="665"/>
      <c r="BG38" s="607" t="s">
        <v>324</v>
      </c>
      <c r="BH38" s="608"/>
      <c r="BI38" s="608"/>
      <c r="BJ38" s="608"/>
      <c r="BK38" s="608"/>
      <c r="BL38" s="608"/>
      <c r="BM38" s="608"/>
      <c r="BN38" s="608"/>
      <c r="BO38" s="608"/>
      <c r="BP38" s="608"/>
      <c r="BQ38" s="608"/>
      <c r="BR38" s="608"/>
      <c r="BS38" s="608"/>
      <c r="BT38" s="608"/>
      <c r="BU38" s="609"/>
      <c r="BV38" s="610">
        <v>92323</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24918580</v>
      </c>
      <c r="CS38" s="611"/>
      <c r="CT38" s="611"/>
      <c r="CU38" s="611"/>
      <c r="CV38" s="611"/>
      <c r="CW38" s="611"/>
      <c r="CX38" s="611"/>
      <c r="CY38" s="612"/>
      <c r="CZ38" s="615">
        <v>7.6</v>
      </c>
      <c r="DA38" s="641"/>
      <c r="DB38" s="641"/>
      <c r="DC38" s="645"/>
      <c r="DD38" s="619">
        <v>20971649</v>
      </c>
      <c r="DE38" s="611"/>
      <c r="DF38" s="611"/>
      <c r="DG38" s="611"/>
      <c r="DH38" s="611"/>
      <c r="DI38" s="611"/>
      <c r="DJ38" s="611"/>
      <c r="DK38" s="612"/>
      <c r="DL38" s="619">
        <v>19608270</v>
      </c>
      <c r="DM38" s="611"/>
      <c r="DN38" s="611"/>
      <c r="DO38" s="611"/>
      <c r="DP38" s="611"/>
      <c r="DQ38" s="611"/>
      <c r="DR38" s="611"/>
      <c r="DS38" s="611"/>
      <c r="DT38" s="611"/>
      <c r="DU38" s="611"/>
      <c r="DV38" s="612"/>
      <c r="DW38" s="615">
        <v>9.5</v>
      </c>
      <c r="DX38" s="641"/>
      <c r="DY38" s="641"/>
      <c r="DZ38" s="641"/>
      <c r="EA38" s="641"/>
      <c r="EB38" s="641"/>
      <c r="EC38" s="642"/>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3"/>
      <c r="BE39" s="643"/>
      <c r="BF39" s="665"/>
      <c r="BG39" s="607" t="s">
        <v>328</v>
      </c>
      <c r="BH39" s="608"/>
      <c r="BI39" s="608"/>
      <c r="BJ39" s="608"/>
      <c r="BK39" s="608"/>
      <c r="BL39" s="608"/>
      <c r="BM39" s="608"/>
      <c r="BN39" s="608"/>
      <c r="BO39" s="608"/>
      <c r="BP39" s="608"/>
      <c r="BQ39" s="608"/>
      <c r="BR39" s="608"/>
      <c r="BS39" s="608"/>
      <c r="BT39" s="608"/>
      <c r="BU39" s="609"/>
      <c r="BV39" s="610">
        <v>123449</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8826862</v>
      </c>
      <c r="CS39" s="643"/>
      <c r="CT39" s="643"/>
      <c r="CU39" s="643"/>
      <c r="CV39" s="643"/>
      <c r="CW39" s="643"/>
      <c r="CX39" s="643"/>
      <c r="CY39" s="644"/>
      <c r="CZ39" s="615">
        <v>2.7</v>
      </c>
      <c r="DA39" s="641"/>
      <c r="DB39" s="641"/>
      <c r="DC39" s="645"/>
      <c r="DD39" s="619">
        <v>8608300</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1"/>
      <c r="DY39" s="641"/>
      <c r="DZ39" s="641"/>
      <c r="EA39" s="641"/>
      <c r="EB39" s="641"/>
      <c r="EC39" s="642"/>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3"/>
      <c r="BE40" s="643"/>
      <c r="BF40" s="665"/>
      <c r="BG40" s="658" t="s">
        <v>332</v>
      </c>
      <c r="BH40" s="659"/>
      <c r="BI40" s="659"/>
      <c r="BJ40" s="659"/>
      <c r="BK40" s="659"/>
      <c r="BL40" s="202"/>
      <c r="BM40" s="608" t="s">
        <v>333</v>
      </c>
      <c r="BN40" s="608"/>
      <c r="BO40" s="608"/>
      <c r="BP40" s="608"/>
      <c r="BQ40" s="608"/>
      <c r="BR40" s="608"/>
      <c r="BS40" s="608"/>
      <c r="BT40" s="608"/>
      <c r="BU40" s="609"/>
      <c r="BV40" s="610">
        <v>150</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2899546</v>
      </c>
      <c r="CS40" s="611"/>
      <c r="CT40" s="611"/>
      <c r="CU40" s="611"/>
      <c r="CV40" s="611"/>
      <c r="CW40" s="611"/>
      <c r="CX40" s="611"/>
      <c r="CY40" s="612"/>
      <c r="CZ40" s="615">
        <v>0.9</v>
      </c>
      <c r="DA40" s="641"/>
      <c r="DB40" s="641"/>
      <c r="DC40" s="645"/>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1"/>
      <c r="DY40" s="641"/>
      <c r="DZ40" s="641"/>
      <c r="EA40" s="641"/>
      <c r="EB40" s="641"/>
      <c r="EC40" s="642"/>
    </row>
    <row r="41" spans="2:133" ht="11.25" customHeight="1" x14ac:dyDescent="0.2">
      <c r="B41" s="631" t="s">
        <v>335</v>
      </c>
      <c r="C41" s="632"/>
      <c r="D41" s="632"/>
      <c r="E41" s="632"/>
      <c r="F41" s="632"/>
      <c r="G41" s="632"/>
      <c r="H41" s="632"/>
      <c r="I41" s="632"/>
      <c r="J41" s="632"/>
      <c r="K41" s="632"/>
      <c r="L41" s="632"/>
      <c r="M41" s="632"/>
      <c r="N41" s="632"/>
      <c r="O41" s="632"/>
      <c r="P41" s="632"/>
      <c r="Q41" s="633"/>
      <c r="R41" s="682">
        <v>334532640</v>
      </c>
      <c r="S41" s="683"/>
      <c r="T41" s="683"/>
      <c r="U41" s="683"/>
      <c r="V41" s="683"/>
      <c r="W41" s="683"/>
      <c r="X41" s="683"/>
      <c r="Y41" s="687"/>
      <c r="Z41" s="688">
        <v>100</v>
      </c>
      <c r="AA41" s="688"/>
      <c r="AB41" s="688"/>
      <c r="AC41" s="688"/>
      <c r="AD41" s="689">
        <v>207155018</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5645786</v>
      </c>
      <c r="BA41" s="611"/>
      <c r="BB41" s="611"/>
      <c r="BC41" s="611"/>
      <c r="BD41" s="643"/>
      <c r="BE41" s="643"/>
      <c r="BF41" s="665"/>
      <c r="BG41" s="658"/>
      <c r="BH41" s="659"/>
      <c r="BI41" s="659"/>
      <c r="BJ41" s="659"/>
      <c r="BK41" s="659"/>
      <c r="BL41" s="202"/>
      <c r="BM41" s="608" t="s">
        <v>337</v>
      </c>
      <c r="BN41" s="608"/>
      <c r="BO41" s="608"/>
      <c r="BP41" s="608"/>
      <c r="BQ41" s="608"/>
      <c r="BR41" s="608"/>
      <c r="BS41" s="608"/>
      <c r="BT41" s="608"/>
      <c r="BU41" s="609"/>
      <c r="BV41" s="610">
        <v>1</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1"/>
      <c r="DB41" s="641"/>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18817757</v>
      </c>
      <c r="BA42" s="683"/>
      <c r="BB42" s="683"/>
      <c r="BC42" s="683"/>
      <c r="BD42" s="669"/>
      <c r="BE42" s="669"/>
      <c r="BF42" s="671"/>
      <c r="BG42" s="660"/>
      <c r="BH42" s="661"/>
      <c r="BI42" s="661"/>
      <c r="BJ42" s="661"/>
      <c r="BK42" s="661"/>
      <c r="BL42" s="203"/>
      <c r="BM42" s="632" t="s">
        <v>340</v>
      </c>
      <c r="BN42" s="632"/>
      <c r="BO42" s="632"/>
      <c r="BP42" s="632"/>
      <c r="BQ42" s="632"/>
      <c r="BR42" s="632"/>
      <c r="BS42" s="632"/>
      <c r="BT42" s="632"/>
      <c r="BU42" s="633"/>
      <c r="BV42" s="682">
        <v>324</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27191492</v>
      </c>
      <c r="CS42" s="643"/>
      <c r="CT42" s="643"/>
      <c r="CU42" s="643"/>
      <c r="CV42" s="643"/>
      <c r="CW42" s="643"/>
      <c r="CX42" s="643"/>
      <c r="CY42" s="644"/>
      <c r="CZ42" s="615">
        <v>8.3000000000000007</v>
      </c>
      <c r="DA42" s="641"/>
      <c r="DB42" s="641"/>
      <c r="DC42" s="645"/>
      <c r="DD42" s="619">
        <v>18743353</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1165835</v>
      </c>
      <c r="CS43" s="643"/>
      <c r="CT43" s="643"/>
      <c r="CU43" s="643"/>
      <c r="CV43" s="643"/>
      <c r="CW43" s="643"/>
      <c r="CX43" s="643"/>
      <c r="CY43" s="644"/>
      <c r="CZ43" s="615">
        <v>0.4</v>
      </c>
      <c r="DA43" s="641"/>
      <c r="DB43" s="641"/>
      <c r="DC43" s="645"/>
      <c r="DD43" s="619">
        <v>1165835</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27191492</v>
      </c>
      <c r="CS44" s="611"/>
      <c r="CT44" s="611"/>
      <c r="CU44" s="611"/>
      <c r="CV44" s="611"/>
      <c r="CW44" s="611"/>
      <c r="CX44" s="611"/>
      <c r="CY44" s="612"/>
      <c r="CZ44" s="615">
        <v>8.3000000000000007</v>
      </c>
      <c r="DA44" s="616"/>
      <c r="DB44" s="616"/>
      <c r="DC44" s="622"/>
      <c r="DD44" s="619">
        <v>18743353</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4481090</v>
      </c>
      <c r="CS45" s="643"/>
      <c r="CT45" s="643"/>
      <c r="CU45" s="643"/>
      <c r="CV45" s="643"/>
      <c r="CW45" s="643"/>
      <c r="CX45" s="643"/>
      <c r="CY45" s="644"/>
      <c r="CZ45" s="615">
        <v>1.4</v>
      </c>
      <c r="DA45" s="641"/>
      <c r="DB45" s="641"/>
      <c r="DC45" s="645"/>
      <c r="DD45" s="619">
        <v>984738</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22704016</v>
      </c>
      <c r="CS46" s="611"/>
      <c r="CT46" s="611"/>
      <c r="CU46" s="611"/>
      <c r="CV46" s="611"/>
      <c r="CW46" s="611"/>
      <c r="CX46" s="611"/>
      <c r="CY46" s="612"/>
      <c r="CZ46" s="615">
        <v>7</v>
      </c>
      <c r="DA46" s="616"/>
      <c r="DB46" s="616"/>
      <c r="DC46" s="622"/>
      <c r="DD46" s="619">
        <v>17752229</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1"/>
      <c r="DB47" s="641"/>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326309961</v>
      </c>
      <c r="CS49" s="669"/>
      <c r="CT49" s="669"/>
      <c r="CU49" s="669"/>
      <c r="CV49" s="669"/>
      <c r="CW49" s="669"/>
      <c r="CX49" s="669"/>
      <c r="CY49" s="698"/>
      <c r="CZ49" s="690">
        <v>100</v>
      </c>
      <c r="DA49" s="699"/>
      <c r="DB49" s="699"/>
      <c r="DC49" s="700"/>
      <c r="DD49" s="701">
        <v>218577474</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rU3of+7s7qPAIv5SY15fiNu+EvEsIiPIpnxn5vTjBjQkq0X6WP75iJMdQHH/dcEUGZaHIO9IfcbGZRBy4FKUiw==" saltValue="EbBYMuQkQHesGsLPG3/g/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v>337795</v>
      </c>
      <c r="R7" s="740"/>
      <c r="S7" s="740"/>
      <c r="T7" s="740"/>
      <c r="U7" s="740"/>
      <c r="V7" s="740">
        <v>329573</v>
      </c>
      <c r="W7" s="740"/>
      <c r="X7" s="740"/>
      <c r="Y7" s="740"/>
      <c r="Z7" s="740"/>
      <c r="AA7" s="740">
        <v>8223</v>
      </c>
      <c r="AB7" s="740"/>
      <c r="AC7" s="740"/>
      <c r="AD7" s="740"/>
      <c r="AE7" s="741"/>
      <c r="AF7" s="742">
        <v>5991</v>
      </c>
      <c r="AG7" s="743"/>
      <c r="AH7" s="743"/>
      <c r="AI7" s="743"/>
      <c r="AJ7" s="744"/>
      <c r="AK7" s="745">
        <v>1833</v>
      </c>
      <c r="AL7" s="746"/>
      <c r="AM7" s="746"/>
      <c r="AN7" s="746"/>
      <c r="AO7" s="746"/>
      <c r="AP7" s="746">
        <v>54461</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t="s">
        <v>551</v>
      </c>
      <c r="BS7" s="733" t="s">
        <v>552</v>
      </c>
      <c r="BT7" s="734"/>
      <c r="BU7" s="734"/>
      <c r="BV7" s="734"/>
      <c r="BW7" s="734"/>
      <c r="BX7" s="734"/>
      <c r="BY7" s="734"/>
      <c r="BZ7" s="734"/>
      <c r="CA7" s="734"/>
      <c r="CB7" s="734"/>
      <c r="CC7" s="734"/>
      <c r="CD7" s="734"/>
      <c r="CE7" s="734"/>
      <c r="CF7" s="734"/>
      <c r="CG7" s="749"/>
      <c r="CH7" s="730">
        <v>2</v>
      </c>
      <c r="CI7" s="731"/>
      <c r="CJ7" s="731"/>
      <c r="CK7" s="731"/>
      <c r="CL7" s="732"/>
      <c r="CM7" s="730">
        <v>49</v>
      </c>
      <c r="CN7" s="731"/>
      <c r="CO7" s="731"/>
      <c r="CP7" s="731"/>
      <c r="CQ7" s="732"/>
      <c r="CR7" s="730">
        <v>6</v>
      </c>
      <c r="CS7" s="731"/>
      <c r="CT7" s="731"/>
      <c r="CU7" s="731"/>
      <c r="CV7" s="732"/>
      <c r="CW7" s="730" t="s">
        <v>549</v>
      </c>
      <c r="CX7" s="731"/>
      <c r="CY7" s="731"/>
      <c r="CZ7" s="731"/>
      <c r="DA7" s="732"/>
      <c r="DB7" s="730">
        <v>12639</v>
      </c>
      <c r="DC7" s="731"/>
      <c r="DD7" s="731"/>
      <c r="DE7" s="731"/>
      <c r="DF7" s="732"/>
      <c r="DG7" s="730">
        <v>14480</v>
      </c>
      <c r="DH7" s="731"/>
      <c r="DI7" s="731"/>
      <c r="DJ7" s="731"/>
      <c r="DK7" s="732"/>
      <c r="DL7" s="730" t="s">
        <v>549</v>
      </c>
      <c r="DM7" s="731"/>
      <c r="DN7" s="731"/>
      <c r="DO7" s="731"/>
      <c r="DP7" s="732"/>
      <c r="DQ7" s="730" t="s">
        <v>549</v>
      </c>
      <c r="DR7" s="731"/>
      <c r="DS7" s="731"/>
      <c r="DT7" s="731"/>
      <c r="DU7" s="732"/>
      <c r="DV7" s="733"/>
      <c r="DW7" s="734"/>
      <c r="DX7" s="734"/>
      <c r="DY7" s="734"/>
      <c r="DZ7" s="735"/>
      <c r="EA7" s="217"/>
    </row>
    <row r="8" spans="1:131" s="218" customFormat="1" ht="26.25" customHeight="1" x14ac:dyDescent="0.2">
      <c r="A8" s="221">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553</v>
      </c>
      <c r="BT8" s="761"/>
      <c r="BU8" s="761"/>
      <c r="BV8" s="761"/>
      <c r="BW8" s="761"/>
      <c r="BX8" s="761"/>
      <c r="BY8" s="761"/>
      <c r="BZ8" s="761"/>
      <c r="CA8" s="761"/>
      <c r="CB8" s="761"/>
      <c r="CC8" s="761"/>
      <c r="CD8" s="761"/>
      <c r="CE8" s="761"/>
      <c r="CF8" s="761"/>
      <c r="CG8" s="762"/>
      <c r="CH8" s="763">
        <v>43</v>
      </c>
      <c r="CI8" s="764"/>
      <c r="CJ8" s="764"/>
      <c r="CK8" s="764"/>
      <c r="CL8" s="765"/>
      <c r="CM8" s="763">
        <v>964</v>
      </c>
      <c r="CN8" s="764"/>
      <c r="CO8" s="764"/>
      <c r="CP8" s="764"/>
      <c r="CQ8" s="765"/>
      <c r="CR8" s="763">
        <v>210</v>
      </c>
      <c r="CS8" s="764"/>
      <c r="CT8" s="764"/>
      <c r="CU8" s="764"/>
      <c r="CV8" s="765"/>
      <c r="CW8" s="763">
        <v>190</v>
      </c>
      <c r="CX8" s="764"/>
      <c r="CY8" s="764"/>
      <c r="CZ8" s="764"/>
      <c r="DA8" s="765"/>
      <c r="DB8" s="763" t="s">
        <v>549</v>
      </c>
      <c r="DC8" s="764"/>
      <c r="DD8" s="764"/>
      <c r="DE8" s="764"/>
      <c r="DF8" s="765"/>
      <c r="DG8" s="763" t="s">
        <v>549</v>
      </c>
      <c r="DH8" s="764"/>
      <c r="DI8" s="764"/>
      <c r="DJ8" s="764"/>
      <c r="DK8" s="765"/>
      <c r="DL8" s="763" t="s">
        <v>549</v>
      </c>
      <c r="DM8" s="764"/>
      <c r="DN8" s="764"/>
      <c r="DO8" s="764"/>
      <c r="DP8" s="765"/>
      <c r="DQ8" s="763" t="s">
        <v>549</v>
      </c>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t="s">
        <v>554</v>
      </c>
      <c r="BT9" s="761"/>
      <c r="BU9" s="761"/>
      <c r="BV9" s="761"/>
      <c r="BW9" s="761"/>
      <c r="BX9" s="761"/>
      <c r="BY9" s="761"/>
      <c r="BZ9" s="761"/>
      <c r="CA9" s="761"/>
      <c r="CB9" s="761"/>
      <c r="CC9" s="761"/>
      <c r="CD9" s="761"/>
      <c r="CE9" s="761"/>
      <c r="CF9" s="761"/>
      <c r="CG9" s="762"/>
      <c r="CH9" s="763">
        <v>15</v>
      </c>
      <c r="CI9" s="764"/>
      <c r="CJ9" s="764"/>
      <c r="CK9" s="764"/>
      <c r="CL9" s="765"/>
      <c r="CM9" s="763">
        <v>179</v>
      </c>
      <c r="CN9" s="764"/>
      <c r="CO9" s="764"/>
      <c r="CP9" s="764"/>
      <c r="CQ9" s="765"/>
      <c r="CR9" s="763">
        <v>110</v>
      </c>
      <c r="CS9" s="764"/>
      <c r="CT9" s="764"/>
      <c r="CU9" s="764"/>
      <c r="CV9" s="765"/>
      <c r="CW9" s="763">
        <v>129</v>
      </c>
      <c r="CX9" s="764"/>
      <c r="CY9" s="764"/>
      <c r="CZ9" s="764"/>
      <c r="DA9" s="765"/>
      <c r="DB9" s="763" t="s">
        <v>549</v>
      </c>
      <c r="DC9" s="764"/>
      <c r="DD9" s="764"/>
      <c r="DE9" s="764"/>
      <c r="DF9" s="765"/>
      <c r="DG9" s="763" t="s">
        <v>549</v>
      </c>
      <c r="DH9" s="764"/>
      <c r="DI9" s="764"/>
      <c r="DJ9" s="764"/>
      <c r="DK9" s="765"/>
      <c r="DL9" s="763" t="s">
        <v>549</v>
      </c>
      <c r="DM9" s="764"/>
      <c r="DN9" s="764"/>
      <c r="DO9" s="764"/>
      <c r="DP9" s="765"/>
      <c r="DQ9" s="763" t="s">
        <v>549</v>
      </c>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t="s">
        <v>555</v>
      </c>
      <c r="BT10" s="761"/>
      <c r="BU10" s="761"/>
      <c r="BV10" s="761"/>
      <c r="BW10" s="761"/>
      <c r="BX10" s="761"/>
      <c r="BY10" s="761"/>
      <c r="BZ10" s="761"/>
      <c r="CA10" s="761"/>
      <c r="CB10" s="761"/>
      <c r="CC10" s="761"/>
      <c r="CD10" s="761"/>
      <c r="CE10" s="761"/>
      <c r="CF10" s="761"/>
      <c r="CG10" s="762"/>
      <c r="CH10" s="763">
        <v>0</v>
      </c>
      <c r="CI10" s="764"/>
      <c r="CJ10" s="764"/>
      <c r="CK10" s="764"/>
      <c r="CL10" s="765"/>
      <c r="CM10" s="763">
        <v>13</v>
      </c>
      <c r="CN10" s="764"/>
      <c r="CO10" s="764"/>
      <c r="CP10" s="764"/>
      <c r="CQ10" s="765"/>
      <c r="CR10" s="763">
        <v>5</v>
      </c>
      <c r="CS10" s="764"/>
      <c r="CT10" s="764"/>
      <c r="CU10" s="764"/>
      <c r="CV10" s="765"/>
      <c r="CW10" s="763" t="s">
        <v>549</v>
      </c>
      <c r="CX10" s="764"/>
      <c r="CY10" s="764"/>
      <c r="CZ10" s="764"/>
      <c r="DA10" s="765"/>
      <c r="DB10" s="763" t="s">
        <v>549</v>
      </c>
      <c r="DC10" s="764"/>
      <c r="DD10" s="764"/>
      <c r="DE10" s="764"/>
      <c r="DF10" s="765"/>
      <c r="DG10" s="763" t="s">
        <v>549</v>
      </c>
      <c r="DH10" s="764"/>
      <c r="DI10" s="764"/>
      <c r="DJ10" s="764"/>
      <c r="DK10" s="765"/>
      <c r="DL10" s="763" t="s">
        <v>549</v>
      </c>
      <c r="DM10" s="764"/>
      <c r="DN10" s="764"/>
      <c r="DO10" s="764"/>
      <c r="DP10" s="765"/>
      <c r="DQ10" s="763" t="s">
        <v>549</v>
      </c>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t="s">
        <v>556</v>
      </c>
      <c r="BT11" s="761"/>
      <c r="BU11" s="761"/>
      <c r="BV11" s="761"/>
      <c r="BW11" s="761"/>
      <c r="BX11" s="761"/>
      <c r="BY11" s="761"/>
      <c r="BZ11" s="761"/>
      <c r="CA11" s="761"/>
      <c r="CB11" s="761"/>
      <c r="CC11" s="761"/>
      <c r="CD11" s="761"/>
      <c r="CE11" s="761"/>
      <c r="CF11" s="761"/>
      <c r="CG11" s="762"/>
      <c r="CH11" s="763">
        <v>0</v>
      </c>
      <c r="CI11" s="764"/>
      <c r="CJ11" s="764"/>
      <c r="CK11" s="764"/>
      <c r="CL11" s="765"/>
      <c r="CM11" s="763">
        <v>166</v>
      </c>
      <c r="CN11" s="764"/>
      <c r="CO11" s="764"/>
      <c r="CP11" s="764"/>
      <c r="CQ11" s="765"/>
      <c r="CR11" s="763">
        <v>91</v>
      </c>
      <c r="CS11" s="764"/>
      <c r="CT11" s="764"/>
      <c r="CU11" s="764"/>
      <c r="CV11" s="765"/>
      <c r="CW11" s="763">
        <v>296</v>
      </c>
      <c r="CX11" s="764"/>
      <c r="CY11" s="764"/>
      <c r="CZ11" s="764"/>
      <c r="DA11" s="765"/>
      <c r="DB11" s="763" t="s">
        <v>549</v>
      </c>
      <c r="DC11" s="764"/>
      <c r="DD11" s="764"/>
      <c r="DE11" s="764"/>
      <c r="DF11" s="765"/>
      <c r="DG11" s="763" t="s">
        <v>549</v>
      </c>
      <c r="DH11" s="764"/>
      <c r="DI11" s="764"/>
      <c r="DJ11" s="764"/>
      <c r="DK11" s="765"/>
      <c r="DL11" s="763" t="s">
        <v>549</v>
      </c>
      <c r="DM11" s="764"/>
      <c r="DN11" s="764"/>
      <c r="DO11" s="764"/>
      <c r="DP11" s="765"/>
      <c r="DQ11" s="763" t="s">
        <v>549</v>
      </c>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376</v>
      </c>
      <c r="B23" s="776" t="s">
        <v>377</v>
      </c>
      <c r="C23" s="777"/>
      <c r="D23" s="777"/>
      <c r="E23" s="777"/>
      <c r="F23" s="777"/>
      <c r="G23" s="777"/>
      <c r="H23" s="777"/>
      <c r="I23" s="777"/>
      <c r="J23" s="777"/>
      <c r="K23" s="777"/>
      <c r="L23" s="777"/>
      <c r="M23" s="777"/>
      <c r="N23" s="777"/>
      <c r="O23" s="777"/>
      <c r="P23" s="778"/>
      <c r="Q23" s="779">
        <v>337795</v>
      </c>
      <c r="R23" s="780"/>
      <c r="S23" s="780"/>
      <c r="T23" s="780"/>
      <c r="U23" s="780"/>
      <c r="V23" s="780">
        <v>329573</v>
      </c>
      <c r="W23" s="780"/>
      <c r="X23" s="780"/>
      <c r="Y23" s="780"/>
      <c r="Z23" s="780"/>
      <c r="AA23" s="780">
        <v>8223</v>
      </c>
      <c r="AB23" s="780"/>
      <c r="AC23" s="780"/>
      <c r="AD23" s="780"/>
      <c r="AE23" s="781"/>
      <c r="AF23" s="782">
        <v>5991</v>
      </c>
      <c r="AG23" s="780"/>
      <c r="AH23" s="780"/>
      <c r="AI23" s="780"/>
      <c r="AJ23" s="783"/>
      <c r="AK23" s="784"/>
      <c r="AL23" s="785"/>
      <c r="AM23" s="785"/>
      <c r="AN23" s="785"/>
      <c r="AO23" s="785"/>
      <c r="AP23" s="780">
        <v>54461</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388</v>
      </c>
      <c r="C28" s="737"/>
      <c r="D28" s="737"/>
      <c r="E28" s="737"/>
      <c r="F28" s="737"/>
      <c r="G28" s="737"/>
      <c r="H28" s="737"/>
      <c r="I28" s="737"/>
      <c r="J28" s="737"/>
      <c r="K28" s="737"/>
      <c r="L28" s="737"/>
      <c r="M28" s="737"/>
      <c r="N28" s="737"/>
      <c r="O28" s="737"/>
      <c r="P28" s="738"/>
      <c r="Q28" s="809">
        <v>65629</v>
      </c>
      <c r="R28" s="810"/>
      <c r="S28" s="810"/>
      <c r="T28" s="810"/>
      <c r="U28" s="810"/>
      <c r="V28" s="810">
        <v>65023</v>
      </c>
      <c r="W28" s="810"/>
      <c r="X28" s="810"/>
      <c r="Y28" s="810"/>
      <c r="Z28" s="810"/>
      <c r="AA28" s="810">
        <v>605</v>
      </c>
      <c r="AB28" s="810"/>
      <c r="AC28" s="810"/>
      <c r="AD28" s="810"/>
      <c r="AE28" s="811"/>
      <c r="AF28" s="812">
        <v>605</v>
      </c>
      <c r="AG28" s="810"/>
      <c r="AH28" s="810"/>
      <c r="AI28" s="810"/>
      <c r="AJ28" s="813"/>
      <c r="AK28" s="814">
        <v>5646</v>
      </c>
      <c r="AL28" s="815"/>
      <c r="AM28" s="815"/>
      <c r="AN28" s="815"/>
      <c r="AO28" s="815"/>
      <c r="AP28" s="815" t="s">
        <v>549</v>
      </c>
      <c r="AQ28" s="815"/>
      <c r="AR28" s="815"/>
      <c r="AS28" s="815"/>
      <c r="AT28" s="815"/>
      <c r="AU28" s="815" t="s">
        <v>549</v>
      </c>
      <c r="AV28" s="815"/>
      <c r="AW28" s="815"/>
      <c r="AX28" s="815"/>
      <c r="AY28" s="815"/>
      <c r="AZ28" s="816" t="s">
        <v>549</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389</v>
      </c>
      <c r="C29" s="768"/>
      <c r="D29" s="768"/>
      <c r="E29" s="768"/>
      <c r="F29" s="768"/>
      <c r="G29" s="768"/>
      <c r="H29" s="768"/>
      <c r="I29" s="768"/>
      <c r="J29" s="768"/>
      <c r="K29" s="768"/>
      <c r="L29" s="768"/>
      <c r="M29" s="768"/>
      <c r="N29" s="768"/>
      <c r="O29" s="768"/>
      <c r="P29" s="769"/>
      <c r="Q29" s="770">
        <v>64218</v>
      </c>
      <c r="R29" s="771"/>
      <c r="S29" s="771"/>
      <c r="T29" s="771"/>
      <c r="U29" s="771"/>
      <c r="V29" s="771">
        <v>63770</v>
      </c>
      <c r="W29" s="771"/>
      <c r="X29" s="771"/>
      <c r="Y29" s="771"/>
      <c r="Z29" s="771"/>
      <c r="AA29" s="771">
        <v>449</v>
      </c>
      <c r="AB29" s="771"/>
      <c r="AC29" s="771"/>
      <c r="AD29" s="771"/>
      <c r="AE29" s="772"/>
      <c r="AF29" s="773">
        <v>449</v>
      </c>
      <c r="AG29" s="774"/>
      <c r="AH29" s="774"/>
      <c r="AI29" s="774"/>
      <c r="AJ29" s="775"/>
      <c r="AK29" s="821">
        <v>9024</v>
      </c>
      <c r="AL29" s="817"/>
      <c r="AM29" s="817"/>
      <c r="AN29" s="817"/>
      <c r="AO29" s="817"/>
      <c r="AP29" s="817" t="s">
        <v>549</v>
      </c>
      <c r="AQ29" s="817"/>
      <c r="AR29" s="817"/>
      <c r="AS29" s="817"/>
      <c r="AT29" s="817"/>
      <c r="AU29" s="817" t="s">
        <v>549</v>
      </c>
      <c r="AV29" s="817"/>
      <c r="AW29" s="817"/>
      <c r="AX29" s="817"/>
      <c r="AY29" s="817"/>
      <c r="AZ29" s="818" t="s">
        <v>549</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390</v>
      </c>
      <c r="C30" s="768"/>
      <c r="D30" s="768"/>
      <c r="E30" s="768"/>
      <c r="F30" s="768"/>
      <c r="G30" s="768"/>
      <c r="H30" s="768"/>
      <c r="I30" s="768"/>
      <c r="J30" s="768"/>
      <c r="K30" s="768"/>
      <c r="L30" s="768"/>
      <c r="M30" s="768"/>
      <c r="N30" s="768"/>
      <c r="O30" s="768"/>
      <c r="P30" s="769"/>
      <c r="Q30" s="770">
        <v>19863</v>
      </c>
      <c r="R30" s="771"/>
      <c r="S30" s="771"/>
      <c r="T30" s="771"/>
      <c r="U30" s="771"/>
      <c r="V30" s="771">
        <v>19836</v>
      </c>
      <c r="W30" s="771"/>
      <c r="X30" s="771"/>
      <c r="Y30" s="771"/>
      <c r="Z30" s="771"/>
      <c r="AA30" s="771">
        <v>27</v>
      </c>
      <c r="AB30" s="771"/>
      <c r="AC30" s="771"/>
      <c r="AD30" s="771"/>
      <c r="AE30" s="772"/>
      <c r="AF30" s="773">
        <v>27</v>
      </c>
      <c r="AG30" s="774"/>
      <c r="AH30" s="774"/>
      <c r="AI30" s="774"/>
      <c r="AJ30" s="775"/>
      <c r="AK30" s="821">
        <v>9100</v>
      </c>
      <c r="AL30" s="817"/>
      <c r="AM30" s="817"/>
      <c r="AN30" s="817"/>
      <c r="AO30" s="817"/>
      <c r="AP30" s="817" t="s">
        <v>549</v>
      </c>
      <c r="AQ30" s="817"/>
      <c r="AR30" s="817"/>
      <c r="AS30" s="817"/>
      <c r="AT30" s="817"/>
      <c r="AU30" s="817" t="s">
        <v>549</v>
      </c>
      <c r="AV30" s="817"/>
      <c r="AW30" s="817"/>
      <c r="AX30" s="817"/>
      <c r="AY30" s="817"/>
      <c r="AZ30" s="818" t="s">
        <v>549</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550</v>
      </c>
      <c r="C31" s="768"/>
      <c r="D31" s="768"/>
      <c r="E31" s="768"/>
      <c r="F31" s="768"/>
      <c r="G31" s="768"/>
      <c r="H31" s="768"/>
      <c r="I31" s="768"/>
      <c r="J31" s="768"/>
      <c r="K31" s="768"/>
      <c r="L31" s="768"/>
      <c r="M31" s="768"/>
      <c r="N31" s="768"/>
      <c r="O31" s="768"/>
      <c r="P31" s="769"/>
      <c r="Q31" s="770" t="s">
        <v>549</v>
      </c>
      <c r="R31" s="771"/>
      <c r="S31" s="771"/>
      <c r="T31" s="771"/>
      <c r="U31" s="771"/>
      <c r="V31" s="771" t="s">
        <v>549</v>
      </c>
      <c r="W31" s="771"/>
      <c r="X31" s="771"/>
      <c r="Y31" s="771"/>
      <c r="Z31" s="771"/>
      <c r="AA31" s="771" t="s">
        <v>549</v>
      </c>
      <c r="AB31" s="771"/>
      <c r="AC31" s="771"/>
      <c r="AD31" s="771"/>
      <c r="AE31" s="772"/>
      <c r="AF31" s="773" t="s">
        <v>549</v>
      </c>
      <c r="AG31" s="774"/>
      <c r="AH31" s="774"/>
      <c r="AI31" s="774"/>
      <c r="AJ31" s="775"/>
      <c r="AK31" s="821" t="s">
        <v>549</v>
      </c>
      <c r="AL31" s="817"/>
      <c r="AM31" s="817"/>
      <c r="AN31" s="817"/>
      <c r="AO31" s="817"/>
      <c r="AP31" s="817">
        <v>296</v>
      </c>
      <c r="AQ31" s="817"/>
      <c r="AR31" s="817"/>
      <c r="AS31" s="817"/>
      <c r="AT31" s="817"/>
      <c r="AU31" s="817">
        <v>296</v>
      </c>
      <c r="AV31" s="817"/>
      <c r="AW31" s="817"/>
      <c r="AX31" s="817"/>
      <c r="AY31" s="817"/>
      <c r="AZ31" s="818" t="s">
        <v>549</v>
      </c>
      <c r="BA31" s="818"/>
      <c r="BB31" s="818"/>
      <c r="BC31" s="818"/>
      <c r="BD31" s="818"/>
      <c r="BE31" s="819"/>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391</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376</v>
      </c>
      <c r="B63" s="776" t="s">
        <v>392</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1081</v>
      </c>
      <c r="AG63" s="831"/>
      <c r="AH63" s="831"/>
      <c r="AI63" s="831"/>
      <c r="AJ63" s="832"/>
      <c r="AK63" s="833"/>
      <c r="AL63" s="828"/>
      <c r="AM63" s="828"/>
      <c r="AN63" s="828"/>
      <c r="AO63" s="828"/>
      <c r="AP63" s="831">
        <v>296</v>
      </c>
      <c r="AQ63" s="831"/>
      <c r="AR63" s="831"/>
      <c r="AS63" s="831"/>
      <c r="AT63" s="831"/>
      <c r="AU63" s="831">
        <v>296</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394</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395</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557</v>
      </c>
      <c r="C68" s="857"/>
      <c r="D68" s="857"/>
      <c r="E68" s="857"/>
      <c r="F68" s="857"/>
      <c r="G68" s="857"/>
      <c r="H68" s="857"/>
      <c r="I68" s="857"/>
      <c r="J68" s="857"/>
      <c r="K68" s="857"/>
      <c r="L68" s="857"/>
      <c r="M68" s="857"/>
      <c r="N68" s="857"/>
      <c r="O68" s="857"/>
      <c r="P68" s="858"/>
      <c r="Q68" s="859">
        <v>9139</v>
      </c>
      <c r="R68" s="853">
        <v>7961</v>
      </c>
      <c r="S68" s="853">
        <v>7961</v>
      </c>
      <c r="T68" s="853">
        <v>7961</v>
      </c>
      <c r="U68" s="853">
        <v>7961</v>
      </c>
      <c r="V68" s="853">
        <v>8458</v>
      </c>
      <c r="W68" s="853">
        <v>7475</v>
      </c>
      <c r="X68" s="853">
        <v>7475</v>
      </c>
      <c r="Y68" s="853">
        <v>7475</v>
      </c>
      <c r="Z68" s="853">
        <v>7475</v>
      </c>
      <c r="AA68" s="853">
        <v>681</v>
      </c>
      <c r="AB68" s="853">
        <v>486</v>
      </c>
      <c r="AC68" s="853">
        <v>486</v>
      </c>
      <c r="AD68" s="853">
        <v>486</v>
      </c>
      <c r="AE68" s="853">
        <v>486</v>
      </c>
      <c r="AF68" s="853">
        <v>681</v>
      </c>
      <c r="AG68" s="853">
        <v>486</v>
      </c>
      <c r="AH68" s="853">
        <v>486</v>
      </c>
      <c r="AI68" s="853">
        <v>486</v>
      </c>
      <c r="AJ68" s="853">
        <v>486</v>
      </c>
      <c r="AK68" s="853">
        <v>92</v>
      </c>
      <c r="AL68" s="853"/>
      <c r="AM68" s="853"/>
      <c r="AN68" s="853"/>
      <c r="AO68" s="853"/>
      <c r="AP68" s="853">
        <v>2895</v>
      </c>
      <c r="AQ68" s="853">
        <v>4476</v>
      </c>
      <c r="AR68" s="853">
        <v>4476</v>
      </c>
      <c r="AS68" s="853">
        <v>4476</v>
      </c>
      <c r="AT68" s="853">
        <v>4476</v>
      </c>
      <c r="AU68" s="853">
        <v>124</v>
      </c>
      <c r="AV68" s="853">
        <v>192</v>
      </c>
      <c r="AW68" s="853">
        <v>192</v>
      </c>
      <c r="AX68" s="853">
        <v>192</v>
      </c>
      <c r="AY68" s="853">
        <v>192</v>
      </c>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558</v>
      </c>
      <c r="C69" s="861"/>
      <c r="D69" s="861"/>
      <c r="E69" s="861"/>
      <c r="F69" s="861"/>
      <c r="G69" s="861"/>
      <c r="H69" s="861"/>
      <c r="I69" s="861"/>
      <c r="J69" s="861"/>
      <c r="K69" s="861"/>
      <c r="L69" s="861"/>
      <c r="M69" s="861"/>
      <c r="N69" s="861"/>
      <c r="O69" s="861"/>
      <c r="P69" s="862"/>
      <c r="Q69" s="863">
        <v>217938</v>
      </c>
      <c r="R69" s="817">
        <v>144168</v>
      </c>
      <c r="S69" s="817">
        <v>144168</v>
      </c>
      <c r="T69" s="817">
        <v>144168</v>
      </c>
      <c r="U69" s="817">
        <v>144168</v>
      </c>
      <c r="V69" s="817">
        <v>200432</v>
      </c>
      <c r="W69" s="817">
        <v>138019</v>
      </c>
      <c r="X69" s="817">
        <v>138019</v>
      </c>
      <c r="Y69" s="817">
        <v>138019</v>
      </c>
      <c r="Z69" s="817">
        <v>138019</v>
      </c>
      <c r="AA69" s="817">
        <v>17506</v>
      </c>
      <c r="AB69" s="817">
        <v>6149</v>
      </c>
      <c r="AC69" s="817">
        <v>6149</v>
      </c>
      <c r="AD69" s="817">
        <v>6149</v>
      </c>
      <c r="AE69" s="817">
        <v>6149</v>
      </c>
      <c r="AF69" s="817">
        <v>40895</v>
      </c>
      <c r="AG69" s="817">
        <v>32354</v>
      </c>
      <c r="AH69" s="817">
        <v>32354</v>
      </c>
      <c r="AI69" s="817">
        <v>32354</v>
      </c>
      <c r="AJ69" s="817">
        <v>32354</v>
      </c>
      <c r="AK69" s="817" t="s">
        <v>484</v>
      </c>
      <c r="AL69" s="817"/>
      <c r="AM69" s="817"/>
      <c r="AN69" s="817"/>
      <c r="AO69" s="817"/>
      <c r="AP69" s="817" t="s">
        <v>484</v>
      </c>
      <c r="AQ69" s="817"/>
      <c r="AR69" s="817"/>
      <c r="AS69" s="817"/>
      <c r="AT69" s="817"/>
      <c r="AU69" s="817" t="s">
        <v>484</v>
      </c>
      <c r="AV69" s="817"/>
      <c r="AW69" s="817"/>
      <c r="AX69" s="817"/>
      <c r="AY69" s="817"/>
      <c r="AZ69" s="819" t="s">
        <v>562</v>
      </c>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559</v>
      </c>
      <c r="C70" s="861"/>
      <c r="D70" s="861"/>
      <c r="E70" s="861"/>
      <c r="F70" s="861"/>
      <c r="G70" s="861"/>
      <c r="H70" s="861"/>
      <c r="I70" s="861"/>
      <c r="J70" s="861"/>
      <c r="K70" s="861"/>
      <c r="L70" s="861"/>
      <c r="M70" s="861"/>
      <c r="N70" s="861"/>
      <c r="O70" s="861"/>
      <c r="P70" s="862"/>
      <c r="Q70" s="863">
        <v>101278</v>
      </c>
      <c r="R70" s="817">
        <v>76940</v>
      </c>
      <c r="S70" s="817">
        <v>76940</v>
      </c>
      <c r="T70" s="817">
        <v>76940</v>
      </c>
      <c r="U70" s="817">
        <v>76940</v>
      </c>
      <c r="V70" s="817">
        <v>98372</v>
      </c>
      <c r="W70" s="817">
        <v>73165</v>
      </c>
      <c r="X70" s="817">
        <v>73165</v>
      </c>
      <c r="Y70" s="817">
        <v>73165</v>
      </c>
      <c r="Z70" s="817">
        <v>73165</v>
      </c>
      <c r="AA70" s="817">
        <v>2906</v>
      </c>
      <c r="AB70" s="817">
        <v>3775</v>
      </c>
      <c r="AC70" s="817">
        <v>3775</v>
      </c>
      <c r="AD70" s="817">
        <v>3775</v>
      </c>
      <c r="AE70" s="817">
        <v>3775</v>
      </c>
      <c r="AF70" s="817">
        <v>2874</v>
      </c>
      <c r="AG70" s="817">
        <v>3775</v>
      </c>
      <c r="AH70" s="817">
        <v>3775</v>
      </c>
      <c r="AI70" s="817">
        <v>3775</v>
      </c>
      <c r="AJ70" s="817">
        <v>3775</v>
      </c>
      <c r="AK70" s="817">
        <v>3777</v>
      </c>
      <c r="AL70" s="817">
        <v>7300</v>
      </c>
      <c r="AM70" s="817">
        <v>7300</v>
      </c>
      <c r="AN70" s="817">
        <v>7300</v>
      </c>
      <c r="AO70" s="817">
        <v>7300</v>
      </c>
      <c r="AP70" s="817">
        <v>85217</v>
      </c>
      <c r="AQ70" s="817">
        <v>42318</v>
      </c>
      <c r="AR70" s="817">
        <v>42318</v>
      </c>
      <c r="AS70" s="817">
        <v>42318</v>
      </c>
      <c r="AT70" s="817">
        <v>42318</v>
      </c>
      <c r="AU70" s="817">
        <v>4346</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560</v>
      </c>
      <c r="C71" s="861"/>
      <c r="D71" s="861"/>
      <c r="E71" s="861"/>
      <c r="F71" s="861"/>
      <c r="G71" s="861"/>
      <c r="H71" s="861"/>
      <c r="I71" s="861"/>
      <c r="J71" s="861"/>
      <c r="K71" s="861"/>
      <c r="L71" s="861"/>
      <c r="M71" s="861"/>
      <c r="N71" s="861"/>
      <c r="O71" s="861"/>
      <c r="P71" s="862"/>
      <c r="Q71" s="863">
        <v>11048</v>
      </c>
      <c r="R71" s="817">
        <v>6933</v>
      </c>
      <c r="S71" s="817">
        <v>6933</v>
      </c>
      <c r="T71" s="817">
        <v>6933</v>
      </c>
      <c r="U71" s="817">
        <v>6933</v>
      </c>
      <c r="V71" s="817">
        <v>10962</v>
      </c>
      <c r="W71" s="817">
        <v>6850</v>
      </c>
      <c r="X71" s="817">
        <v>6850</v>
      </c>
      <c r="Y71" s="817">
        <v>6850</v>
      </c>
      <c r="Z71" s="817">
        <v>6850</v>
      </c>
      <c r="AA71" s="817">
        <v>86</v>
      </c>
      <c r="AB71" s="817">
        <v>82</v>
      </c>
      <c r="AC71" s="817">
        <v>82</v>
      </c>
      <c r="AD71" s="817">
        <v>82</v>
      </c>
      <c r="AE71" s="817">
        <v>82</v>
      </c>
      <c r="AF71" s="817">
        <v>86</v>
      </c>
      <c r="AG71" s="817">
        <v>82</v>
      </c>
      <c r="AH71" s="817">
        <v>82</v>
      </c>
      <c r="AI71" s="817">
        <v>82</v>
      </c>
      <c r="AJ71" s="817">
        <v>82</v>
      </c>
      <c r="AK71" s="817">
        <v>4624</v>
      </c>
      <c r="AL71" s="817">
        <v>2485</v>
      </c>
      <c r="AM71" s="817">
        <v>2485</v>
      </c>
      <c r="AN71" s="817">
        <v>2485</v>
      </c>
      <c r="AO71" s="817">
        <v>2485</v>
      </c>
      <c r="AP71" s="817" t="s">
        <v>484</v>
      </c>
      <c r="AQ71" s="817"/>
      <c r="AR71" s="817"/>
      <c r="AS71" s="817"/>
      <c r="AT71" s="817"/>
      <c r="AU71" s="817" t="s">
        <v>484</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561</v>
      </c>
      <c r="C72" s="861"/>
      <c r="D72" s="861"/>
      <c r="E72" s="861"/>
      <c r="F72" s="861"/>
      <c r="G72" s="861"/>
      <c r="H72" s="861"/>
      <c r="I72" s="861"/>
      <c r="J72" s="861"/>
      <c r="K72" s="861"/>
      <c r="L72" s="861"/>
      <c r="M72" s="861"/>
      <c r="N72" s="861"/>
      <c r="O72" s="861"/>
      <c r="P72" s="862"/>
      <c r="Q72" s="863">
        <v>1656633</v>
      </c>
      <c r="R72" s="817">
        <v>1385861</v>
      </c>
      <c r="S72" s="817">
        <v>1385861</v>
      </c>
      <c r="T72" s="817">
        <v>1385861</v>
      </c>
      <c r="U72" s="817">
        <v>1385861</v>
      </c>
      <c r="V72" s="817">
        <v>1631442</v>
      </c>
      <c r="W72" s="817">
        <v>1346246</v>
      </c>
      <c r="X72" s="817">
        <v>1346246</v>
      </c>
      <c r="Y72" s="817">
        <v>1346246</v>
      </c>
      <c r="Z72" s="817">
        <v>1346246</v>
      </c>
      <c r="AA72" s="817">
        <v>25191</v>
      </c>
      <c r="AB72" s="817">
        <v>39615</v>
      </c>
      <c r="AC72" s="817">
        <v>39615</v>
      </c>
      <c r="AD72" s="817">
        <v>39615</v>
      </c>
      <c r="AE72" s="817">
        <v>39615</v>
      </c>
      <c r="AF72" s="817">
        <v>25191</v>
      </c>
      <c r="AG72" s="817">
        <v>39615</v>
      </c>
      <c r="AH72" s="817">
        <v>39615</v>
      </c>
      <c r="AI72" s="817">
        <v>39615</v>
      </c>
      <c r="AJ72" s="817">
        <v>39615</v>
      </c>
      <c r="AK72" s="817">
        <v>23240</v>
      </c>
      <c r="AL72" s="817"/>
      <c r="AM72" s="817"/>
      <c r="AN72" s="817"/>
      <c r="AO72" s="817"/>
      <c r="AP72" s="817" t="s">
        <v>484</v>
      </c>
      <c r="AQ72" s="817"/>
      <c r="AR72" s="817"/>
      <c r="AS72" s="817"/>
      <c r="AT72" s="817"/>
      <c r="AU72" s="817" t="s">
        <v>484</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376</v>
      </c>
      <c r="B88" s="776" t="s">
        <v>396</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69728</v>
      </c>
      <c r="AG88" s="831"/>
      <c r="AH88" s="831"/>
      <c r="AI88" s="831"/>
      <c r="AJ88" s="831"/>
      <c r="AK88" s="828"/>
      <c r="AL88" s="828"/>
      <c r="AM88" s="828"/>
      <c r="AN88" s="828"/>
      <c r="AO88" s="828"/>
      <c r="AP88" s="831">
        <v>88111</v>
      </c>
      <c r="AQ88" s="831"/>
      <c r="AR88" s="831"/>
      <c r="AS88" s="831"/>
      <c r="AT88" s="831"/>
      <c r="AU88" s="831">
        <v>4471</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776" t="s">
        <v>397</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422</v>
      </c>
      <c r="CS102" s="839"/>
      <c r="CT102" s="839"/>
      <c r="CU102" s="839"/>
      <c r="CV102" s="878"/>
      <c r="CW102" s="877">
        <v>615</v>
      </c>
      <c r="CX102" s="839"/>
      <c r="CY102" s="839"/>
      <c r="CZ102" s="839"/>
      <c r="DA102" s="878"/>
      <c r="DB102" s="877">
        <v>12639</v>
      </c>
      <c r="DC102" s="839"/>
      <c r="DD102" s="839"/>
      <c r="DE102" s="839"/>
      <c r="DF102" s="878"/>
      <c r="DG102" s="877">
        <v>14480</v>
      </c>
      <c r="DH102" s="839"/>
      <c r="DI102" s="839"/>
      <c r="DJ102" s="839"/>
      <c r="DK102" s="878"/>
      <c r="DL102" s="877" t="s">
        <v>549</v>
      </c>
      <c r="DM102" s="839"/>
      <c r="DN102" s="839"/>
      <c r="DO102" s="839"/>
      <c r="DP102" s="878"/>
      <c r="DQ102" s="877" t="s">
        <v>549</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398</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399</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402</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403</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404</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405</v>
      </c>
      <c r="AB109" s="880"/>
      <c r="AC109" s="880"/>
      <c r="AD109" s="880"/>
      <c r="AE109" s="881"/>
      <c r="AF109" s="879" t="s">
        <v>406</v>
      </c>
      <c r="AG109" s="880"/>
      <c r="AH109" s="880"/>
      <c r="AI109" s="880"/>
      <c r="AJ109" s="881"/>
      <c r="AK109" s="879" t="s">
        <v>294</v>
      </c>
      <c r="AL109" s="880"/>
      <c r="AM109" s="880"/>
      <c r="AN109" s="880"/>
      <c r="AO109" s="881"/>
      <c r="AP109" s="879" t="s">
        <v>407</v>
      </c>
      <c r="AQ109" s="880"/>
      <c r="AR109" s="880"/>
      <c r="AS109" s="880"/>
      <c r="AT109" s="882"/>
      <c r="AU109" s="899" t="s">
        <v>404</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405</v>
      </c>
      <c r="BR109" s="880"/>
      <c r="BS109" s="880"/>
      <c r="BT109" s="880"/>
      <c r="BU109" s="881"/>
      <c r="BV109" s="879" t="s">
        <v>406</v>
      </c>
      <c r="BW109" s="880"/>
      <c r="BX109" s="880"/>
      <c r="BY109" s="880"/>
      <c r="BZ109" s="881"/>
      <c r="CA109" s="879" t="s">
        <v>294</v>
      </c>
      <c r="CB109" s="880"/>
      <c r="CC109" s="880"/>
      <c r="CD109" s="880"/>
      <c r="CE109" s="881"/>
      <c r="CF109" s="900" t="s">
        <v>407</v>
      </c>
      <c r="CG109" s="900"/>
      <c r="CH109" s="900"/>
      <c r="CI109" s="900"/>
      <c r="CJ109" s="900"/>
      <c r="CK109" s="879" t="s">
        <v>408</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405</v>
      </c>
      <c r="DH109" s="880"/>
      <c r="DI109" s="880"/>
      <c r="DJ109" s="880"/>
      <c r="DK109" s="881"/>
      <c r="DL109" s="879" t="s">
        <v>406</v>
      </c>
      <c r="DM109" s="880"/>
      <c r="DN109" s="880"/>
      <c r="DO109" s="880"/>
      <c r="DP109" s="881"/>
      <c r="DQ109" s="879" t="s">
        <v>294</v>
      </c>
      <c r="DR109" s="880"/>
      <c r="DS109" s="880"/>
      <c r="DT109" s="880"/>
      <c r="DU109" s="881"/>
      <c r="DV109" s="879" t="s">
        <v>407</v>
      </c>
      <c r="DW109" s="880"/>
      <c r="DX109" s="880"/>
      <c r="DY109" s="880"/>
      <c r="DZ109" s="882"/>
    </row>
    <row r="110" spans="1:131" s="212" customFormat="1" ht="26.25" customHeight="1" x14ac:dyDescent="0.2">
      <c r="A110" s="883" t="s">
        <v>409</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3238894</v>
      </c>
      <c r="AB110" s="887"/>
      <c r="AC110" s="887"/>
      <c r="AD110" s="887"/>
      <c r="AE110" s="888"/>
      <c r="AF110" s="889">
        <v>3288090</v>
      </c>
      <c r="AG110" s="887"/>
      <c r="AH110" s="887"/>
      <c r="AI110" s="887"/>
      <c r="AJ110" s="888"/>
      <c r="AK110" s="889">
        <v>3344233</v>
      </c>
      <c r="AL110" s="887"/>
      <c r="AM110" s="887"/>
      <c r="AN110" s="887"/>
      <c r="AO110" s="888"/>
      <c r="AP110" s="890">
        <v>1.7</v>
      </c>
      <c r="AQ110" s="891"/>
      <c r="AR110" s="891"/>
      <c r="AS110" s="891"/>
      <c r="AT110" s="892"/>
      <c r="AU110" s="893" t="s">
        <v>69</v>
      </c>
      <c r="AV110" s="894"/>
      <c r="AW110" s="894"/>
      <c r="AX110" s="894"/>
      <c r="AY110" s="894"/>
      <c r="AZ110" s="916" t="s">
        <v>410</v>
      </c>
      <c r="BA110" s="884"/>
      <c r="BB110" s="884"/>
      <c r="BC110" s="884"/>
      <c r="BD110" s="884"/>
      <c r="BE110" s="884"/>
      <c r="BF110" s="884"/>
      <c r="BG110" s="884"/>
      <c r="BH110" s="884"/>
      <c r="BI110" s="884"/>
      <c r="BJ110" s="884"/>
      <c r="BK110" s="884"/>
      <c r="BL110" s="884"/>
      <c r="BM110" s="884"/>
      <c r="BN110" s="884"/>
      <c r="BO110" s="884"/>
      <c r="BP110" s="885"/>
      <c r="BQ110" s="917">
        <v>59219955</v>
      </c>
      <c r="BR110" s="918"/>
      <c r="BS110" s="918"/>
      <c r="BT110" s="918"/>
      <c r="BU110" s="918"/>
      <c r="BV110" s="918">
        <v>55690422</v>
      </c>
      <c r="BW110" s="918"/>
      <c r="BX110" s="918"/>
      <c r="BY110" s="918"/>
      <c r="BZ110" s="918"/>
      <c r="CA110" s="918">
        <v>54461300</v>
      </c>
      <c r="CB110" s="918"/>
      <c r="CC110" s="918"/>
      <c r="CD110" s="918"/>
      <c r="CE110" s="918"/>
      <c r="CF110" s="931">
        <v>28</v>
      </c>
      <c r="CG110" s="932"/>
      <c r="CH110" s="932"/>
      <c r="CI110" s="932"/>
      <c r="CJ110" s="932"/>
      <c r="CK110" s="933" t="s">
        <v>411</v>
      </c>
      <c r="CL110" s="934"/>
      <c r="CM110" s="916" t="s">
        <v>412</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413</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414</v>
      </c>
      <c r="BA111" s="910"/>
      <c r="BB111" s="910"/>
      <c r="BC111" s="910"/>
      <c r="BD111" s="910"/>
      <c r="BE111" s="910"/>
      <c r="BF111" s="910"/>
      <c r="BG111" s="910"/>
      <c r="BH111" s="910"/>
      <c r="BI111" s="910"/>
      <c r="BJ111" s="910"/>
      <c r="BK111" s="910"/>
      <c r="BL111" s="910"/>
      <c r="BM111" s="910"/>
      <c r="BN111" s="910"/>
      <c r="BO111" s="910"/>
      <c r="BP111" s="911"/>
      <c r="BQ111" s="912">
        <v>28887057</v>
      </c>
      <c r="BR111" s="913"/>
      <c r="BS111" s="913"/>
      <c r="BT111" s="913"/>
      <c r="BU111" s="913"/>
      <c r="BV111" s="913">
        <v>30046793</v>
      </c>
      <c r="BW111" s="913"/>
      <c r="BX111" s="913"/>
      <c r="BY111" s="913"/>
      <c r="BZ111" s="913"/>
      <c r="CA111" s="913">
        <v>27655486</v>
      </c>
      <c r="CB111" s="913"/>
      <c r="CC111" s="913"/>
      <c r="CD111" s="913"/>
      <c r="CE111" s="913"/>
      <c r="CF111" s="907">
        <v>14.2</v>
      </c>
      <c r="CG111" s="908"/>
      <c r="CH111" s="908"/>
      <c r="CI111" s="908"/>
      <c r="CJ111" s="908"/>
      <c r="CK111" s="935"/>
      <c r="CL111" s="936"/>
      <c r="CM111" s="909" t="s">
        <v>415</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416</v>
      </c>
      <c r="B112" s="940"/>
      <c r="C112" s="910" t="s">
        <v>417</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558110</v>
      </c>
      <c r="AB112" s="946"/>
      <c r="AC112" s="946"/>
      <c r="AD112" s="946"/>
      <c r="AE112" s="947"/>
      <c r="AF112" s="948">
        <v>527237</v>
      </c>
      <c r="AG112" s="946"/>
      <c r="AH112" s="946"/>
      <c r="AI112" s="946"/>
      <c r="AJ112" s="947"/>
      <c r="AK112" s="948">
        <v>521737</v>
      </c>
      <c r="AL112" s="946"/>
      <c r="AM112" s="946"/>
      <c r="AN112" s="946"/>
      <c r="AO112" s="947"/>
      <c r="AP112" s="949">
        <v>0.3</v>
      </c>
      <c r="AQ112" s="950"/>
      <c r="AR112" s="950"/>
      <c r="AS112" s="950"/>
      <c r="AT112" s="951"/>
      <c r="AU112" s="895"/>
      <c r="AV112" s="896"/>
      <c r="AW112" s="896"/>
      <c r="AX112" s="896"/>
      <c r="AY112" s="896"/>
      <c r="AZ112" s="909" t="s">
        <v>418</v>
      </c>
      <c r="BA112" s="910"/>
      <c r="BB112" s="910"/>
      <c r="BC112" s="910"/>
      <c r="BD112" s="910"/>
      <c r="BE112" s="910"/>
      <c r="BF112" s="910"/>
      <c r="BG112" s="910"/>
      <c r="BH112" s="910"/>
      <c r="BI112" s="910"/>
      <c r="BJ112" s="910"/>
      <c r="BK112" s="910"/>
      <c r="BL112" s="910"/>
      <c r="BM112" s="910"/>
      <c r="BN112" s="910"/>
      <c r="BO112" s="910"/>
      <c r="BP112" s="911"/>
      <c r="BQ112" s="912">
        <v>392565</v>
      </c>
      <c r="BR112" s="913"/>
      <c r="BS112" s="913"/>
      <c r="BT112" s="913"/>
      <c r="BU112" s="913"/>
      <c r="BV112" s="913">
        <v>342393</v>
      </c>
      <c r="BW112" s="913"/>
      <c r="BX112" s="913"/>
      <c r="BY112" s="913"/>
      <c r="BZ112" s="913"/>
      <c r="CA112" s="913">
        <v>296225</v>
      </c>
      <c r="CB112" s="913"/>
      <c r="CC112" s="913"/>
      <c r="CD112" s="913"/>
      <c r="CE112" s="913"/>
      <c r="CF112" s="907">
        <v>0.2</v>
      </c>
      <c r="CG112" s="908"/>
      <c r="CH112" s="908"/>
      <c r="CI112" s="908"/>
      <c r="CJ112" s="908"/>
      <c r="CK112" s="935"/>
      <c r="CL112" s="936"/>
      <c r="CM112" s="909" t="s">
        <v>419</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420</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59252</v>
      </c>
      <c r="AB113" s="925"/>
      <c r="AC113" s="925"/>
      <c r="AD113" s="925"/>
      <c r="AE113" s="926"/>
      <c r="AF113" s="927">
        <v>54103</v>
      </c>
      <c r="AG113" s="925"/>
      <c r="AH113" s="925"/>
      <c r="AI113" s="925"/>
      <c r="AJ113" s="926"/>
      <c r="AK113" s="927">
        <v>52128</v>
      </c>
      <c r="AL113" s="925"/>
      <c r="AM113" s="925"/>
      <c r="AN113" s="925"/>
      <c r="AO113" s="926"/>
      <c r="AP113" s="928">
        <v>0</v>
      </c>
      <c r="AQ113" s="929"/>
      <c r="AR113" s="929"/>
      <c r="AS113" s="929"/>
      <c r="AT113" s="930"/>
      <c r="AU113" s="895"/>
      <c r="AV113" s="896"/>
      <c r="AW113" s="896"/>
      <c r="AX113" s="896"/>
      <c r="AY113" s="896"/>
      <c r="AZ113" s="909" t="s">
        <v>421</v>
      </c>
      <c r="BA113" s="910"/>
      <c r="BB113" s="910"/>
      <c r="BC113" s="910"/>
      <c r="BD113" s="910"/>
      <c r="BE113" s="910"/>
      <c r="BF113" s="910"/>
      <c r="BG113" s="910"/>
      <c r="BH113" s="910"/>
      <c r="BI113" s="910"/>
      <c r="BJ113" s="910"/>
      <c r="BK113" s="910"/>
      <c r="BL113" s="910"/>
      <c r="BM113" s="910"/>
      <c r="BN113" s="910"/>
      <c r="BO113" s="910"/>
      <c r="BP113" s="911"/>
      <c r="BQ113" s="912">
        <v>3644383</v>
      </c>
      <c r="BR113" s="913"/>
      <c r="BS113" s="913"/>
      <c r="BT113" s="913"/>
      <c r="BU113" s="913"/>
      <c r="BV113" s="913">
        <v>3754800</v>
      </c>
      <c r="BW113" s="913"/>
      <c r="BX113" s="913"/>
      <c r="BY113" s="913"/>
      <c r="BZ113" s="913"/>
      <c r="CA113" s="913">
        <v>4470517</v>
      </c>
      <c r="CB113" s="913"/>
      <c r="CC113" s="913"/>
      <c r="CD113" s="913"/>
      <c r="CE113" s="913"/>
      <c r="CF113" s="907">
        <v>2.2999999999999998</v>
      </c>
      <c r="CG113" s="908"/>
      <c r="CH113" s="908"/>
      <c r="CI113" s="908"/>
      <c r="CJ113" s="908"/>
      <c r="CK113" s="935"/>
      <c r="CL113" s="936"/>
      <c r="CM113" s="909" t="s">
        <v>422</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423</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197177</v>
      </c>
      <c r="AB114" s="946"/>
      <c r="AC114" s="946"/>
      <c r="AD114" s="946"/>
      <c r="AE114" s="947"/>
      <c r="AF114" s="948">
        <v>239948</v>
      </c>
      <c r="AG114" s="946"/>
      <c r="AH114" s="946"/>
      <c r="AI114" s="946"/>
      <c r="AJ114" s="947"/>
      <c r="AK114" s="948">
        <v>324568</v>
      </c>
      <c r="AL114" s="946"/>
      <c r="AM114" s="946"/>
      <c r="AN114" s="946"/>
      <c r="AO114" s="947"/>
      <c r="AP114" s="949">
        <v>0.2</v>
      </c>
      <c r="AQ114" s="950"/>
      <c r="AR114" s="950"/>
      <c r="AS114" s="950"/>
      <c r="AT114" s="951"/>
      <c r="AU114" s="895"/>
      <c r="AV114" s="896"/>
      <c r="AW114" s="896"/>
      <c r="AX114" s="896"/>
      <c r="AY114" s="896"/>
      <c r="AZ114" s="909" t="s">
        <v>424</v>
      </c>
      <c r="BA114" s="910"/>
      <c r="BB114" s="910"/>
      <c r="BC114" s="910"/>
      <c r="BD114" s="910"/>
      <c r="BE114" s="910"/>
      <c r="BF114" s="910"/>
      <c r="BG114" s="910"/>
      <c r="BH114" s="910"/>
      <c r="BI114" s="910"/>
      <c r="BJ114" s="910"/>
      <c r="BK114" s="910"/>
      <c r="BL114" s="910"/>
      <c r="BM114" s="910"/>
      <c r="BN114" s="910"/>
      <c r="BO114" s="910"/>
      <c r="BP114" s="911"/>
      <c r="BQ114" s="912">
        <v>30614574</v>
      </c>
      <c r="BR114" s="913"/>
      <c r="BS114" s="913"/>
      <c r="BT114" s="913"/>
      <c r="BU114" s="913"/>
      <c r="BV114" s="913">
        <v>30558458</v>
      </c>
      <c r="BW114" s="913"/>
      <c r="BX114" s="913"/>
      <c r="BY114" s="913"/>
      <c r="BZ114" s="913"/>
      <c r="CA114" s="913">
        <v>28719616</v>
      </c>
      <c r="CB114" s="913"/>
      <c r="CC114" s="913"/>
      <c r="CD114" s="913"/>
      <c r="CE114" s="913"/>
      <c r="CF114" s="907">
        <v>14.8</v>
      </c>
      <c r="CG114" s="908"/>
      <c r="CH114" s="908"/>
      <c r="CI114" s="908"/>
      <c r="CJ114" s="908"/>
      <c r="CK114" s="935"/>
      <c r="CL114" s="936"/>
      <c r="CM114" s="909" t="s">
        <v>425</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426</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872671</v>
      </c>
      <c r="AB115" s="925"/>
      <c r="AC115" s="925"/>
      <c r="AD115" s="925"/>
      <c r="AE115" s="926"/>
      <c r="AF115" s="927">
        <v>772096</v>
      </c>
      <c r="AG115" s="925"/>
      <c r="AH115" s="925"/>
      <c r="AI115" s="925"/>
      <c r="AJ115" s="926"/>
      <c r="AK115" s="927">
        <v>1996806</v>
      </c>
      <c r="AL115" s="925"/>
      <c r="AM115" s="925"/>
      <c r="AN115" s="925"/>
      <c r="AO115" s="926"/>
      <c r="AP115" s="928">
        <v>1</v>
      </c>
      <c r="AQ115" s="929"/>
      <c r="AR115" s="929"/>
      <c r="AS115" s="929"/>
      <c r="AT115" s="930"/>
      <c r="AU115" s="895"/>
      <c r="AV115" s="896"/>
      <c r="AW115" s="896"/>
      <c r="AX115" s="896"/>
      <c r="AY115" s="896"/>
      <c r="AZ115" s="909" t="s">
        <v>427</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428</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28465344</v>
      </c>
      <c r="DH115" s="946"/>
      <c r="DI115" s="946"/>
      <c r="DJ115" s="946"/>
      <c r="DK115" s="947"/>
      <c r="DL115" s="948">
        <v>29677647</v>
      </c>
      <c r="DM115" s="946"/>
      <c r="DN115" s="946"/>
      <c r="DO115" s="946"/>
      <c r="DP115" s="947"/>
      <c r="DQ115" s="948">
        <v>27329127</v>
      </c>
      <c r="DR115" s="946"/>
      <c r="DS115" s="946"/>
      <c r="DT115" s="946"/>
      <c r="DU115" s="947"/>
      <c r="DV115" s="949">
        <v>14</v>
      </c>
      <c r="DW115" s="950"/>
      <c r="DX115" s="950"/>
      <c r="DY115" s="950"/>
      <c r="DZ115" s="951"/>
    </row>
    <row r="116" spans="1:130" s="212" customFormat="1" ht="26.25" customHeight="1" x14ac:dyDescent="0.2">
      <c r="A116" s="943"/>
      <c r="B116" s="944"/>
      <c r="C116" s="952" t="s">
        <v>429</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430</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431</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421713</v>
      </c>
      <c r="DH116" s="946"/>
      <c r="DI116" s="946"/>
      <c r="DJ116" s="946"/>
      <c r="DK116" s="947"/>
      <c r="DL116" s="948">
        <v>369146</v>
      </c>
      <c r="DM116" s="946"/>
      <c r="DN116" s="946"/>
      <c r="DO116" s="946"/>
      <c r="DP116" s="947"/>
      <c r="DQ116" s="948">
        <v>326359</v>
      </c>
      <c r="DR116" s="946"/>
      <c r="DS116" s="946"/>
      <c r="DT116" s="946"/>
      <c r="DU116" s="947"/>
      <c r="DV116" s="949">
        <v>0.2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432</v>
      </c>
      <c r="Z117" s="881"/>
      <c r="AA117" s="965">
        <v>4926104</v>
      </c>
      <c r="AB117" s="966"/>
      <c r="AC117" s="966"/>
      <c r="AD117" s="966"/>
      <c r="AE117" s="967"/>
      <c r="AF117" s="968">
        <v>4881474</v>
      </c>
      <c r="AG117" s="966"/>
      <c r="AH117" s="966"/>
      <c r="AI117" s="966"/>
      <c r="AJ117" s="967"/>
      <c r="AK117" s="968">
        <v>6239472</v>
      </c>
      <c r="AL117" s="966"/>
      <c r="AM117" s="966"/>
      <c r="AN117" s="966"/>
      <c r="AO117" s="967"/>
      <c r="AP117" s="969"/>
      <c r="AQ117" s="970"/>
      <c r="AR117" s="970"/>
      <c r="AS117" s="970"/>
      <c r="AT117" s="971"/>
      <c r="AU117" s="895"/>
      <c r="AV117" s="896"/>
      <c r="AW117" s="896"/>
      <c r="AX117" s="896"/>
      <c r="AY117" s="896"/>
      <c r="AZ117" s="961" t="s">
        <v>433</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434</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408</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405</v>
      </c>
      <c r="AB118" s="880"/>
      <c r="AC118" s="880"/>
      <c r="AD118" s="880"/>
      <c r="AE118" s="881"/>
      <c r="AF118" s="879" t="s">
        <v>406</v>
      </c>
      <c r="AG118" s="880"/>
      <c r="AH118" s="880"/>
      <c r="AI118" s="880"/>
      <c r="AJ118" s="881"/>
      <c r="AK118" s="879" t="s">
        <v>294</v>
      </c>
      <c r="AL118" s="880"/>
      <c r="AM118" s="880"/>
      <c r="AN118" s="880"/>
      <c r="AO118" s="881"/>
      <c r="AP118" s="957" t="s">
        <v>407</v>
      </c>
      <c r="AQ118" s="958"/>
      <c r="AR118" s="958"/>
      <c r="AS118" s="958"/>
      <c r="AT118" s="959"/>
      <c r="AU118" s="895"/>
      <c r="AV118" s="896"/>
      <c r="AW118" s="896"/>
      <c r="AX118" s="896"/>
      <c r="AY118" s="896"/>
      <c r="AZ118" s="960" t="s">
        <v>435</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436</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411</v>
      </c>
      <c r="B119" s="934"/>
      <c r="C119" s="916" t="s">
        <v>412</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437</v>
      </c>
      <c r="BP119" s="992"/>
      <c r="BQ119" s="986">
        <v>122758534</v>
      </c>
      <c r="BR119" s="987"/>
      <c r="BS119" s="987"/>
      <c r="BT119" s="987"/>
      <c r="BU119" s="987"/>
      <c r="BV119" s="987">
        <v>120392866</v>
      </c>
      <c r="BW119" s="987"/>
      <c r="BX119" s="987"/>
      <c r="BY119" s="987"/>
      <c r="BZ119" s="987"/>
      <c r="CA119" s="987">
        <v>115603144</v>
      </c>
      <c r="CB119" s="987"/>
      <c r="CC119" s="987"/>
      <c r="CD119" s="987"/>
      <c r="CE119" s="987"/>
      <c r="CF119" s="988"/>
      <c r="CG119" s="989"/>
      <c r="CH119" s="989"/>
      <c r="CI119" s="989"/>
      <c r="CJ119" s="990"/>
      <c r="CK119" s="937"/>
      <c r="CL119" s="938"/>
      <c r="CM119" s="960" t="s">
        <v>438</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415</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439</v>
      </c>
      <c r="AV120" s="979"/>
      <c r="AW120" s="979"/>
      <c r="AX120" s="979"/>
      <c r="AY120" s="980"/>
      <c r="AZ120" s="916" t="s">
        <v>440</v>
      </c>
      <c r="BA120" s="884"/>
      <c r="BB120" s="884"/>
      <c r="BC120" s="884"/>
      <c r="BD120" s="884"/>
      <c r="BE120" s="884"/>
      <c r="BF120" s="884"/>
      <c r="BG120" s="884"/>
      <c r="BH120" s="884"/>
      <c r="BI120" s="884"/>
      <c r="BJ120" s="884"/>
      <c r="BK120" s="884"/>
      <c r="BL120" s="884"/>
      <c r="BM120" s="884"/>
      <c r="BN120" s="884"/>
      <c r="BO120" s="884"/>
      <c r="BP120" s="885"/>
      <c r="BQ120" s="917">
        <v>123970916</v>
      </c>
      <c r="BR120" s="918"/>
      <c r="BS120" s="918"/>
      <c r="BT120" s="918"/>
      <c r="BU120" s="918"/>
      <c r="BV120" s="918">
        <v>127472983</v>
      </c>
      <c r="BW120" s="918"/>
      <c r="BX120" s="918"/>
      <c r="BY120" s="918"/>
      <c r="BZ120" s="918"/>
      <c r="CA120" s="918">
        <v>138460714</v>
      </c>
      <c r="CB120" s="918"/>
      <c r="CC120" s="918"/>
      <c r="CD120" s="918"/>
      <c r="CE120" s="918"/>
      <c r="CF120" s="931">
        <v>71.099999999999994</v>
      </c>
      <c r="CG120" s="932"/>
      <c r="CH120" s="932"/>
      <c r="CI120" s="932"/>
      <c r="CJ120" s="932"/>
      <c r="CK120" s="993" t="s">
        <v>441</v>
      </c>
      <c r="CL120" s="994"/>
      <c r="CM120" s="994"/>
      <c r="CN120" s="994"/>
      <c r="CO120" s="995"/>
      <c r="CP120" s="1001" t="s">
        <v>442</v>
      </c>
      <c r="CQ120" s="1002"/>
      <c r="CR120" s="1002"/>
      <c r="CS120" s="1002"/>
      <c r="CT120" s="1002"/>
      <c r="CU120" s="1002"/>
      <c r="CV120" s="1002"/>
      <c r="CW120" s="1002"/>
      <c r="CX120" s="1002"/>
      <c r="CY120" s="1002"/>
      <c r="CZ120" s="1002"/>
      <c r="DA120" s="1002"/>
      <c r="DB120" s="1002"/>
      <c r="DC120" s="1002"/>
      <c r="DD120" s="1002"/>
      <c r="DE120" s="1002"/>
      <c r="DF120" s="1003"/>
      <c r="DG120" s="917">
        <v>387690</v>
      </c>
      <c r="DH120" s="918"/>
      <c r="DI120" s="918"/>
      <c r="DJ120" s="918"/>
      <c r="DK120" s="918"/>
      <c r="DL120" s="918">
        <v>342393</v>
      </c>
      <c r="DM120" s="918"/>
      <c r="DN120" s="918"/>
      <c r="DO120" s="918"/>
      <c r="DP120" s="918"/>
      <c r="DQ120" s="918">
        <v>296225</v>
      </c>
      <c r="DR120" s="918"/>
      <c r="DS120" s="918"/>
      <c r="DT120" s="918"/>
      <c r="DU120" s="918"/>
      <c r="DV120" s="919">
        <v>0.2</v>
      </c>
      <c r="DW120" s="919"/>
      <c r="DX120" s="919"/>
      <c r="DY120" s="919"/>
      <c r="DZ120" s="920"/>
    </row>
    <row r="121" spans="1:130" s="212" customFormat="1" ht="26.25" customHeight="1" x14ac:dyDescent="0.2">
      <c r="A121" s="1044"/>
      <c r="B121" s="936"/>
      <c r="C121" s="961" t="s">
        <v>443</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444</v>
      </c>
      <c r="BA121" s="910"/>
      <c r="BB121" s="910"/>
      <c r="BC121" s="910"/>
      <c r="BD121" s="910"/>
      <c r="BE121" s="910"/>
      <c r="BF121" s="910"/>
      <c r="BG121" s="910"/>
      <c r="BH121" s="910"/>
      <c r="BI121" s="910"/>
      <c r="BJ121" s="910"/>
      <c r="BK121" s="910"/>
      <c r="BL121" s="910"/>
      <c r="BM121" s="910"/>
      <c r="BN121" s="910"/>
      <c r="BO121" s="910"/>
      <c r="BP121" s="911"/>
      <c r="BQ121" s="912">
        <v>12635018</v>
      </c>
      <c r="BR121" s="913"/>
      <c r="BS121" s="913"/>
      <c r="BT121" s="913"/>
      <c r="BU121" s="913"/>
      <c r="BV121" s="913">
        <v>12849897</v>
      </c>
      <c r="BW121" s="913"/>
      <c r="BX121" s="913"/>
      <c r="BY121" s="913"/>
      <c r="BZ121" s="913"/>
      <c r="CA121" s="913">
        <v>12638866</v>
      </c>
      <c r="CB121" s="913"/>
      <c r="CC121" s="913"/>
      <c r="CD121" s="913"/>
      <c r="CE121" s="913"/>
      <c r="CF121" s="907">
        <v>6.5</v>
      </c>
      <c r="CG121" s="908"/>
      <c r="CH121" s="908"/>
      <c r="CI121" s="908"/>
      <c r="CJ121" s="908"/>
      <c r="CK121" s="996"/>
      <c r="CL121" s="997"/>
      <c r="CM121" s="997"/>
      <c r="CN121" s="997"/>
      <c r="CO121" s="998"/>
      <c r="CP121" s="1006" t="s">
        <v>389</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425</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445</v>
      </c>
      <c r="BA122" s="952"/>
      <c r="BB122" s="952"/>
      <c r="BC122" s="952"/>
      <c r="BD122" s="952"/>
      <c r="BE122" s="952"/>
      <c r="BF122" s="952"/>
      <c r="BG122" s="952"/>
      <c r="BH122" s="952"/>
      <c r="BI122" s="952"/>
      <c r="BJ122" s="952"/>
      <c r="BK122" s="952"/>
      <c r="BL122" s="952"/>
      <c r="BM122" s="952"/>
      <c r="BN122" s="952"/>
      <c r="BO122" s="952"/>
      <c r="BP122" s="953"/>
      <c r="BQ122" s="986">
        <v>101356757</v>
      </c>
      <c r="BR122" s="987"/>
      <c r="BS122" s="987"/>
      <c r="BT122" s="987"/>
      <c r="BU122" s="987"/>
      <c r="BV122" s="987">
        <v>90872016</v>
      </c>
      <c r="BW122" s="987"/>
      <c r="BX122" s="987"/>
      <c r="BY122" s="987"/>
      <c r="BZ122" s="987"/>
      <c r="CA122" s="987">
        <v>83202483</v>
      </c>
      <c r="CB122" s="987"/>
      <c r="CC122" s="987"/>
      <c r="CD122" s="987"/>
      <c r="CE122" s="987"/>
      <c r="CF122" s="1004">
        <v>42.7</v>
      </c>
      <c r="CG122" s="1005"/>
      <c r="CH122" s="1005"/>
      <c r="CI122" s="1005"/>
      <c r="CJ122" s="1005"/>
      <c r="CK122" s="996"/>
      <c r="CL122" s="997"/>
      <c r="CM122" s="997"/>
      <c r="CN122" s="997"/>
      <c r="CO122" s="998"/>
      <c r="CP122" s="1006" t="s">
        <v>390</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431</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62267</v>
      </c>
      <c r="AB123" s="946"/>
      <c r="AC123" s="946"/>
      <c r="AD123" s="946"/>
      <c r="AE123" s="947"/>
      <c r="AF123" s="948">
        <v>52567</v>
      </c>
      <c r="AG123" s="946"/>
      <c r="AH123" s="946"/>
      <c r="AI123" s="946"/>
      <c r="AJ123" s="947"/>
      <c r="AK123" s="948">
        <v>42787</v>
      </c>
      <c r="AL123" s="946"/>
      <c r="AM123" s="946"/>
      <c r="AN123" s="946"/>
      <c r="AO123" s="947"/>
      <c r="AP123" s="949">
        <v>0</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446</v>
      </c>
      <c r="BP123" s="992"/>
      <c r="BQ123" s="1050">
        <v>237962691</v>
      </c>
      <c r="BR123" s="1051"/>
      <c r="BS123" s="1051"/>
      <c r="BT123" s="1051"/>
      <c r="BU123" s="1051"/>
      <c r="BV123" s="1051">
        <v>231194896</v>
      </c>
      <c r="BW123" s="1051"/>
      <c r="BX123" s="1051"/>
      <c r="BY123" s="1051"/>
      <c r="BZ123" s="1051"/>
      <c r="CA123" s="1051">
        <v>234302063</v>
      </c>
      <c r="CB123" s="1051"/>
      <c r="CC123" s="1051"/>
      <c r="CD123" s="1051"/>
      <c r="CE123" s="1051"/>
      <c r="CF123" s="988"/>
      <c r="CG123" s="989"/>
      <c r="CH123" s="989"/>
      <c r="CI123" s="989"/>
      <c r="CJ123" s="990"/>
      <c r="CK123" s="996"/>
      <c r="CL123" s="997"/>
      <c r="CM123" s="997"/>
      <c r="CN123" s="997"/>
      <c r="CO123" s="998"/>
      <c r="CP123" s="1006" t="s">
        <v>447</v>
      </c>
      <c r="CQ123" s="1007"/>
      <c r="CR123" s="1007"/>
      <c r="CS123" s="1007"/>
      <c r="CT123" s="1007"/>
      <c r="CU123" s="1007"/>
      <c r="CV123" s="1007"/>
      <c r="CW123" s="1007"/>
      <c r="CX123" s="1007"/>
      <c r="CY123" s="1007"/>
      <c r="CZ123" s="1007"/>
      <c r="DA123" s="1007"/>
      <c r="DB123" s="1007"/>
      <c r="DC123" s="1007"/>
      <c r="DD123" s="1007"/>
      <c r="DE123" s="1007"/>
      <c r="DF123" s="1008"/>
      <c r="DG123" s="945">
        <v>4875</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434</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448</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449</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436</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450</v>
      </c>
      <c r="CL125" s="994"/>
      <c r="CM125" s="994"/>
      <c r="CN125" s="994"/>
      <c r="CO125" s="995"/>
      <c r="CP125" s="916" t="s">
        <v>451</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438</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791541</v>
      </c>
      <c r="AB126" s="946"/>
      <c r="AC126" s="946"/>
      <c r="AD126" s="946"/>
      <c r="AE126" s="947"/>
      <c r="AF126" s="948">
        <v>701431</v>
      </c>
      <c r="AG126" s="946"/>
      <c r="AH126" s="946"/>
      <c r="AI126" s="946"/>
      <c r="AJ126" s="947"/>
      <c r="AK126" s="948">
        <v>1927066</v>
      </c>
      <c r="AL126" s="946"/>
      <c r="AM126" s="946"/>
      <c r="AN126" s="946"/>
      <c r="AO126" s="947"/>
      <c r="AP126" s="949">
        <v>1</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452</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453</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v>18863</v>
      </c>
      <c r="AB127" s="946"/>
      <c r="AC127" s="946"/>
      <c r="AD127" s="946"/>
      <c r="AE127" s="947"/>
      <c r="AF127" s="948">
        <v>18098</v>
      </c>
      <c r="AG127" s="946"/>
      <c r="AH127" s="946"/>
      <c r="AI127" s="946"/>
      <c r="AJ127" s="947"/>
      <c r="AK127" s="948">
        <v>26953</v>
      </c>
      <c r="AL127" s="946"/>
      <c r="AM127" s="946"/>
      <c r="AN127" s="946"/>
      <c r="AO127" s="947"/>
      <c r="AP127" s="949">
        <v>0</v>
      </c>
      <c r="AQ127" s="950"/>
      <c r="AR127" s="950"/>
      <c r="AS127" s="950"/>
      <c r="AT127" s="951"/>
      <c r="AU127" s="214"/>
      <c r="AV127" s="214"/>
      <c r="AW127" s="214"/>
      <c r="AX127" s="1018" t="s">
        <v>454</v>
      </c>
      <c r="AY127" s="1019"/>
      <c r="AZ127" s="1019"/>
      <c r="BA127" s="1019"/>
      <c r="BB127" s="1019"/>
      <c r="BC127" s="1019"/>
      <c r="BD127" s="1019"/>
      <c r="BE127" s="1020"/>
      <c r="BF127" s="1021" t="s">
        <v>455</v>
      </c>
      <c r="BG127" s="1019"/>
      <c r="BH127" s="1019"/>
      <c r="BI127" s="1019"/>
      <c r="BJ127" s="1019"/>
      <c r="BK127" s="1019"/>
      <c r="BL127" s="1020"/>
      <c r="BM127" s="1021" t="s">
        <v>456</v>
      </c>
      <c r="BN127" s="1019"/>
      <c r="BO127" s="1019"/>
      <c r="BP127" s="1019"/>
      <c r="BQ127" s="1019"/>
      <c r="BR127" s="1019"/>
      <c r="BS127" s="1020"/>
      <c r="BT127" s="1021" t="s">
        <v>457</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458</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459</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460</v>
      </c>
      <c r="X128" s="1030"/>
      <c r="Y128" s="1030"/>
      <c r="Z128" s="1031"/>
      <c r="AA128" s="1032" t="s">
        <v>122</v>
      </c>
      <c r="AB128" s="1033"/>
      <c r="AC128" s="1033"/>
      <c r="AD128" s="1033"/>
      <c r="AE128" s="1034"/>
      <c r="AF128" s="1035" t="s">
        <v>122</v>
      </c>
      <c r="AG128" s="1033"/>
      <c r="AH128" s="1033"/>
      <c r="AI128" s="1033"/>
      <c r="AJ128" s="1034"/>
      <c r="AK128" s="1035" t="s">
        <v>122</v>
      </c>
      <c r="AL128" s="1033"/>
      <c r="AM128" s="1033"/>
      <c r="AN128" s="1033"/>
      <c r="AO128" s="1034"/>
      <c r="AP128" s="1036"/>
      <c r="AQ128" s="1037"/>
      <c r="AR128" s="1037"/>
      <c r="AS128" s="1037"/>
      <c r="AT128" s="1038"/>
      <c r="AU128" s="214"/>
      <c r="AV128" s="214"/>
      <c r="AW128" s="214"/>
      <c r="AX128" s="883" t="s">
        <v>461</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462</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463</v>
      </c>
      <c r="X129" s="1058"/>
      <c r="Y129" s="1058"/>
      <c r="Z129" s="1059"/>
      <c r="AA129" s="945">
        <v>181575635</v>
      </c>
      <c r="AB129" s="946"/>
      <c r="AC129" s="946"/>
      <c r="AD129" s="946"/>
      <c r="AE129" s="947"/>
      <c r="AF129" s="948">
        <v>192226207</v>
      </c>
      <c r="AG129" s="946"/>
      <c r="AH129" s="946"/>
      <c r="AI129" s="946"/>
      <c r="AJ129" s="947"/>
      <c r="AK129" s="948">
        <v>202421240</v>
      </c>
      <c r="AL129" s="946"/>
      <c r="AM129" s="946"/>
      <c r="AN129" s="946"/>
      <c r="AO129" s="947"/>
      <c r="AP129" s="1060"/>
      <c r="AQ129" s="1061"/>
      <c r="AR129" s="1061"/>
      <c r="AS129" s="1061"/>
      <c r="AT129" s="1062"/>
      <c r="AU129" s="215"/>
      <c r="AV129" s="215"/>
      <c r="AW129" s="215"/>
      <c r="AX129" s="1052" t="s">
        <v>464</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465</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466</v>
      </c>
      <c r="X130" s="1058"/>
      <c r="Y130" s="1058"/>
      <c r="Z130" s="1059"/>
      <c r="AA130" s="945">
        <v>10374136</v>
      </c>
      <c r="AB130" s="946"/>
      <c r="AC130" s="946"/>
      <c r="AD130" s="946"/>
      <c r="AE130" s="947"/>
      <c r="AF130" s="948">
        <v>9437842</v>
      </c>
      <c r="AG130" s="946"/>
      <c r="AH130" s="946"/>
      <c r="AI130" s="946"/>
      <c r="AJ130" s="947"/>
      <c r="AK130" s="948">
        <v>7739570</v>
      </c>
      <c r="AL130" s="946"/>
      <c r="AM130" s="946"/>
      <c r="AN130" s="946"/>
      <c r="AO130" s="947"/>
      <c r="AP130" s="1060"/>
      <c r="AQ130" s="1061"/>
      <c r="AR130" s="1061"/>
      <c r="AS130" s="1061"/>
      <c r="AT130" s="1062"/>
      <c r="AU130" s="215"/>
      <c r="AV130" s="215"/>
      <c r="AW130" s="215"/>
      <c r="AX130" s="1052" t="s">
        <v>467</v>
      </c>
      <c r="AY130" s="910"/>
      <c r="AZ130" s="910"/>
      <c r="BA130" s="910"/>
      <c r="BB130" s="910"/>
      <c r="BC130" s="910"/>
      <c r="BD130" s="910"/>
      <c r="BE130" s="911"/>
      <c r="BF130" s="1088">
        <v>-2.1</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468</v>
      </c>
      <c r="X131" s="1095"/>
      <c r="Y131" s="1095"/>
      <c r="Z131" s="1096"/>
      <c r="AA131" s="991">
        <v>171201499</v>
      </c>
      <c r="AB131" s="973"/>
      <c r="AC131" s="973"/>
      <c r="AD131" s="973"/>
      <c r="AE131" s="974"/>
      <c r="AF131" s="972">
        <v>182788365</v>
      </c>
      <c r="AG131" s="973"/>
      <c r="AH131" s="973"/>
      <c r="AI131" s="973"/>
      <c r="AJ131" s="974"/>
      <c r="AK131" s="972">
        <v>194681670</v>
      </c>
      <c r="AL131" s="973"/>
      <c r="AM131" s="973"/>
      <c r="AN131" s="973"/>
      <c r="AO131" s="974"/>
      <c r="AP131" s="1097"/>
      <c r="AQ131" s="1098"/>
      <c r="AR131" s="1098"/>
      <c r="AS131" s="1098"/>
      <c r="AT131" s="1099"/>
      <c r="AU131" s="215"/>
      <c r="AV131" s="215"/>
      <c r="AW131" s="215"/>
      <c r="AX131" s="1070" t="s">
        <v>469</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470</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471</v>
      </c>
      <c r="W132" s="1081"/>
      <c r="X132" s="1081"/>
      <c r="Y132" s="1081"/>
      <c r="Z132" s="1082"/>
      <c r="AA132" s="1083">
        <v>-3.1822338189999999</v>
      </c>
      <c r="AB132" s="1084"/>
      <c r="AC132" s="1084"/>
      <c r="AD132" s="1084"/>
      <c r="AE132" s="1085"/>
      <c r="AF132" s="1086">
        <v>-2.4927013269999998</v>
      </c>
      <c r="AG132" s="1084"/>
      <c r="AH132" s="1084"/>
      <c r="AI132" s="1084"/>
      <c r="AJ132" s="1085"/>
      <c r="AK132" s="1086">
        <v>-0.770538901</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472</v>
      </c>
      <c r="W133" s="1064"/>
      <c r="X133" s="1064"/>
      <c r="Y133" s="1064"/>
      <c r="Z133" s="1065"/>
      <c r="AA133" s="1066">
        <v>-2.5</v>
      </c>
      <c r="AB133" s="1067"/>
      <c r="AC133" s="1067"/>
      <c r="AD133" s="1067"/>
      <c r="AE133" s="1068"/>
      <c r="AF133" s="1066">
        <v>-2.5</v>
      </c>
      <c r="AG133" s="1067"/>
      <c r="AH133" s="1067"/>
      <c r="AI133" s="1067"/>
      <c r="AJ133" s="1068"/>
      <c r="AK133" s="1066">
        <v>-2.1</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vKVY2NcNksnaUCswPx7i3vIV38KFFLy0GIDq+6ksYko10XOp8V8f6no5OIhDQ2dhQ7+0EU6/yInzvyD+6v45Iw==" saltValue="IxxKBbG8umsKTBDSbVSNO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473</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qJic3ZsPzSz4f9wy0pF1i5ies7MV0jmdR6xTVwCGzf4JB54iG8XDnYGrnrEx4yYiYsLqh48Ost+fv12ycDpwJA==" saltValue="b+sJtOThpZB3n1NWgH3mJ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uEuxKaBhtmUWMA5AOu1G/HKv6SC7OGIwE7Z3dpdURaqMShvA8XuhUhLzCOWqi1x2/0/GIkIW2UcASzfk5JZMzg==" saltValue="WTisww5ViVYzkgVSOYScP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474</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475</v>
      </c>
      <c r="AL6" s="248"/>
      <c r="AM6" s="248"/>
      <c r="AN6" s="248"/>
    </row>
    <row r="7" spans="1:46" ht="13.5" customHeight="1" x14ac:dyDescent="0.2">
      <c r="A7" s="247"/>
      <c r="AK7" s="250"/>
      <c r="AL7" s="251"/>
      <c r="AM7" s="251"/>
      <c r="AN7" s="252"/>
      <c r="AO7" s="1101" t="s">
        <v>476</v>
      </c>
      <c r="AP7" s="253"/>
      <c r="AQ7" s="254" t="s">
        <v>477</v>
      </c>
      <c r="AR7" s="255"/>
    </row>
    <row r="8" spans="1:46" ht="13.2" x14ac:dyDescent="0.2">
      <c r="A8" s="247"/>
      <c r="AK8" s="256"/>
      <c r="AL8" s="257"/>
      <c r="AM8" s="257"/>
      <c r="AN8" s="258"/>
      <c r="AO8" s="1102"/>
      <c r="AP8" s="259" t="s">
        <v>478</v>
      </c>
      <c r="AQ8" s="260" t="s">
        <v>479</v>
      </c>
      <c r="AR8" s="261" t="s">
        <v>480</v>
      </c>
    </row>
    <row r="9" spans="1:46" ht="13.2" x14ac:dyDescent="0.2">
      <c r="A9" s="247"/>
      <c r="AK9" s="1103" t="s">
        <v>481</v>
      </c>
      <c r="AL9" s="1104"/>
      <c r="AM9" s="1104"/>
      <c r="AN9" s="1105"/>
      <c r="AO9" s="262">
        <v>45553397</v>
      </c>
      <c r="AP9" s="262">
        <v>61070</v>
      </c>
      <c r="AQ9" s="263">
        <v>69750</v>
      </c>
      <c r="AR9" s="264">
        <v>-12.4</v>
      </c>
    </row>
    <row r="10" spans="1:46" ht="13.5" customHeight="1" x14ac:dyDescent="0.2">
      <c r="A10" s="247"/>
      <c r="AK10" s="1103" t="s">
        <v>482</v>
      </c>
      <c r="AL10" s="1104"/>
      <c r="AM10" s="1104"/>
      <c r="AN10" s="1105"/>
      <c r="AO10" s="265">
        <v>677972</v>
      </c>
      <c r="AP10" s="265">
        <v>909</v>
      </c>
      <c r="AQ10" s="266">
        <v>1158</v>
      </c>
      <c r="AR10" s="267">
        <v>-21.5</v>
      </c>
    </row>
    <row r="11" spans="1:46" ht="13.5" customHeight="1" x14ac:dyDescent="0.2">
      <c r="A11" s="247"/>
      <c r="AK11" s="1103" t="s">
        <v>483</v>
      </c>
      <c r="AL11" s="1104"/>
      <c r="AM11" s="1104"/>
      <c r="AN11" s="1105"/>
      <c r="AO11" s="265" t="s">
        <v>484</v>
      </c>
      <c r="AP11" s="265" t="s">
        <v>484</v>
      </c>
      <c r="AQ11" s="266" t="s">
        <v>484</v>
      </c>
      <c r="AR11" s="267" t="s">
        <v>484</v>
      </c>
    </row>
    <row r="12" spans="1:46" ht="13.5" customHeight="1" x14ac:dyDescent="0.2">
      <c r="A12" s="247"/>
      <c r="AK12" s="1103" t="s">
        <v>485</v>
      </c>
      <c r="AL12" s="1104"/>
      <c r="AM12" s="1104"/>
      <c r="AN12" s="1105"/>
      <c r="AO12" s="265" t="s">
        <v>484</v>
      </c>
      <c r="AP12" s="265" t="s">
        <v>484</v>
      </c>
      <c r="AQ12" s="266" t="s">
        <v>484</v>
      </c>
      <c r="AR12" s="267" t="s">
        <v>484</v>
      </c>
    </row>
    <row r="13" spans="1:46" ht="13.5" customHeight="1" x14ac:dyDescent="0.2">
      <c r="A13" s="247"/>
      <c r="AK13" s="1103" t="s">
        <v>486</v>
      </c>
      <c r="AL13" s="1104"/>
      <c r="AM13" s="1104"/>
      <c r="AN13" s="1105"/>
      <c r="AO13" s="265">
        <v>1455078</v>
      </c>
      <c r="AP13" s="265">
        <v>1951</v>
      </c>
      <c r="AQ13" s="266">
        <v>2380</v>
      </c>
      <c r="AR13" s="267">
        <v>-18</v>
      </c>
    </row>
    <row r="14" spans="1:46" ht="13.5" customHeight="1" x14ac:dyDescent="0.2">
      <c r="A14" s="247"/>
      <c r="AK14" s="1103" t="s">
        <v>487</v>
      </c>
      <c r="AL14" s="1104"/>
      <c r="AM14" s="1104"/>
      <c r="AN14" s="1105"/>
      <c r="AO14" s="265">
        <v>1165835</v>
      </c>
      <c r="AP14" s="265">
        <v>1563</v>
      </c>
      <c r="AQ14" s="266">
        <v>1678</v>
      </c>
      <c r="AR14" s="267">
        <v>-6.9</v>
      </c>
    </row>
    <row r="15" spans="1:46" ht="13.5" customHeight="1" x14ac:dyDescent="0.2">
      <c r="A15" s="247"/>
      <c r="AK15" s="1106" t="s">
        <v>488</v>
      </c>
      <c r="AL15" s="1107"/>
      <c r="AM15" s="1107"/>
      <c r="AN15" s="1108"/>
      <c r="AO15" s="265">
        <v>-3998129</v>
      </c>
      <c r="AP15" s="265">
        <v>-5360</v>
      </c>
      <c r="AQ15" s="266">
        <v>-4869</v>
      </c>
      <c r="AR15" s="267">
        <v>10.1</v>
      </c>
    </row>
    <row r="16" spans="1:46" ht="13.2" x14ac:dyDescent="0.2">
      <c r="A16" s="247"/>
      <c r="AK16" s="1106" t="s">
        <v>177</v>
      </c>
      <c r="AL16" s="1107"/>
      <c r="AM16" s="1107"/>
      <c r="AN16" s="1108"/>
      <c r="AO16" s="265">
        <v>44854153</v>
      </c>
      <c r="AP16" s="265">
        <v>60132</v>
      </c>
      <c r="AQ16" s="266">
        <v>70096</v>
      </c>
      <c r="AR16" s="267">
        <v>-14.2</v>
      </c>
    </row>
    <row r="17" spans="1:46" ht="13.2" x14ac:dyDescent="0.2">
      <c r="A17" s="247"/>
    </row>
    <row r="18" spans="1:46" ht="13.2" x14ac:dyDescent="0.2">
      <c r="A18" s="247"/>
      <c r="AQ18" s="268"/>
      <c r="AR18" s="268"/>
    </row>
    <row r="19" spans="1:46" ht="13.2" x14ac:dyDescent="0.2">
      <c r="A19" s="247"/>
      <c r="AK19" s="243" t="s">
        <v>489</v>
      </c>
    </row>
    <row r="20" spans="1:46" ht="13.2" x14ac:dyDescent="0.2">
      <c r="A20" s="247"/>
      <c r="AK20" s="269"/>
      <c r="AL20" s="270"/>
      <c r="AM20" s="270"/>
      <c r="AN20" s="271"/>
      <c r="AO20" s="272" t="s">
        <v>490</v>
      </c>
      <c r="AP20" s="273" t="s">
        <v>491</v>
      </c>
      <c r="AQ20" s="274" t="s">
        <v>492</v>
      </c>
      <c r="AR20" s="275"/>
    </row>
    <row r="21" spans="1:46" s="248" customFormat="1" ht="13.2" x14ac:dyDescent="0.2">
      <c r="A21" s="276"/>
      <c r="AK21" s="1109" t="s">
        <v>493</v>
      </c>
      <c r="AL21" s="1110"/>
      <c r="AM21" s="1110"/>
      <c r="AN21" s="1111"/>
      <c r="AO21" s="277">
        <v>5.62</v>
      </c>
      <c r="AP21" s="278">
        <v>6.37</v>
      </c>
      <c r="AQ21" s="279">
        <v>-0.75</v>
      </c>
      <c r="AS21" s="280"/>
      <c r="AT21" s="276"/>
    </row>
    <row r="22" spans="1:46" s="248" customFormat="1" ht="13.2" x14ac:dyDescent="0.2">
      <c r="A22" s="276"/>
      <c r="AK22" s="1109" t="s">
        <v>494</v>
      </c>
      <c r="AL22" s="1110"/>
      <c r="AM22" s="1110"/>
      <c r="AN22" s="1111"/>
      <c r="AO22" s="281">
        <v>99.3</v>
      </c>
      <c r="AP22" s="282">
        <v>98.4</v>
      </c>
      <c r="AQ22" s="283">
        <v>0.9</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495</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496</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497</v>
      </c>
      <c r="AL29" s="248"/>
      <c r="AM29" s="248"/>
      <c r="AN29" s="248"/>
      <c r="AS29" s="290"/>
    </row>
    <row r="30" spans="1:46" ht="13.5" customHeight="1" x14ac:dyDescent="0.2">
      <c r="A30" s="247"/>
      <c r="AK30" s="250"/>
      <c r="AL30" s="251"/>
      <c r="AM30" s="251"/>
      <c r="AN30" s="252"/>
      <c r="AO30" s="1101" t="s">
        <v>476</v>
      </c>
      <c r="AP30" s="253"/>
      <c r="AQ30" s="254" t="s">
        <v>477</v>
      </c>
      <c r="AR30" s="255"/>
    </row>
    <row r="31" spans="1:46" ht="13.2" x14ac:dyDescent="0.2">
      <c r="A31" s="247"/>
      <c r="AK31" s="256"/>
      <c r="AL31" s="257"/>
      <c r="AM31" s="257"/>
      <c r="AN31" s="258"/>
      <c r="AO31" s="1102"/>
      <c r="AP31" s="259" t="s">
        <v>478</v>
      </c>
      <c r="AQ31" s="260" t="s">
        <v>479</v>
      </c>
      <c r="AR31" s="261" t="s">
        <v>480</v>
      </c>
    </row>
    <row r="32" spans="1:46" ht="27" customHeight="1" x14ac:dyDescent="0.2">
      <c r="A32" s="247"/>
      <c r="AK32" s="1117" t="s">
        <v>498</v>
      </c>
      <c r="AL32" s="1118"/>
      <c r="AM32" s="1118"/>
      <c r="AN32" s="1119"/>
      <c r="AO32" s="291">
        <v>3344233</v>
      </c>
      <c r="AP32" s="291">
        <v>4483</v>
      </c>
      <c r="AQ32" s="292">
        <v>4451</v>
      </c>
      <c r="AR32" s="293">
        <v>0.7</v>
      </c>
    </row>
    <row r="33" spans="1:46" ht="13.5" customHeight="1" x14ac:dyDescent="0.2">
      <c r="A33" s="247"/>
      <c r="AK33" s="1117" t="s">
        <v>499</v>
      </c>
      <c r="AL33" s="1118"/>
      <c r="AM33" s="1118"/>
      <c r="AN33" s="1119"/>
      <c r="AO33" s="291" t="s">
        <v>484</v>
      </c>
      <c r="AP33" s="291" t="s">
        <v>484</v>
      </c>
      <c r="AQ33" s="292" t="s">
        <v>484</v>
      </c>
      <c r="AR33" s="293" t="s">
        <v>484</v>
      </c>
    </row>
    <row r="34" spans="1:46" ht="27" customHeight="1" x14ac:dyDescent="0.2">
      <c r="A34" s="247"/>
      <c r="AK34" s="1117" t="s">
        <v>500</v>
      </c>
      <c r="AL34" s="1118"/>
      <c r="AM34" s="1118"/>
      <c r="AN34" s="1119"/>
      <c r="AO34" s="291">
        <v>521737</v>
      </c>
      <c r="AP34" s="291">
        <v>699</v>
      </c>
      <c r="AQ34" s="292">
        <v>416</v>
      </c>
      <c r="AR34" s="293">
        <v>68</v>
      </c>
    </row>
    <row r="35" spans="1:46" ht="27" customHeight="1" x14ac:dyDescent="0.2">
      <c r="A35" s="247"/>
      <c r="AK35" s="1117" t="s">
        <v>501</v>
      </c>
      <c r="AL35" s="1118"/>
      <c r="AM35" s="1118"/>
      <c r="AN35" s="1119"/>
      <c r="AO35" s="291">
        <v>52128</v>
      </c>
      <c r="AP35" s="291">
        <v>70</v>
      </c>
      <c r="AQ35" s="292">
        <v>18</v>
      </c>
      <c r="AR35" s="293">
        <v>288.89999999999998</v>
      </c>
    </row>
    <row r="36" spans="1:46" ht="27" customHeight="1" x14ac:dyDescent="0.2">
      <c r="A36" s="247"/>
      <c r="AK36" s="1117" t="s">
        <v>502</v>
      </c>
      <c r="AL36" s="1118"/>
      <c r="AM36" s="1118"/>
      <c r="AN36" s="1119"/>
      <c r="AO36" s="291">
        <v>324568</v>
      </c>
      <c r="AP36" s="291">
        <v>435</v>
      </c>
      <c r="AQ36" s="292">
        <v>532</v>
      </c>
      <c r="AR36" s="293">
        <v>-18.2</v>
      </c>
    </row>
    <row r="37" spans="1:46" ht="13.5" customHeight="1" x14ac:dyDescent="0.2">
      <c r="A37" s="247"/>
      <c r="AK37" s="1117" t="s">
        <v>503</v>
      </c>
      <c r="AL37" s="1118"/>
      <c r="AM37" s="1118"/>
      <c r="AN37" s="1119"/>
      <c r="AO37" s="291">
        <v>1996806</v>
      </c>
      <c r="AP37" s="291">
        <v>2677</v>
      </c>
      <c r="AQ37" s="292">
        <v>1760</v>
      </c>
      <c r="AR37" s="293">
        <v>52.1</v>
      </c>
    </row>
    <row r="38" spans="1:46" ht="27" customHeight="1" x14ac:dyDescent="0.2">
      <c r="A38" s="247"/>
      <c r="AK38" s="1120" t="s">
        <v>504</v>
      </c>
      <c r="AL38" s="1121"/>
      <c r="AM38" s="1121"/>
      <c r="AN38" s="1122"/>
      <c r="AO38" s="294" t="s">
        <v>484</v>
      </c>
      <c r="AP38" s="294" t="s">
        <v>484</v>
      </c>
      <c r="AQ38" s="295" t="s">
        <v>484</v>
      </c>
      <c r="AR38" s="283" t="s">
        <v>484</v>
      </c>
      <c r="AS38" s="290"/>
    </row>
    <row r="39" spans="1:46" ht="13.2" x14ac:dyDescent="0.2">
      <c r="A39" s="247"/>
      <c r="AK39" s="1120" t="s">
        <v>505</v>
      </c>
      <c r="AL39" s="1121"/>
      <c r="AM39" s="1121"/>
      <c r="AN39" s="1122"/>
      <c r="AO39" s="291" t="s">
        <v>484</v>
      </c>
      <c r="AP39" s="291" t="s">
        <v>484</v>
      </c>
      <c r="AQ39" s="292">
        <v>-15</v>
      </c>
      <c r="AR39" s="293" t="s">
        <v>484</v>
      </c>
      <c r="AS39" s="290"/>
    </row>
    <row r="40" spans="1:46" ht="27" customHeight="1" x14ac:dyDescent="0.2">
      <c r="A40" s="247"/>
      <c r="AK40" s="1117" t="s">
        <v>506</v>
      </c>
      <c r="AL40" s="1118"/>
      <c r="AM40" s="1118"/>
      <c r="AN40" s="1119"/>
      <c r="AO40" s="291">
        <v>-7739570</v>
      </c>
      <c r="AP40" s="291">
        <v>-10376</v>
      </c>
      <c r="AQ40" s="292">
        <v>-9977</v>
      </c>
      <c r="AR40" s="293">
        <v>4</v>
      </c>
      <c r="AS40" s="290"/>
    </row>
    <row r="41" spans="1:46" ht="13.2" x14ac:dyDescent="0.2">
      <c r="A41" s="247"/>
      <c r="AK41" s="1123" t="s">
        <v>287</v>
      </c>
      <c r="AL41" s="1124"/>
      <c r="AM41" s="1124"/>
      <c r="AN41" s="1125"/>
      <c r="AO41" s="291">
        <v>-1500098</v>
      </c>
      <c r="AP41" s="291">
        <v>-2011</v>
      </c>
      <c r="AQ41" s="292">
        <v>-2814</v>
      </c>
      <c r="AR41" s="293">
        <v>-28.5</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507</v>
      </c>
    </row>
    <row r="48" spans="1:46" ht="13.2" x14ac:dyDescent="0.2">
      <c r="A48" s="247"/>
      <c r="AK48" s="301" t="s">
        <v>508</v>
      </c>
      <c r="AL48" s="301"/>
      <c r="AM48" s="301"/>
      <c r="AN48" s="301"/>
      <c r="AO48" s="301"/>
      <c r="AP48" s="301"/>
      <c r="AQ48" s="302"/>
      <c r="AR48" s="301"/>
    </row>
    <row r="49" spans="1:44" ht="13.5" customHeight="1" x14ac:dyDescent="0.2">
      <c r="A49" s="247"/>
      <c r="AK49" s="303"/>
      <c r="AL49" s="304"/>
      <c r="AM49" s="1112" t="s">
        <v>476</v>
      </c>
      <c r="AN49" s="1114" t="s">
        <v>509</v>
      </c>
      <c r="AO49" s="1115"/>
      <c r="AP49" s="1115"/>
      <c r="AQ49" s="1115"/>
      <c r="AR49" s="1116"/>
    </row>
    <row r="50" spans="1:44" ht="13.2" x14ac:dyDescent="0.2">
      <c r="A50" s="247"/>
      <c r="AK50" s="305"/>
      <c r="AL50" s="306"/>
      <c r="AM50" s="1113"/>
      <c r="AN50" s="307" t="s">
        <v>510</v>
      </c>
      <c r="AO50" s="308" t="s">
        <v>511</v>
      </c>
      <c r="AP50" s="309" t="s">
        <v>512</v>
      </c>
      <c r="AQ50" s="310" t="s">
        <v>513</v>
      </c>
      <c r="AR50" s="311" t="s">
        <v>514</v>
      </c>
    </row>
    <row r="51" spans="1:44" ht="13.2" x14ac:dyDescent="0.2">
      <c r="A51" s="247"/>
      <c r="AK51" s="303" t="s">
        <v>515</v>
      </c>
      <c r="AL51" s="304"/>
      <c r="AM51" s="312">
        <v>26452053</v>
      </c>
      <c r="AN51" s="313">
        <v>35741</v>
      </c>
      <c r="AO51" s="314">
        <v>-2.4</v>
      </c>
      <c r="AP51" s="315">
        <v>50465</v>
      </c>
      <c r="AQ51" s="316">
        <v>-2.4</v>
      </c>
      <c r="AR51" s="317">
        <v>0</v>
      </c>
    </row>
    <row r="52" spans="1:44" ht="13.2" x14ac:dyDescent="0.2">
      <c r="A52" s="247"/>
      <c r="AK52" s="318"/>
      <c r="AL52" s="319" t="s">
        <v>516</v>
      </c>
      <c r="AM52" s="320">
        <v>21238249</v>
      </c>
      <c r="AN52" s="321">
        <v>28696</v>
      </c>
      <c r="AO52" s="322">
        <v>-12.3</v>
      </c>
      <c r="AP52" s="323">
        <v>34193</v>
      </c>
      <c r="AQ52" s="324">
        <v>-8.1</v>
      </c>
      <c r="AR52" s="325">
        <v>-4.2</v>
      </c>
    </row>
    <row r="53" spans="1:44" ht="13.2" x14ac:dyDescent="0.2">
      <c r="A53" s="247"/>
      <c r="AK53" s="303" t="s">
        <v>517</v>
      </c>
      <c r="AL53" s="304"/>
      <c r="AM53" s="312">
        <v>27929355</v>
      </c>
      <c r="AN53" s="313">
        <v>37826</v>
      </c>
      <c r="AO53" s="314">
        <v>5.8</v>
      </c>
      <c r="AP53" s="315">
        <v>51679</v>
      </c>
      <c r="AQ53" s="316">
        <v>2.4</v>
      </c>
      <c r="AR53" s="317">
        <v>3.4</v>
      </c>
    </row>
    <row r="54" spans="1:44" ht="13.2" x14ac:dyDescent="0.2">
      <c r="A54" s="247"/>
      <c r="AK54" s="318"/>
      <c r="AL54" s="319" t="s">
        <v>516</v>
      </c>
      <c r="AM54" s="320">
        <v>23559669</v>
      </c>
      <c r="AN54" s="321">
        <v>31908</v>
      </c>
      <c r="AO54" s="322">
        <v>11.2</v>
      </c>
      <c r="AP54" s="323">
        <v>35132</v>
      </c>
      <c r="AQ54" s="324">
        <v>2.7</v>
      </c>
      <c r="AR54" s="325">
        <v>8.5</v>
      </c>
    </row>
    <row r="55" spans="1:44" ht="13.2" x14ac:dyDescent="0.2">
      <c r="A55" s="247"/>
      <c r="AK55" s="303" t="s">
        <v>518</v>
      </c>
      <c r="AL55" s="304"/>
      <c r="AM55" s="312">
        <v>26213541</v>
      </c>
      <c r="AN55" s="313">
        <v>35476</v>
      </c>
      <c r="AO55" s="314">
        <v>-6.2</v>
      </c>
      <c r="AP55" s="315">
        <v>49665</v>
      </c>
      <c r="AQ55" s="316">
        <v>-3.9</v>
      </c>
      <c r="AR55" s="317">
        <v>-2.2999999999999998</v>
      </c>
    </row>
    <row r="56" spans="1:44" ht="13.2" x14ac:dyDescent="0.2">
      <c r="A56" s="247"/>
      <c r="AK56" s="318"/>
      <c r="AL56" s="319" t="s">
        <v>516</v>
      </c>
      <c r="AM56" s="320">
        <v>23674665</v>
      </c>
      <c r="AN56" s="321">
        <v>32040</v>
      </c>
      <c r="AO56" s="322">
        <v>0.4</v>
      </c>
      <c r="AP56" s="323">
        <v>34678</v>
      </c>
      <c r="AQ56" s="324">
        <v>-1.3</v>
      </c>
      <c r="AR56" s="325">
        <v>1.7</v>
      </c>
    </row>
    <row r="57" spans="1:44" ht="13.2" x14ac:dyDescent="0.2">
      <c r="A57" s="247"/>
      <c r="AK57" s="303" t="s">
        <v>519</v>
      </c>
      <c r="AL57" s="304"/>
      <c r="AM57" s="312">
        <v>30726337</v>
      </c>
      <c r="AN57" s="313">
        <v>41436</v>
      </c>
      <c r="AO57" s="314">
        <v>16.8</v>
      </c>
      <c r="AP57" s="315">
        <v>63439</v>
      </c>
      <c r="AQ57" s="316">
        <v>27.7</v>
      </c>
      <c r="AR57" s="317">
        <v>-10.9</v>
      </c>
    </row>
    <row r="58" spans="1:44" ht="13.2" x14ac:dyDescent="0.2">
      <c r="A58" s="247"/>
      <c r="AK58" s="318"/>
      <c r="AL58" s="319" t="s">
        <v>516</v>
      </c>
      <c r="AM58" s="320">
        <v>25635635</v>
      </c>
      <c r="AN58" s="321">
        <v>34571</v>
      </c>
      <c r="AO58" s="322">
        <v>7.9</v>
      </c>
      <c r="AP58" s="323">
        <v>46463</v>
      </c>
      <c r="AQ58" s="324">
        <v>34</v>
      </c>
      <c r="AR58" s="325">
        <v>-26.1</v>
      </c>
    </row>
    <row r="59" spans="1:44" ht="13.2" x14ac:dyDescent="0.2">
      <c r="A59" s="247"/>
      <c r="AK59" s="303" t="s">
        <v>520</v>
      </c>
      <c r="AL59" s="304"/>
      <c r="AM59" s="312">
        <v>27191492</v>
      </c>
      <c r="AN59" s="313">
        <v>36453</v>
      </c>
      <c r="AO59" s="314">
        <v>-12</v>
      </c>
      <c r="AP59" s="315">
        <v>60097</v>
      </c>
      <c r="AQ59" s="316">
        <v>-5.3</v>
      </c>
      <c r="AR59" s="317">
        <v>-6.7</v>
      </c>
    </row>
    <row r="60" spans="1:44" ht="13.2" x14ac:dyDescent="0.2">
      <c r="A60" s="247"/>
      <c r="AK60" s="318"/>
      <c r="AL60" s="319" t="s">
        <v>516</v>
      </c>
      <c r="AM60" s="320">
        <v>22704016</v>
      </c>
      <c r="AN60" s="321">
        <v>30437</v>
      </c>
      <c r="AO60" s="322">
        <v>-12</v>
      </c>
      <c r="AP60" s="323">
        <v>43011</v>
      </c>
      <c r="AQ60" s="324">
        <v>-7.4</v>
      </c>
      <c r="AR60" s="325">
        <v>-4.5999999999999996</v>
      </c>
    </row>
    <row r="61" spans="1:44" ht="13.2" x14ac:dyDescent="0.2">
      <c r="A61" s="247"/>
      <c r="AK61" s="303" t="s">
        <v>521</v>
      </c>
      <c r="AL61" s="326"/>
      <c r="AM61" s="312">
        <v>27702556</v>
      </c>
      <c r="AN61" s="313">
        <v>37386</v>
      </c>
      <c r="AO61" s="314">
        <v>0.4</v>
      </c>
      <c r="AP61" s="315">
        <v>55069</v>
      </c>
      <c r="AQ61" s="327">
        <v>3.7</v>
      </c>
      <c r="AR61" s="317">
        <v>-3.3</v>
      </c>
    </row>
    <row r="62" spans="1:44" ht="13.2" x14ac:dyDescent="0.2">
      <c r="A62" s="247"/>
      <c r="AK62" s="318"/>
      <c r="AL62" s="319" t="s">
        <v>516</v>
      </c>
      <c r="AM62" s="320">
        <v>23362447</v>
      </c>
      <c r="AN62" s="321">
        <v>31530</v>
      </c>
      <c r="AO62" s="322">
        <v>-1</v>
      </c>
      <c r="AP62" s="323">
        <v>38695</v>
      </c>
      <c r="AQ62" s="324">
        <v>4</v>
      </c>
      <c r="AR62" s="325">
        <v>-5</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85pw/IvjSYEBTnumml42PxOgk8L0yNl2YTkd5hiNb8uQvi9d395+Hq2u9Dr5zST1P4VQ3NkopIKzGdiI6koVtg==" saltValue="LDGfCLwVUx82LEfDwZbRh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473</v>
      </c>
    </row>
    <row r="121" spans="125:125" ht="13.5" hidden="1" customHeight="1" x14ac:dyDescent="0.2">
      <c r="DU121" s="241"/>
    </row>
  </sheetData>
  <sheetProtection algorithmName="SHA-512" hashValue="pYCy+URfAW5QtQp9J3iS7YiS+j82pt6I0Eu5tiO7Q3p79QXJtyYu9SB8VemtyoQsfqrcQhH78mXLTZHeHRS8TQ==" saltValue="r+6vQtQlDmjQUrH4+tV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473</v>
      </c>
    </row>
  </sheetData>
  <sheetProtection algorithmName="SHA-512" hashValue="mnUeDyNQ5s6vgYhtUJLUhNB7JO40RKuxYdlXgUfYUxHW1a+u2AWatnQZP0NxqHiYpaaDA4PuSuxLCvzCpqxDwQ==" saltValue="sy8TKLZgP537zkO+Q/gH9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26" t="s">
        <v>3</v>
      </c>
      <c r="D47" s="1126"/>
      <c r="E47" s="1127"/>
      <c r="F47" s="11">
        <v>25.92</v>
      </c>
      <c r="G47" s="12">
        <v>26.33</v>
      </c>
      <c r="H47" s="12">
        <v>26.04</v>
      </c>
      <c r="I47" s="12">
        <v>25.54</v>
      </c>
      <c r="J47" s="13">
        <v>25.78</v>
      </c>
    </row>
    <row r="48" spans="2:10" ht="57.75" customHeight="1" x14ac:dyDescent="0.2">
      <c r="B48" s="14"/>
      <c r="C48" s="1128" t="s">
        <v>4</v>
      </c>
      <c r="D48" s="1128"/>
      <c r="E48" s="1129"/>
      <c r="F48" s="15">
        <v>5.13</v>
      </c>
      <c r="G48" s="16">
        <v>5.94</v>
      </c>
      <c r="H48" s="16">
        <v>5.24</v>
      </c>
      <c r="I48" s="16">
        <v>3.67</v>
      </c>
      <c r="J48" s="17">
        <v>2.96</v>
      </c>
    </row>
    <row r="49" spans="2:10" ht="57.75" customHeight="1" thickBot="1" x14ac:dyDescent="0.25">
      <c r="B49" s="18"/>
      <c r="C49" s="1130" t="s">
        <v>5</v>
      </c>
      <c r="D49" s="1130"/>
      <c r="E49" s="1131"/>
      <c r="F49" s="19" t="s">
        <v>528</v>
      </c>
      <c r="G49" s="20" t="s">
        <v>529</v>
      </c>
      <c r="H49" s="20" t="s">
        <v>530</v>
      </c>
      <c r="I49" s="20" t="s">
        <v>531</v>
      </c>
      <c r="J49" s="21" t="s">
        <v>532</v>
      </c>
    </row>
    <row r="50" spans="2:10" ht="13.2" x14ac:dyDescent="0.2"/>
  </sheetData>
  <sheetProtection algorithmName="SHA-512" hashValue="IcGn1uQ5lEUeesiE+3BQtieLw1P4EaX7Z5VSrCXZ69nGuXpeFdXKDnuX5/HKEasAbbl1qJ8COZjj/XP8ThVjjA==" saltValue="DdoVTWhQeUDxJvxLovtAN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2026-03-12T07:37:40Z</cp:lastPrinted>
  <dcterms:created xsi:type="dcterms:W3CDTF">2026-02-23T05:51:40Z</dcterms:created>
  <dcterms:modified xsi:type="dcterms:W3CDTF">2026-03-16T07:34:25Z</dcterms:modified>
  <cp:category/>
</cp:coreProperties>
</file>