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5000AF09-6D69-4709-8B2B-2088B145CF5E}" xr6:coauthVersionLast="47" xr6:coauthVersionMax="47" xr10:uidLastSave="{00000000-0000-0000-0000-000000000000}"/>
  <bookViews>
    <workbookView xWindow="-108" yWindow="-108" windowWidth="23256" windowHeight="12456" tabRatio="94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C36" i="10"/>
  <c r="BE35" i="10"/>
  <c r="AM35" i="10"/>
  <c r="C35" i="10"/>
  <c r="CO34" i="10"/>
  <c r="CO35" i="10" s="1"/>
  <c r="CO36" i="10" s="1"/>
  <c r="CO37" i="10" s="1"/>
  <c r="CO38" i="10" s="1"/>
  <c r="BW34" i="10"/>
  <c r="BW35" i="10" s="1"/>
  <c r="BW36" i="10" s="1"/>
  <c r="BW37" i="10" s="1"/>
  <c r="BW38" i="10" s="1"/>
  <c r="BW39" i="10" s="1"/>
  <c r="BE34" i="10"/>
  <c r="AM34" i="10"/>
  <c r="C34" i="10"/>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<sst xmlns="http://schemas.openxmlformats.org/spreadsheetml/2006/main" count="1146" uniqueCount="559">
  <si>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</si>
  <si>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</si>
  <si>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</si>
  <si>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</si>
  <si>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</si>
  <si>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</si>
  <si>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</si>
  <si>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</si>
  <si>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</si>
  <si>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</si>
  <si>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</si>
  <si>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</si>
  <si>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</si>
  <si>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</si>
  <si>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</si>
  <si>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</si>
  <si>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</si>
  <si>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</si>
  <si>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</si>
  <si>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</si>
  <si>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</si>
  <si>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</si>
  <si>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</si>
  <si>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</si>
  <si>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</si>
  <si>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</si>
  <si>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</si>
  <si>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</si>
  <si>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</si>
  <si>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</si>
  <si>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</si>
  <si>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</si>
  <si>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</si>
  <si>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</si>
  <si>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</si>
  <si>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</si>
  <si>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</si>
  <si>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</si>
  <si>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</si>
  <si>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</si>
  <si>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</si>
  <si>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</si>
  <si>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</si>
  <si>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</si>
  <si>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</si>
  <si>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</si>
  <si>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</si>
  <si>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</si>
  <si>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</si>
  <si>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</si>
  <si>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</si>
  <si>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</si>
  <si>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</si>
  <si>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</si>
  <si>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</si>
  <si>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</si>
  <si>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</si>
  <si>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</si>
  <si>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</si>
  <si>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</si>
  <si>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</si>
  <si>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</si>
  <si>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</si>
  <si>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</si>
  <si>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</si>
  <si>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</si>
  <si>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</si>
  <si>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</si>
  <si>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</si>
  <si>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</si>
  <si>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</si>
  <si>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</si>
  <si>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</si>
  <si>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</si>
  <si>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</si>
  <si>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</si>
  <si>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</si>
  <si>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</si>
  <si>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</si>
  <si>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</si>
  <si>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</si>
  <si>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</si>
  <si>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</si>
  <si>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</si>
  <si>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</si>
  <si>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</si>
  <si>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</si>
  <si>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</si>
  <si>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</si>
  <si>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</si>
  <si>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</si>
  <si>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</si>
  <si>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</si>
  <si>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</si>
  <si>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荒川区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</si>
  <si>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</si>
  <si>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</si>
  <si>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</si>
  <si>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</si>
  <si>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</si>
  <si>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</si>
  <si>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</si>
  <si>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</si>
  <si>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</si>
  <si>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</si>
  <si>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</si>
  <si>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</si>
  <si>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</si>
  <si>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</si>
  <si>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</si>
  <si>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</si>
  <si>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</si>
  <si>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</si>
  <si>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</si>
  <si>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</si>
  <si>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</si>
  <si>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</si>
  <si>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</si>
  <si>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</si>
  <si>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</si>
  <si>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</si>
  <si>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</si>
  <si>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</si>
  <si>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</si>
  <si>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</si>
  <si>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</si>
  <si>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</si>
  <si>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</si>
  <si>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</si>
  <si>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</si>
  <si>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</si>
  <si>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</si>
  <si>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</si>
  <si>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</si>
  <si>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</si>
  <si>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</si>
  <si>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</si>
  <si>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</si>
  <si>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</si>
  <si>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</si>
  <si>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</si>
  <si>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</si>
  <si>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</si>
  <si>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</si>
  <si>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</si>
  <si>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</si>
  <si>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</si>
  <si>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</si>
  <si>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</si>
  <si>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</si>
  <si>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</si>
  <si>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</si>
  <si>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</si>
  <si>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</si>
  <si>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</si>
  <si>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</si>
  <si>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</si>
  <si>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</si>
  <si>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</si>
  <si>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</si>
  <si>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</si>
  <si>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</si>
  <si>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</si>
  <si>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</si>
  <si>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</si>
  <si>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</si>
  <si>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</si>
  <si>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</si>
  <si>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</si>
  <si>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</si>
  <si>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</si>
  <si>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</si>
  <si>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</si>
  <si>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</si>
  <si>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</si>
  <si>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</si>
  <si>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</si>
  <si>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</si>
  <si>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</si>
  <si>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</si>
  <si>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</si>
  <si>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</si>
  <si>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</si>
  <si>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</si>
  <si>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</si>
  <si>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</si>
  <si>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</si>
  <si>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</si>
  <si>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</si>
  <si>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</si>
  <si>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</si>
  <si>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</si>
  <si>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</si>
  <si>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</si>
  <si>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</si>
  <si>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</si>
  <si>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</si>
  <si>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</si>
  <si>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</si>
  <si>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</si>
  <si>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</si>
  <si>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</si>
  <si>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</si>
  <si>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東京都荒川区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</si>
  <si>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</si>
  <si>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</si>
  <si>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</si>
  <si>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</si>
  <si>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</si>
  <si>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</si>
  <si>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</si>
  <si>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</si>
  <si>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</si>
  <si>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</si>
  <si>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</si>
  <si>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</si>
  <si>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</si>
  <si>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</si>
  <si>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</si>
  <si>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</si>
  <si>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</si>
  <si>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</si>
  <si>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</si>
  <si>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</si>
  <si>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</si>
  <si>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</si>
  <si>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</si>
  <si>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</si>
  <si>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</si>
  <si>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</si>
  <si>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</si>
  <si>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</si>
  <si>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</si>
  <si>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</si>
  <si>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</si>
  <si>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</si>
  <si>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</si>
  <si>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</si>
  <si>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</si>
  <si>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</si>
  <si>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</si>
  <si>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</si>
  <si>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</si>
  <si>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</si>
  <si>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</si>
  <si>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</si>
  <si>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</si>
  <si>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</si>
  <si>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</si>
  <si>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</si>
  <si>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</si>
  <si>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</si>
  <si>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</si>
  <si>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</si>
  <si>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</si>
  <si>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</si>
  <si>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</si>
  <si>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</si>
  <si>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</si>
  <si>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</si>
  <si>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</si>
  <si>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</si>
  <si>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</si>
  <si>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</si>
  <si>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</si>
  <si>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</si>
  <si>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</si>
  <si>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</si>
  <si>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</si>
  <si>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</si>
  <si>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</si>
  <si>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</si>
  <si>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</si>
  <si>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</si>
  <si>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</si>
  <si>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</si>
  <si>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</si>
  <si>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</si>
  <si>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</si>
  <si>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</si>
  <si>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</si>
  <si>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</si>
  <si>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</si>
  <si>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</si>
  <si>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</si>
  <si>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</si>
  <si>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</si>
  <si>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</si>
  <si>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</si>
  <si>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</si>
  <si>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</si>
  <si>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</si>
  <si>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</si>
  <si>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</si>
  <si>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</si>
  <si>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</si>
  <si>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</si>
  <si>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</si>
  <si>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</si>
  <si>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</si>
  <si>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</si>
  <si>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</si>
  <si>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</si>
  <si>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</si>
  <si>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</si>
  <si>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</si>
  <si>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</si>
  <si>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</si>
  <si>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</si>
  <si>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</si>
  <si>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</si>
  <si>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</si>
  <si>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</si>
  <si>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</si>
  <si>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</si>
  <si>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</si>
  <si>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</si>
  <si>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</si>
  <si>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</si>
  <si>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</si>
  <si>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</si>
  <si>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</si>
  <si>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</si>
  <si>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</si>
  <si>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</si>
  <si>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</si>
  <si>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</si>
  <si>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</si>
  <si>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</si>
  <si>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</si>
  <si>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</si>
  <si>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</si>
  <si>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</si>
  <si>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</si>
  <si>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</si>
  <si>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</si>
  <si>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</si>
  <si>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</si>
  <si>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</si>
  <si>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</si>
  <si>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</si>
  <si>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</si>
  <si>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</si>
  <si>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</si>
  <si>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</si>
  <si>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</si>
  <si>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</si>
  <si>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</si>
  <si>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</si>
  <si>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</si>
  <si>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</si>
  <si>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</si>
  <si>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</si>
  <si>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</si>
  <si>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東京都荒川区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</si>
  <si>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</si>
  <si>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</si>
  <si>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</si>
  <si>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</si>
  <si>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</si>
  <si>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</si>
  <si>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</si>
  <si>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</si>
  <si>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</si>
  <si>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</si>
  <si>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</si>
  <si>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</si>
  <si>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</si>
  <si>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</si>
  <si>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</si>
  <si>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</si>
  <si>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</si>
  <si>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</si>
  <si>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</si>
  <si>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</si>
  <si>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</si>
  <si>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</si>
  <si>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</si>
  <si>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</si>
  <si>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</si>
  <si>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</si>
  <si>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</si>
  <si>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</si>
  <si>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</si>
  <si>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</si>
  <si>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</si>
  <si>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</si>
  <si>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</si>
  <si>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</si>
  <si>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</si>
  <si>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</si>
  <si>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</si>
  <si>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</si>
  <si>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</si>
  <si>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</si>
  <si>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</si>
  <si>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</si>
  <si>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</si>
  <si>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</si>
  <si>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</si>
  <si>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</si>
  <si>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</si>
  <si>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</si>
  <si>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</si>
  <si>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</si>
  <si>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</si>
  <si>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</si>
  <si>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</si>
  <si>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</si>
  <si>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</si>
  <si>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</si>
  <si>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</si>
  <si>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</si>
  <si>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</si>
  <si>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</si>
  <si>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</si>
  <si>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</si>
  <si>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</si>
  <si>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</si>
  <si>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</si>
  <si>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</si>
  <si>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</si>
  <si>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</si>
  <si>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</si>
  <si>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</si>
  <si>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</si>
  <si>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</si>
  <si>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</si>
  <si>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</si>
  <si>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</si>
  <si>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</si>
  <si>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</si>
  <si>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</si>
  <si>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</si>
  <si>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</si>
  <si>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</si>
  <si>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</si>
  <si>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</si>
  <si>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</si>
  <si>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</si>
  <si>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</si>
  <si>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</si>
  <si>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</si>
  <si>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</si>
  <si>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</si>
  <si>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</si>
  <si>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</si>
  <si>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</si>
  <si>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</si>
  <si>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</si>
  <si>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</si>
  <si>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</si>
  <si>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</si>
  <si>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</si>
  <si>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</si>
  <si>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</si>
  <si>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</si>
  <si>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</si>
  <si>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</si>
  <si>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</si>
  <si>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</si>
  <si>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</si>
  <si>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</si>
  <si>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</si>
  <si>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</si>
  <si>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</si>
  <si>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</si>
  <si>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</si>
  <si>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</si>
  <si>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</si>
  <si>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</si>
  <si>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</si>
  <si>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</si>
  <si>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</si>
  <si>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</si>
  <si>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</si>
  <si>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</si>
  <si>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</si>
  <si>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</si>
  <si>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</si>
  <si>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</si>
  <si>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</si>
  <si>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</si>
  <si>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</si>
  <si>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</si>
  <si>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</si>
  <si>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</si>
  <si>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</si>
  <si>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</si>
  <si>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</si>
  <si>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</si>
  <si>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</si>
  <si>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</si>
  <si>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</si>
  <si>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</si>
  <si>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</si>
  <si>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</si>
  <si>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</si>
  <si>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</si>
  <si>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</si>
  <si>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</si>
  <si>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</si>
  <si>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</si>
  <si>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</si>
  <si>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</si>
  <si>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</si>
  <si>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</si>
  <si>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</si>
  <si>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</si>
  <si>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</si>
  <si>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</si>
  <si>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</si>
  <si>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</si>
  <si>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</si>
  <si>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</si>
  <si>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</si>
  <si>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</si>
  <si>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</si>
  <si>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</si>
  <si>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</si>
  <si>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</si>
  <si>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</si>
  <si>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</si>
  <si>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</si>
  <si>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</si>
  <si>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</si>
  <si>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8.07</t>
  </si>
  <si>
    <t>▲ 6.18</t>
  </si>
  <si>
    <t>一般会計</t>
  </si>
  <si>
    <t>介護保険事業特別会計</t>
  </si>
  <si>
    <t>国民健康保険事業特別会計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</si>
  <si>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</si>
  <si>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</si>
  <si>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</si>
  <si>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</si>
  <si>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</si>
  <si>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</si>
  <si>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</si>
  <si>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</si>
  <si>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</si>
  <si>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</si>
  <si>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</si>
  <si>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</si>
  <si>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</si>
  <si>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</si>
  <si>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</si>
  <si>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荒川区芸術文化振興財団</t>
  </si>
  <si>
    <t>○</t>
    <phoneticPr fontId="2"/>
  </si>
  <si>
    <t>荒川区土地開発公社</t>
  </si>
  <si>
    <t>日暮里駅整備</t>
  </si>
  <si>
    <t>荒川区自治総合研究所</t>
  </si>
  <si>
    <t>東京広域勤労者サービスセンター</t>
  </si>
  <si>
    <t>-</t>
    <phoneticPr fontId="2"/>
  </si>
  <si>
    <t>義務教育施設整備基金</t>
    <phoneticPr fontId="5"/>
  </si>
  <si>
    <t>公共施設等整備基金</t>
    <phoneticPr fontId="5"/>
  </si>
  <si>
    <t>庁舎整備基金</t>
    <phoneticPr fontId="5"/>
  </si>
  <si>
    <t>災害対策基金</t>
    <phoneticPr fontId="5"/>
  </si>
  <si>
    <t>産業振興基金</t>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</si>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</sst>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A035-4EBD-AD0B-991863DBC6F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50047</c:v>
                </c:pt>
                <c:pt idx="1">
                  <c:v>51048</c:v>
                </c:pt>
                <c:pt idx="2">
                  <c:v>42648</c:v>
                </c:pt>
                <c:pt idx="3">
                  <c:v>57529</c:v>
                </c:pt>
                <c:pt idx="4">
                  <c:v>55637</c:v>
                </c:pt>
              </c:numCache>
            </c:numRef>
          </c:val>
          <c:smooth val="0"/>
          <c:extLst>
            <c:ext xmlns:c16="http://schemas.microsoft.com/office/drawing/2014/chart" uri="{C3380CC4-5D6E-409C-BE32-E72D297353CC}">
              <c16:uniqueId val="{00000001-A035-4EBD-AD0B-991863DBC6F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3.68</c:v>
                </c:pt>
                <c:pt idx="1">
                  <c:v>7.83</c:v>
                </c:pt>
                <c:pt idx="2">
                  <c:v>7.81</c:v>
                </c:pt>
                <c:pt idx="3">
                  <c:v>5.64</c:v>
                </c:pt>
                <c:pt idx="4">
                  <c:v>2.54</c:v>
                </c:pt>
              </c:numCache>
            </c:numRef>
          </c:val>
          <c:extLst>
            <c:ext xmlns:c16="http://schemas.microsoft.com/office/drawing/2014/chart" uri="{C3380CC4-5D6E-409C-BE32-E72D297353CC}">
              <c16:uniqueId val="{00000000-A2F0-4C6E-B560-C22312E8B1F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33.799999999999997</c:v>
                </c:pt>
                <c:pt idx="1">
                  <c:v>34</c:v>
                </c:pt>
                <c:pt idx="2">
                  <c:v>32.5</c:v>
                </c:pt>
                <c:pt idx="3">
                  <c:v>23.96</c:v>
                </c:pt>
                <c:pt idx="4">
                  <c:v>19.579999999999998</c:v>
                </c:pt>
              </c:numCache>
            </c:numRef>
          </c:val>
          <c:extLst>
            <c:ext xmlns:c16="http://schemas.microsoft.com/office/drawing/2014/chart" uri="{C3380CC4-5D6E-409C-BE32-E72D297353CC}">
              <c16:uniqueId val="{00000001-A2F0-4C6E-B560-C22312E8B1F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3.83</c:v>
                </c:pt>
                <c:pt idx="1">
                  <c:v>5.17</c:v>
                </c:pt>
                <c:pt idx="2">
                  <c:v>0.35</c:v>
                </c:pt>
                <c:pt idx="3">
                  <c:v>-8.07</c:v>
                </c:pt>
                <c:pt idx="4">
                  <c:v>-6.18</c:v>
                </c:pt>
              </c:numCache>
            </c:numRef>
          </c:val>
          <c:smooth val="0"/>
          <c:extLst>
            <c:ext xmlns:c16="http://schemas.microsoft.com/office/drawing/2014/chart" uri="{C3380CC4-5D6E-409C-BE32-E72D297353CC}">
              <c16:uniqueId val="{00000002-A2F0-4C6E-B560-C22312E8B1F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2D6-4651-AC12-FB4F791C41C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2D6-4651-AC12-FB4F791C41C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2D6-4651-AC12-FB4F791C41C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2D6-4651-AC12-FB4F791C41C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2D6-4651-AC12-FB4F791C41C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2D6-4651-AC12-FB4F791C41C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0.05</c:v>
                </c:pt>
                <c:pt idx="2">
                  <c:v>#N/A</c:v>
                </c:pt>
                <c:pt idx="3">
                  <c:v>0.09</c:v>
                </c:pt>
                <c:pt idx="4">
                  <c:v>#N/A</c:v>
                </c:pt>
                <c:pt idx="5">
                  <c:v>0.11</c:v>
                </c:pt>
                <c:pt idx="6">
                  <c:v>#N/A</c:v>
                </c:pt>
                <c:pt idx="7">
                  <c:v>0.09</c:v>
                </c:pt>
                <c:pt idx="8">
                  <c:v>#N/A</c:v>
                </c:pt>
                <c:pt idx="9">
                  <c:v>0.1</c:v>
                </c:pt>
              </c:numCache>
            </c:numRef>
          </c:val>
          <c:extLst>
            <c:ext xmlns:c16="http://schemas.microsoft.com/office/drawing/2014/chart" uri="{C3380CC4-5D6E-409C-BE32-E72D297353CC}">
              <c16:uniqueId val="{00000006-A2D6-4651-AC12-FB4F791C41C7}"/>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0.67</c:v>
                </c:pt>
                <c:pt idx="2">
                  <c:v>#N/A</c:v>
                </c:pt>
                <c:pt idx="3">
                  <c:v>0.6</c:v>
                </c:pt>
                <c:pt idx="4">
                  <c:v>#N/A</c:v>
                </c:pt>
                <c:pt idx="5">
                  <c:v>0.33</c:v>
                </c:pt>
                <c:pt idx="6">
                  <c:v>#N/A</c:v>
                </c:pt>
                <c:pt idx="7">
                  <c:v>0.52</c:v>
                </c:pt>
                <c:pt idx="8">
                  <c:v>#N/A</c:v>
                </c:pt>
                <c:pt idx="9">
                  <c:v>0.56000000000000005</c:v>
                </c:pt>
              </c:numCache>
            </c:numRef>
          </c:val>
          <c:extLst>
            <c:ext xmlns:c16="http://schemas.microsoft.com/office/drawing/2014/chart" uri="{C3380CC4-5D6E-409C-BE32-E72D297353CC}">
              <c16:uniqueId val="{00000007-A2D6-4651-AC12-FB4F791C41C7}"/>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1.53</c:v>
                </c:pt>
                <c:pt idx="2">
                  <c:v>#N/A</c:v>
                </c:pt>
                <c:pt idx="3">
                  <c:v>0.94</c:v>
                </c:pt>
                <c:pt idx="4">
                  <c:v>#N/A</c:v>
                </c:pt>
                <c:pt idx="5">
                  <c:v>1.1499999999999999</c:v>
                </c:pt>
                <c:pt idx="6">
                  <c:v>#N/A</c:v>
                </c:pt>
                <c:pt idx="7">
                  <c:v>0.76</c:v>
                </c:pt>
                <c:pt idx="8">
                  <c:v>#N/A</c:v>
                </c:pt>
                <c:pt idx="9">
                  <c:v>0.86</c:v>
                </c:pt>
              </c:numCache>
            </c:numRef>
          </c:val>
          <c:extLst>
            <c:ext xmlns:c16="http://schemas.microsoft.com/office/drawing/2014/chart" uri="{C3380CC4-5D6E-409C-BE32-E72D297353CC}">
              <c16:uniqueId val="{00000008-A2D6-4651-AC12-FB4F791C41C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3.67</c:v>
                </c:pt>
                <c:pt idx="2">
                  <c:v>#N/A</c:v>
                </c:pt>
                <c:pt idx="3">
                  <c:v>7.83</c:v>
                </c:pt>
                <c:pt idx="4">
                  <c:v>#N/A</c:v>
                </c:pt>
                <c:pt idx="5">
                  <c:v>7.8</c:v>
                </c:pt>
                <c:pt idx="6">
                  <c:v>#N/A</c:v>
                </c:pt>
                <c:pt idx="7">
                  <c:v>5.63</c:v>
                </c:pt>
                <c:pt idx="8">
                  <c:v>#N/A</c:v>
                </c:pt>
                <c:pt idx="9">
                  <c:v>2.54</c:v>
                </c:pt>
              </c:numCache>
            </c:numRef>
          </c:val>
          <c:extLst>
            <c:ext xmlns:c16="http://schemas.microsoft.com/office/drawing/2014/chart" uri="{C3380CC4-5D6E-409C-BE32-E72D297353CC}">
              <c16:uniqueId val="{00000009-A2D6-4651-AC12-FB4F791C41C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3312</c:v>
                </c:pt>
                <c:pt idx="5">
                  <c:v>3203</c:v>
                </c:pt>
                <c:pt idx="8">
                  <c:v>2924</c:v>
                </c:pt>
                <c:pt idx="11">
                  <c:v>2714</c:v>
                </c:pt>
                <c:pt idx="14">
                  <c:v>2251</c:v>
                </c:pt>
              </c:numCache>
            </c:numRef>
          </c:val>
          <c:extLst>
            <c:ext xmlns:c16="http://schemas.microsoft.com/office/drawing/2014/chart" uri="{C3380CC4-5D6E-409C-BE32-E72D297353CC}">
              <c16:uniqueId val="{00000000-ADBE-4C98-9283-5D0AA9517F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DBE-4C98-9283-5D0AA9517F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790</c:v>
                </c:pt>
                <c:pt idx="3">
                  <c:v>425</c:v>
                </c:pt>
                <c:pt idx="6">
                  <c:v>1876</c:v>
                </c:pt>
                <c:pt idx="9">
                  <c:v>5164</c:v>
                </c:pt>
                <c:pt idx="12">
                  <c:v>2710</c:v>
                </c:pt>
              </c:numCache>
            </c:numRef>
          </c:val>
          <c:extLst>
            <c:ext xmlns:c16="http://schemas.microsoft.com/office/drawing/2014/chart" uri="{C3380CC4-5D6E-409C-BE32-E72D297353CC}">
              <c16:uniqueId val="{00000002-ADBE-4C98-9283-5D0AA9517F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76</c:v>
                </c:pt>
                <c:pt idx="3">
                  <c:v>72</c:v>
                </c:pt>
                <c:pt idx="6">
                  <c:v>73</c:v>
                </c:pt>
                <c:pt idx="9">
                  <c:v>89</c:v>
                </c:pt>
                <c:pt idx="12">
                  <c:v>121</c:v>
                </c:pt>
              </c:numCache>
            </c:numRef>
          </c:val>
          <c:extLst>
            <c:ext xmlns:c16="http://schemas.microsoft.com/office/drawing/2014/chart" uri="{C3380CC4-5D6E-409C-BE32-E72D297353CC}">
              <c16:uniqueId val="{00000003-ADBE-4C98-9283-5D0AA9517F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DBE-4C98-9283-5D0AA9517F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78</c:v>
                </c:pt>
                <c:pt idx="6">
                  <c:v>78</c:v>
                </c:pt>
                <c:pt idx="9">
                  <c:v>78</c:v>
                </c:pt>
                <c:pt idx="12">
                  <c:v>78</c:v>
                </c:pt>
              </c:numCache>
            </c:numRef>
          </c:val>
          <c:extLst>
            <c:ext xmlns:c16="http://schemas.microsoft.com/office/drawing/2014/chart" uri="{C3380CC4-5D6E-409C-BE32-E72D297353CC}">
              <c16:uniqueId val="{00000005-ADBE-4C98-9283-5D0AA9517F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DBE-4C98-9283-5D0AA9517F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1734</c:v>
                </c:pt>
                <c:pt idx="3">
                  <c:v>1753</c:v>
                </c:pt>
                <c:pt idx="6">
                  <c:v>1810</c:v>
                </c:pt>
                <c:pt idx="9">
                  <c:v>2018</c:v>
                </c:pt>
                <c:pt idx="12">
                  <c:v>2115</c:v>
                </c:pt>
              </c:numCache>
            </c:numRef>
          </c:val>
          <c:extLst>
            <c:ext xmlns:c16="http://schemas.microsoft.com/office/drawing/2014/chart" uri="{C3380CC4-5D6E-409C-BE32-E72D297353CC}">
              <c16:uniqueId val="{00000007-ADBE-4C98-9283-5D0AA9517FF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-712</c:v>
                </c:pt>
                <c:pt idx="2">
                  <c:v>#N/A</c:v>
                </c:pt>
                <c:pt idx="3">
                  <c:v>#N/A</c:v>
                </c:pt>
                <c:pt idx="4">
                  <c:v>-875</c:v>
                </c:pt>
                <c:pt idx="5">
                  <c:v>#N/A</c:v>
                </c:pt>
                <c:pt idx="6">
                  <c:v>#N/A</c:v>
                </c:pt>
                <c:pt idx="7">
                  <c:v>913</c:v>
                </c:pt>
                <c:pt idx="8">
                  <c:v>#N/A</c:v>
                </c:pt>
                <c:pt idx="9">
                  <c:v>#N/A</c:v>
                </c:pt>
                <c:pt idx="10">
                  <c:v>4635</c:v>
                </c:pt>
                <c:pt idx="11">
                  <c:v>#N/A</c:v>
                </c:pt>
                <c:pt idx="12">
                  <c:v>#N/A</c:v>
                </c:pt>
                <c:pt idx="13">
                  <c:v>2773</c:v>
                </c:pt>
                <c:pt idx="14">
                  <c:v>#N/A</c:v>
                </c:pt>
              </c:numCache>
            </c:numRef>
          </c:val>
          <c:smooth val="0"/>
          <c:extLst>
            <c:ext xmlns:c16="http://schemas.microsoft.com/office/drawing/2014/chart" uri="{C3380CC4-5D6E-409C-BE32-E72D297353CC}">
              <c16:uniqueId val="{00000008-ADBE-4C98-9283-5D0AA9517FF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27206</c:v>
                </c:pt>
                <c:pt idx="5">
                  <c:v>29947</c:v>
                </c:pt>
                <c:pt idx="8">
                  <c:v>28625</c:v>
                </c:pt>
                <c:pt idx="11">
                  <c:v>25435</c:v>
                </c:pt>
                <c:pt idx="14">
                  <c:v>22788</c:v>
                </c:pt>
              </c:numCache>
            </c:numRef>
          </c:val>
          <c:extLst>
            <c:ext xmlns:c16="http://schemas.microsoft.com/office/drawing/2014/chart" uri="{C3380CC4-5D6E-409C-BE32-E72D297353CC}">
              <c16:uniqueId val="{00000000-8D8E-4AE8-B824-F3F145A96B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1772</c:v>
                </c:pt>
                <c:pt idx="5">
                  <c:v>1878</c:v>
                </c:pt>
                <c:pt idx="8">
                  <c:v>2059</c:v>
                </c:pt>
                <c:pt idx="11">
                  <c:v>3494</c:v>
                </c:pt>
                <c:pt idx="14">
                  <c:v>4416</c:v>
                </c:pt>
              </c:numCache>
            </c:numRef>
          </c:val>
          <c:extLst>
            <c:ext xmlns:c16="http://schemas.microsoft.com/office/drawing/2014/chart" uri="{C3380CC4-5D6E-409C-BE32-E72D297353CC}">
              <c16:uniqueId val="{00000001-8D8E-4AE8-B824-F3F145A96B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43249</c:v>
                </c:pt>
                <c:pt idx="5">
                  <c:v>45137</c:v>
                </c:pt>
                <c:pt idx="8">
                  <c:v>47871</c:v>
                </c:pt>
                <c:pt idx="11">
                  <c:v>50836</c:v>
                </c:pt>
                <c:pt idx="14">
                  <c:v>52632</c:v>
                </c:pt>
              </c:numCache>
            </c:numRef>
          </c:val>
          <c:extLst>
            <c:ext xmlns:c16="http://schemas.microsoft.com/office/drawing/2014/chart" uri="{C3380CC4-5D6E-409C-BE32-E72D297353CC}">
              <c16:uniqueId val="{00000002-8D8E-4AE8-B824-F3F145A96B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D8E-4AE8-B824-F3F145A96B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D8E-4AE8-B824-F3F145A96B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D8E-4AE8-B824-F3F145A96B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8612</c:v>
                </c:pt>
                <c:pt idx="3">
                  <c:v>9198</c:v>
                </c:pt>
                <c:pt idx="6">
                  <c:v>8306</c:v>
                </c:pt>
                <c:pt idx="9">
                  <c:v>8892</c:v>
                </c:pt>
                <c:pt idx="12">
                  <c:v>9356</c:v>
                </c:pt>
              </c:numCache>
            </c:numRef>
          </c:val>
          <c:extLst>
            <c:ext xmlns:c16="http://schemas.microsoft.com/office/drawing/2014/chart" uri="{C3380CC4-5D6E-409C-BE32-E72D297353CC}">
              <c16:uniqueId val="{00000006-8D8E-4AE8-B824-F3F145A96B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1009</c:v>
                </c:pt>
                <c:pt idx="3">
                  <c:v>1120</c:v>
                </c:pt>
                <c:pt idx="6">
                  <c:v>1312</c:v>
                </c:pt>
                <c:pt idx="9">
                  <c:v>1315</c:v>
                </c:pt>
                <c:pt idx="12">
                  <c:v>1573</c:v>
                </c:pt>
              </c:numCache>
            </c:numRef>
          </c:val>
          <c:extLst>
            <c:ext xmlns:c16="http://schemas.microsoft.com/office/drawing/2014/chart" uri="{C3380CC4-5D6E-409C-BE32-E72D297353CC}">
              <c16:uniqueId val="{00000007-8D8E-4AE8-B824-F3F145A96B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D8E-4AE8-B824-F3F145A96B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8996</c:v>
                </c:pt>
                <c:pt idx="3">
                  <c:v>9449</c:v>
                </c:pt>
                <c:pt idx="6">
                  <c:v>13996</c:v>
                </c:pt>
                <c:pt idx="9">
                  <c:v>11488</c:v>
                </c:pt>
                <c:pt idx="12">
                  <c:v>8499</c:v>
                </c:pt>
              </c:numCache>
            </c:numRef>
          </c:val>
          <c:extLst>
            <c:ext xmlns:c16="http://schemas.microsoft.com/office/drawing/2014/chart" uri="{C3380CC4-5D6E-409C-BE32-E72D297353CC}">
              <c16:uniqueId val="{00000009-8D8E-4AE8-B824-F3F145A96B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19017</c:v>
                </c:pt>
                <c:pt idx="3">
                  <c:v>18525</c:v>
                </c:pt>
                <c:pt idx="6">
                  <c:v>17549</c:v>
                </c:pt>
                <c:pt idx="9">
                  <c:v>15979</c:v>
                </c:pt>
                <c:pt idx="12">
                  <c:v>14706</c:v>
                </c:pt>
              </c:numCache>
            </c:numRef>
          </c:val>
          <c:extLst>
            <c:ext xmlns:c16="http://schemas.microsoft.com/office/drawing/2014/chart" uri="{C3380CC4-5D6E-409C-BE32-E72D297353CC}">
              <c16:uniqueId val="{0000000A-8D8E-4AE8-B824-F3F145A96B0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D8E-4AE8-B824-F3F145A96B0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21305</c:v>
                </c:pt>
                <c:pt idx="1">
                  <c:v>16810</c:v>
                </c:pt>
                <c:pt idx="2">
                  <c:v>14367</c:v>
                </c:pt>
              </c:numCache>
            </c:numRef>
          </c:val>
          <c:extLst>
            <c:ext xmlns:c16="http://schemas.microsoft.com/office/drawing/2014/chart" uri="{C3380CC4-5D6E-409C-BE32-E72D297353CC}">
              <c16:uniqueId val="{00000000-73BF-4EA4-AD07-219975AC522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4128</c:v>
                </c:pt>
                <c:pt idx="1">
                  <c:v>4131</c:v>
                </c:pt>
                <c:pt idx="2">
                  <c:v>4138</c:v>
                </c:pt>
              </c:numCache>
            </c:numRef>
          </c:val>
          <c:extLst>
            <c:ext xmlns:c16="http://schemas.microsoft.com/office/drawing/2014/chart" uri="{C3380CC4-5D6E-409C-BE32-E72D297353CC}">
              <c16:uniqueId val="{00000001-73BF-4EA4-AD07-219975AC522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20490</c:v>
                </c:pt>
                <c:pt idx="1">
                  <c:v>27717</c:v>
                </c:pt>
                <c:pt idx="2">
                  <c:v>31603</c:v>
                </c:pt>
              </c:numCache>
            </c:numRef>
          </c:val>
          <c:extLst>
            <c:ext xmlns:c16="http://schemas.microsoft.com/office/drawing/2014/chart" uri="{C3380CC4-5D6E-409C-BE32-E72D297353CC}">
              <c16:uniqueId val="{00000002-73BF-4EA4-AD07-219975AC522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うち、債務負担行為に基づく支出額は、都市計画公園等用地取得費の減などにより減少している。元利償還金は直近では増加傾向にあり、今後も義務教育施設や公共施設の改築等が控えているなど起債の活用が想定されるため、将来の財政負担も考慮しながら、引き続き公債費の適正管理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年間は満期一括償還がなく取崩しを行わなかったため、運用利子分のみ増加している。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年度決算から算定を開始して以来、充当可能財源等が将来負担額を上回っており、実質的な将来負担額は生じていない。</a:t>
          </a:r>
        </a:p>
        <a:p>
          <a:r>
            <a:rPr kumimoji="1" lang="ja-JP" altLang="en-US" sz="1400">
              <a:latin typeface="ＭＳ ゴシック" pitchFamily="49" charset="-128"/>
              <a:ea typeface="ＭＳ ゴシック" pitchFamily="49" charset="-128"/>
            </a:rPr>
            <a:t>　なお、令和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年度は、一般会計等に係る地方債現在高の減などにより、将来負担額と充当可能財源等の差額は拡大した。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東京都荒川区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財源不足の対応として、財政調整基金を約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億円取崩したものの、決算剰余金の特定目的基金への積立てや今後予定している本庁舎の整備に備え、令和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年度から計画的な積立てを開始したこと等により、基金全体としては約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財政調整基金の残高を一定程度確保しつつ、将来想定される小中学校や公共施設の建替えに備え、義務教育施設整備基金や庁舎整備基金などの特定目的基金への計画的な積立てを行っていく。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・義務教育施設整備基金：義務教育施設の整備に充てるため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・公共施設等整備基金：区の公共用又は公用に供する施設の整備の他、区の総合的な街づくりに要する資金に充てるため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・庁舎整備基金：区の庁舎整備に要する資金に充てるため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・災害対策基金：災害の予防、応急対策及び復旧に要する経費の財源に充てるため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・産業振興基金：区内産業の振興に要する資金に充てるため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義務教育施設整備基金及び公共施設等整備基金については、将来想定される小中学校や公共施設の建替えに備え、令和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年度の決算剰余金を積み立てたため、大幅に増加した。庁舎整備基金は、令和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年度から計画的な積立てを開始したため、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億円増加している。また、そのほかの特定目的基金は基金運用利子の積立てのみを行い、取崩しを行わなかったことから、残高については若干増加している。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・義務教育施設整備基金：義務教育施設の老朽化に係る学校等の建替えに備えるため、より一層の積み増しを目指す。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年度に実施予定の本庁舎整備に向けて、令和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年間で、総額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基金運用利子の積立てを行ったものの、財源不足の対応として約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災害等による不測の事態や年度間の財源不足に対応するため、標準財政規模に対して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程度を目途に積立規模を維持していく。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基金運用利子の積立てのみ行ったため、前年度に比べ約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満期一括債の償還時に取崩しを行うなど、計画的かつ効果的な活用を図っていく。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222,278
198,739
10.16
124,955,143
121,687,800
1,863,990
73,377,833
14,334,549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類似団体内平均値を下回る値で推移しているため、これまでに引き続き、行財政改革を推進し、多様化・高度化する社会における区民ニーズを的確に捉え、選択と集中の観点から既存事業の精査・見直しを図るとともに、特別区民税の収納率アップやクラウドファンディング・ふるさと納税等の財源確保策を積極的に活用するなど、歳入歳出の両面から、健全な財政運営のための取り組み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61685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60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61685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61685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的一般財源等総額が財政調整交付金、地方特例交付金などにより増加したが、経常的経費充当一般財源等が人件費や物件費などの増加により、経常的一般財源等総額の増加幅を上回ったため、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景気変動の影響を受けやすい財政調整交付金の動向を注視しつつ、義務的経費の抑制を図ることや、区税収納対策の強化を図るなど、歳入歳出両面にわたる取り組み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151977</xdr:rowOff>
    </xdr:from>
    <xdr:to>
      <xdr:col>23</xdr:col>
      <xdr:colOff>133350</xdr:colOff>
      <xdr:row>65</xdr:row>
      <xdr:rowOff>52917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124777"/>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151977</xdr:rowOff>
    </xdr:from>
    <xdr:to>
      <xdr:col>19</xdr:col>
      <xdr:colOff>133350</xdr:colOff>
      <xdr:row>65</xdr:row>
      <xdr:rowOff>157480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1124777"/>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157480</xdr:rowOff>
    </xdr:from>
    <xdr:to>
      <xdr:col>15</xdr:col>
      <xdr:colOff>82550</xdr:colOff>
      <xdr:row>66</xdr:row>
      <xdr:rowOff>162983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301730"/>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162983</xdr:rowOff>
    </xdr:from>
    <xdr:to>
      <xdr:col>11</xdr:col>
      <xdr:colOff>31750</xdr:colOff>
      <xdr:row>67</xdr:row>
      <xdr:rowOff>71967</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4786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2117</xdr:rowOff>
    </xdr:from>
    <xdr:to>
      <xdr:col>23</xdr:col>
      <xdr:colOff>184150</xdr:colOff>
      <xdr:row>65</xdr:row>
      <xdr:rowOff>103717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145644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1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101177</xdr:rowOff>
    </xdr:from>
    <xdr:to>
      <xdr:col>19</xdr:col>
      <xdr:colOff>184150</xdr:colOff>
      <xdr:row>65</xdr:row>
      <xdr:rowOff>31327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16104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16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106680</xdr:rowOff>
    </xdr:from>
    <xdr:to>
      <xdr:col>15</xdr:col>
      <xdr:colOff>133350</xdr:colOff>
      <xdr:row>66</xdr:row>
      <xdr:rowOff>36830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112183</xdr:rowOff>
    </xdr:from>
    <xdr:to>
      <xdr:col>11</xdr:col>
      <xdr:colOff>82550</xdr:colOff>
      <xdr:row>67</xdr:row>
      <xdr:rowOff>42333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4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27110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51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21167</xdr:rowOff>
    </xdr:from>
    <xdr:to>
      <xdr:col>7</xdr:col>
      <xdr:colOff>31750</xdr:colOff>
      <xdr:row>67</xdr:row>
      <xdr:rowOff>122767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50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107544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9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[196,319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職員給与費などによる人件費の増や、予防接種費などによる物件費の増により、人口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推進などによる業務の効率化や生産性向上に努め、コストの縮減に向けた取り組みを進めていく。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50860</xdr:rowOff>
    </xdr:from>
    <xdr:to>
      <xdr:col>23</xdr:col>
      <xdr:colOff>133350</xdr:colOff>
      <xdr:row>82</xdr:row>
      <xdr:rowOff>129130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09760"/>
          <a:ext cx="838200" cy="7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50860</xdr:rowOff>
    </xdr:from>
    <xdr:to>
      <xdr:col>19</xdr:col>
      <xdr:colOff>133350</xdr:colOff>
      <xdr:row>82</xdr:row>
      <xdr:rowOff>77986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09760"/>
          <a:ext cx="889000" cy="2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77986</xdr:rowOff>
    </xdr:from>
    <xdr:to>
      <xdr:col>15</xdr:col>
      <xdr:colOff>82550</xdr:colOff>
      <xdr:row>82</xdr:row>
      <xdr:rowOff>79908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136886"/>
          <a:ext cx="889000" cy="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163767</xdr:rowOff>
    </xdr:from>
    <xdr:to>
      <xdr:col>11</xdr:col>
      <xdr:colOff>31750</xdr:colOff>
      <xdr:row>82</xdr:row>
      <xdr:rowOff>79908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51217"/>
          <a:ext cx="889000" cy="8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78330</xdr:rowOff>
    </xdr:from>
    <xdr:to>
      <xdr:col>23</xdr:col>
      <xdr:colOff>184150</xdr:colOff>
      <xdr:row>83</xdr:row>
      <xdr:rowOff>8480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3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50407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0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60</xdr:rowOff>
    </xdr:from>
    <xdr:to>
      <xdr:col>19</xdr:col>
      <xdr:colOff>184150</xdr:colOff>
      <xdr:row>82</xdr:row>
      <xdr:rowOff>101660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5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86437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4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27186</xdr:rowOff>
    </xdr:from>
    <xdr:to>
      <xdr:col>15</xdr:col>
      <xdr:colOff>133350</xdr:colOff>
      <xdr:row>82</xdr:row>
      <xdr:rowOff>128786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8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113563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7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29108</xdr:rowOff>
    </xdr:from>
    <xdr:to>
      <xdr:col>11</xdr:col>
      <xdr:colOff>82550</xdr:colOff>
      <xdr:row>82</xdr:row>
      <xdr:rowOff>130708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8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115485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7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112967</xdr:rowOff>
    </xdr:from>
    <xdr:to>
      <xdr:col>7</xdr:col>
      <xdr:colOff>31750</xdr:colOff>
      <xdr:row>82</xdr:row>
      <xdr:rowOff>43117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0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27894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86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類似団体の中において低い水準で推移しているため、引き続き給与水準の適正化に努めていく。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27214</xdr:rowOff>
    </xdr:from>
    <xdr:to>
      <xdr:col>81</xdr:col>
      <xdr:colOff>44450</xdr:colOff>
      <xdr:row>81</xdr:row>
      <xdr:rowOff>62593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3743214"/>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61686</xdr:rowOff>
    </xdr:from>
    <xdr:to>
      <xdr:col>77</xdr:col>
      <xdr:colOff>44450</xdr:colOff>
      <xdr:row>81</xdr:row>
      <xdr:rowOff>62593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37776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61686</xdr:rowOff>
    </xdr:from>
    <xdr:to>
      <xdr:col>72</xdr:col>
      <xdr:colOff>203200</xdr:colOff>
      <xdr:row>81</xdr:row>
      <xdr:rowOff>97064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37776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97064</xdr:rowOff>
    </xdr:from>
    <xdr:to>
      <xdr:col>68</xdr:col>
      <xdr:colOff>152400</xdr:colOff>
      <xdr:row>84</xdr:row>
      <xdr:rowOff>65314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3984514"/>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147864</xdr:rowOff>
    </xdr:from>
    <xdr:to>
      <xdr:col>81</xdr:col>
      <xdr:colOff>95250</xdr:colOff>
      <xdr:row>80</xdr:row>
      <xdr:rowOff>78014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369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69141</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3613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11793</xdr:rowOff>
    </xdr:from>
    <xdr:to>
      <xdr:col>77</xdr:col>
      <xdr:colOff>95250</xdr:colOff>
      <xdr:row>81</xdr:row>
      <xdr:rowOff>113393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123570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366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10886</xdr:rowOff>
    </xdr:from>
    <xdr:to>
      <xdr:col>73</xdr:col>
      <xdr:colOff>44450</xdr:colOff>
      <xdr:row>80</xdr:row>
      <xdr:rowOff>112486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37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78</xdr:row>
      <xdr:rowOff>122663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349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46264</xdr:rowOff>
    </xdr:from>
    <xdr:to>
      <xdr:col>68</xdr:col>
      <xdr:colOff>203200</xdr:colOff>
      <xdr:row>81</xdr:row>
      <xdr:rowOff>147864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39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158041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370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126291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職員数は採用活動の強化により増となったが、人口が前年度と比較して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増加したため、人口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人当たり職員数は減少した。</a:t>
          </a:r>
        </a:p>
        <a:p>
          <a:r>
            <a:rPr kumimoji="1" lang="ja-JP" altLang="en-US" sz="1300">
              <a:latin typeface="ＭＳ Ｐゴシック" panose="020B0600070205080204" pitchFamily="50" charset="-128"/>
              <a:ea typeface="ＭＳ Ｐゴシック" panose="020B0600070205080204" pitchFamily="50" charset="-128"/>
            </a:rPr>
            <a:t>　今後も民間活力の有効活用や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の推進などにより、適正な執行体制の確保に努めていく。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20562</xdr:rowOff>
    </xdr:from>
    <xdr:to>
      <xdr:col>81</xdr:col>
      <xdr:colOff>44450</xdr:colOff>
      <xdr:row>61</xdr:row>
      <xdr:rowOff>22860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479012"/>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36649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481310"/>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36649</xdr:rowOff>
    </xdr:from>
    <xdr:to>
      <xdr:col>72</xdr:col>
      <xdr:colOff>203200</xdr:colOff>
      <xdr:row>61</xdr:row>
      <xdr:rowOff>38946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495099"/>
          <a:ext cx="8890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34351</xdr:rowOff>
    </xdr:from>
    <xdr:to>
      <xdr:col>68</xdr:col>
      <xdr:colOff>152400</xdr:colOff>
      <xdr:row>61</xdr:row>
      <xdr:rowOff>38946</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492801"/>
          <a:ext cx="8890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141212</xdr:rowOff>
    </xdr:from>
    <xdr:to>
      <xdr:col>81</xdr:col>
      <xdr:colOff>95250</xdr:colOff>
      <xdr:row>61</xdr:row>
      <xdr:rowOff>71362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2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113289</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0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58437</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16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157299</xdr:rowOff>
    </xdr:from>
    <xdr:to>
      <xdr:col>73</xdr:col>
      <xdr:colOff>44450</xdr:colOff>
      <xdr:row>61</xdr:row>
      <xdr:rowOff>87449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72226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159596</xdr:rowOff>
    </xdr:from>
    <xdr:to>
      <xdr:col>68</xdr:col>
      <xdr:colOff>203200</xdr:colOff>
      <xdr:row>61</xdr:row>
      <xdr:rowOff>89746</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74523</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3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155001</xdr:rowOff>
    </xdr:from>
    <xdr:to>
      <xdr:col>64</xdr:col>
      <xdr:colOff>152400</xdr:colOff>
      <xdr:row>61</xdr:row>
      <xdr:rowOff>85151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69928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2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公債費に準ずる債務負担行為の額が減少し、令和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年度単年度比率は減となったが、令和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年度単年度比率が大きかったため、昨年度と比べ</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類似団体内平均値を上回っていることから、今後も、将来の財政負担を考慮しつつ、公債費の適正管理に努めていく。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55033</xdr:rowOff>
    </xdr:from>
    <xdr:to>
      <xdr:col>81</xdr:col>
      <xdr:colOff>44450</xdr:colOff>
      <xdr:row>45</xdr:row>
      <xdr:rowOff>74083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7427383"/>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46567</xdr:rowOff>
    </xdr:from>
    <xdr:to>
      <xdr:col>77</xdr:col>
      <xdr:colOff>44450</xdr:colOff>
      <xdr:row>43</xdr:row>
      <xdr:rowOff>55033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904567"/>
          <a:ext cx="889000" cy="52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16933</xdr:rowOff>
    </xdr:from>
    <xdr:to>
      <xdr:col>72</xdr:col>
      <xdr:colOff>203200</xdr:colOff>
      <xdr:row>40</xdr:row>
      <xdr:rowOff>46567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703483"/>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16933</xdr:rowOff>
    </xdr:from>
    <xdr:to>
      <xdr:col>68</xdr:col>
      <xdr:colOff>152400</xdr:colOff>
      <xdr:row>40</xdr:row>
      <xdr:rowOff>66675</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703483"/>
          <a:ext cx="8890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45</xdr:row>
      <xdr:rowOff>23283</xdr:rowOff>
    </xdr:from>
    <xdr:to>
      <xdr:col>81</xdr:col>
      <xdr:colOff>95250</xdr:colOff>
      <xdr:row>45</xdr:row>
      <xdr:rowOff>124883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90610</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634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4233</xdr:rowOff>
    </xdr:from>
    <xdr:to>
      <xdr:col>77</xdr:col>
      <xdr:colOff>95250</xdr:colOff>
      <xdr:row>43</xdr:row>
      <xdr:rowOff>105833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90610</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137583</xdr:rowOff>
    </xdr:from>
    <xdr:to>
      <xdr:col>68</xdr:col>
      <xdr:colOff>203200</xdr:colOff>
      <xdr:row>39</xdr:row>
      <xdr:rowOff>67733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15875</xdr:rowOff>
    </xdr:from>
    <xdr:to>
      <xdr:col>64</xdr:col>
      <xdr:colOff>152400</xdr:colOff>
      <xdr:row>40</xdr:row>
      <xdr:rowOff>117475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102252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地方債償還額等に充当可能な基金など充当可能財源等が、将来負担額を上回っているため、実質的な将来負担額は生じていない。</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222,278
198,739
10.16
124,955,143
121,687,800
1,863,990
73,377,833
14,334,549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歳入経常一般財源等は増加したが、職員給与費の増などによる人件費の増加幅が上回ったため、前年度と比較して、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数値自体は類似団体内平均値を上回っているため、今後も執行体制の見直し等を進め、人件費の抑制に努めていく。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136525</xdr:rowOff>
    </xdr:from>
    <xdr:to>
      <xdr:col>24</xdr:col>
      <xdr:colOff>25400</xdr:colOff>
      <xdr:row>39</xdr:row>
      <xdr:rowOff>88900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65162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136525</xdr:rowOff>
    </xdr:from>
    <xdr:to>
      <xdr:col>19</xdr:col>
      <xdr:colOff>187325</xdr:colOff>
      <xdr:row>39</xdr:row>
      <xdr:rowOff>98425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65162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98425</xdr:rowOff>
    </xdr:from>
    <xdr:to>
      <xdr:col>15</xdr:col>
      <xdr:colOff>98425</xdr:colOff>
      <xdr:row>40</xdr:row>
      <xdr:rowOff>3175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7849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3175</xdr:rowOff>
    </xdr:from>
    <xdr:to>
      <xdr:col>11</xdr:col>
      <xdr:colOff>9525</xdr:colOff>
      <xdr:row>40</xdr:row>
      <xdr:rowOff>117475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8611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38100</xdr:rowOff>
    </xdr:from>
    <xdr:to>
      <xdr:col>24</xdr:col>
      <xdr:colOff>76200</xdr:colOff>
      <xdr:row>39</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7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10177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69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85725</xdr:rowOff>
    </xdr:from>
    <xdr:to>
      <xdr:col>20</xdr:col>
      <xdr:colOff>38100</xdr:colOff>
      <xdr:row>39</xdr:row>
      <xdr:rowOff>15875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60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68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47625</xdr:rowOff>
    </xdr:from>
    <xdr:to>
      <xdr:col>15</xdr:col>
      <xdr:colOff>149225</xdr:colOff>
      <xdr:row>39</xdr:row>
      <xdr:rowOff>149225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134002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82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123825</xdr:rowOff>
    </xdr:from>
    <xdr:to>
      <xdr:col>11</xdr:col>
      <xdr:colOff>60325</xdr:colOff>
      <xdr:row>40</xdr:row>
      <xdr:rowOff>53975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8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38752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89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66675</xdr:rowOff>
    </xdr:from>
    <xdr:to>
      <xdr:col>6</xdr:col>
      <xdr:colOff>171450</xdr:colOff>
      <xdr:row>40</xdr:row>
      <xdr:rowOff>168275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92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153052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011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歳入経常一般財源等は増加したが、予防接種費や荒川遊園管理運営費の増などによる物件費の増加幅が上回ったため、前年度と比較して、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158750</xdr:rowOff>
    </xdr:from>
    <xdr:to>
      <xdr:col>82</xdr:col>
      <xdr:colOff>107950</xdr:colOff>
      <xdr:row>14</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387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12700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387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xdr:rowOff>
    </xdr:from>
    <xdr:to>
      <xdr:col>73</xdr:col>
      <xdr:colOff>180975</xdr:colOff>
      <xdr:row>14</xdr:row>
      <xdr:rowOff>63500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413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133350</xdr:rowOff>
    </xdr:from>
    <xdr:to>
      <xdr:col>69</xdr:col>
      <xdr:colOff>92075</xdr:colOff>
      <xdr:row>14</xdr:row>
      <xdr:rowOff>63500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362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133350</xdr:rowOff>
    </xdr:from>
    <xdr:to>
      <xdr:col>82</xdr:col>
      <xdr:colOff>158750</xdr:colOff>
      <xdr:row>14</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41927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107950</xdr:rowOff>
    </xdr:from>
    <xdr:to>
      <xdr:col>78</xdr:col>
      <xdr:colOff>120650</xdr:colOff>
      <xdr:row>14</xdr:row>
      <xdr:rowOff>38100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48277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10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133350</xdr:rowOff>
    </xdr:from>
    <xdr:to>
      <xdr:col>74</xdr:col>
      <xdr:colOff>31750</xdr:colOff>
      <xdr:row>14</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82550</xdr:rowOff>
    </xdr:from>
    <xdr:to>
      <xdr:col>65</xdr:col>
      <xdr:colOff>53975</xdr:colOff>
      <xdr:row>14</xdr:row>
      <xdr:rowOff>12700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22877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保育園管理運営委託費や医療扶助などにより扶助費は増加したが、歳入経常一般財源等の増加幅が上回ったため、前年度と比較して、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数値は類似団体内平均値と同ポイントとなっているが、今後も扶助費の適正な執行に努めていく。</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83457</xdr:rowOff>
    </xdr:from>
    <xdr:to>
      <xdr:col>24</xdr:col>
      <xdr:colOff>25400</xdr:colOff>
      <xdr:row>58</xdr:row>
      <xdr:rowOff>170543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0275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170543</xdr:rowOff>
    </xdr:from>
    <xdr:to>
      <xdr:col>19</xdr:col>
      <xdr:colOff>187325</xdr:colOff>
      <xdr:row>59</xdr:row>
      <xdr:rowOff>75293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3098800" y="101146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75293</xdr:rowOff>
    </xdr:from>
    <xdr:to>
      <xdr:col>15</xdr:col>
      <xdr:colOff>98425</xdr:colOff>
      <xdr:row>59</xdr:row>
      <xdr:rowOff>151493</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190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60</xdr:row>
      <xdr:rowOff>45357</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267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4734</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94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119743</xdr:rowOff>
    </xdr:from>
    <xdr:to>
      <xdr:col>20</xdr:col>
      <xdr:colOff>38100</xdr:colOff>
      <xdr:row>59</xdr:row>
      <xdr:rowOff>49893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34670</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24493</xdr:rowOff>
    </xdr:from>
    <xdr:to>
      <xdr:col>15</xdr:col>
      <xdr:colOff>149225</xdr:colOff>
      <xdr:row>59</xdr:row>
      <xdr:rowOff>126093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110870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100693</xdr:rowOff>
    </xdr:from>
    <xdr:to>
      <xdr:col>11</xdr:col>
      <xdr:colOff>60325</xdr:colOff>
      <xdr:row>60</xdr:row>
      <xdr:rowOff>30843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15620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166007</xdr:rowOff>
    </xdr:from>
    <xdr:to>
      <xdr:col>6</xdr:col>
      <xdr:colOff>171450</xdr:colOff>
      <xdr:row>60</xdr:row>
      <xdr:rowOff>96157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80934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歳入経常一般財源等は増加したが、介護保険事業特別会計繰出金などによる繰出金等の増加幅が上回ったため、前年度と比較して、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58</xdr:row>
      <xdr:rowOff>127000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10033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03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59</xdr:row>
      <xdr:rowOff>31750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10109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31750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92727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149877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114300</xdr:rowOff>
    </xdr:from>
    <xdr:to>
      <xdr:col>74</xdr:col>
      <xdr:colOff>31750</xdr:colOff>
      <xdr:row>59</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73677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歳入経常一般財源等は増加し、私立保育園補助事業費や町会・自治会会館建設助成費などにより補助費等も増加したため、昨年度と同ポイントとなった。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類似団体内平均値を上回っているため、今後も効率的な事業運営に努めていく。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69850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070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35</xdr:row>
      <xdr:rowOff>69850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002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1270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002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1270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002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162577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105427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10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36847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36847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36847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歳入経常一般財源等は増加し、元利償還金により公債費も増加したため、昨年度と同ポイントとなった。</a:t>
          </a:r>
        </a:p>
        <a:p>
          <a:r>
            <a:rPr kumimoji="1" lang="ja-JP" altLang="en-US" sz="1300">
              <a:latin typeface="ＭＳ Ｐゴシック" panose="020B0600070205080204" pitchFamily="50" charset="-128"/>
              <a:ea typeface="ＭＳ Ｐゴシック" panose="020B0600070205080204" pitchFamily="50" charset="-128"/>
            </a:rPr>
            <a:t>　今後も、小中学校や本庁舎をはじめとする公共施設の整備・更新による起債の活用が見込まれるため、将来の財政負担を考慮しながら、公債費の適正管理に努めていく。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76</xdr:row>
      <xdr:rowOff>12700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987800" y="13042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76</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3098800" y="13004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146050</xdr:rowOff>
    </xdr:from>
    <xdr:to>
      <xdr:col>15</xdr:col>
      <xdr:colOff>98425</xdr:colOff>
      <xdr:row>75</xdr:row>
      <xdr:rowOff>165100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3004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165100</xdr:rowOff>
    </xdr:from>
    <xdr:to>
      <xdr:col>11</xdr:col>
      <xdr:colOff>9525</xdr:colOff>
      <xdr:row>76</xdr:row>
      <xdr:rowOff>12700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02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105427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48277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307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95250</xdr:rowOff>
    </xdr:from>
    <xdr:to>
      <xdr:col>15</xdr:col>
      <xdr:colOff>149225</xdr:colOff>
      <xdr:row>76</xdr:row>
      <xdr:rowOff>25400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10177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114300</xdr:rowOff>
    </xdr:from>
    <xdr:to>
      <xdr:col>11</xdr:col>
      <xdr:colOff>60325</xdr:colOff>
      <xdr:row>76</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29227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05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48277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歳入経常一般財源等は増加したが、物価高騰等による全体的な経費の増加幅が上回ったため、前年度と比較して、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今後も、不要不急な事業について廃止や縮減を図り経常的経費を抑制するとともに、新たな歳入の確保に努め、健全な財政運営に向けた取り組みを推進していく。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168911</xdr:rowOff>
    </xdr:from>
    <xdr:to>
      <xdr:col>82</xdr:col>
      <xdr:colOff>107950</xdr:colOff>
      <xdr:row>78</xdr:row>
      <xdr:rowOff>66039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37056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168911</xdr:rowOff>
    </xdr:from>
    <xdr:to>
      <xdr:col>78</xdr:col>
      <xdr:colOff>69850</xdr:colOff>
      <xdr:row>79</xdr:row>
      <xdr:rowOff>8889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3370561"/>
          <a:ext cx="889000" cy="18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8889</xdr:rowOff>
    </xdr:from>
    <xdr:to>
      <xdr:col>73</xdr:col>
      <xdr:colOff>180975</xdr:colOff>
      <xdr:row>79</xdr:row>
      <xdr:rowOff>168911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55343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168911</xdr:rowOff>
    </xdr:from>
    <xdr:to>
      <xdr:col>69</xdr:col>
      <xdr:colOff>92075</xdr:colOff>
      <xdr:row>80</xdr:row>
      <xdr:rowOff>66039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7134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15239</xdr:rowOff>
    </xdr:from>
    <xdr:to>
      <xdr:col>82</xdr:col>
      <xdr:colOff>158750</xdr:colOff>
      <xdr:row>78</xdr:row>
      <xdr:rowOff>116839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158766</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118111</xdr:rowOff>
    </xdr:from>
    <xdr:to>
      <xdr:col>78</xdr:col>
      <xdr:colOff>120650</xdr:colOff>
      <xdr:row>78</xdr:row>
      <xdr:rowOff>48261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33038</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129539</xdr:rowOff>
    </xdr:from>
    <xdr:to>
      <xdr:col>74</xdr:col>
      <xdr:colOff>31750</xdr:colOff>
      <xdr:row>79</xdr:row>
      <xdr:rowOff>59689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44466</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118111</xdr:rowOff>
    </xdr:from>
    <xdr:to>
      <xdr:col>69</xdr:col>
      <xdr:colOff>142875</xdr:colOff>
      <xdr:row>80</xdr:row>
      <xdr:rowOff>48261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33038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74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15239</xdr:rowOff>
    </xdr:from>
    <xdr:to>
      <xdr:col>65</xdr:col>
      <xdr:colOff>53975</xdr:colOff>
      <xdr:row>80</xdr:row>
      <xdr:rowOff>116839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101616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126543</xdr:rowOff>
    </xdr:from>
    <xdr:to>
      <xdr:col>29</xdr:col>
      <xdr:colOff>127000</xdr:colOff>
      <xdr:row>17</xdr:row>
      <xdr:rowOff>27907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17368"/>
          <a:ext cx="647700" cy="72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27907</xdr:rowOff>
    </xdr:from>
    <xdr:to>
      <xdr:col>26</xdr:col>
      <xdr:colOff>50800</xdr:colOff>
      <xdr:row>17</xdr:row>
      <xdr:rowOff>42483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90182"/>
          <a:ext cx="698500" cy="14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42483</xdr:rowOff>
    </xdr:from>
    <xdr:to>
      <xdr:col>22</xdr:col>
      <xdr:colOff>114300</xdr:colOff>
      <xdr:row>17</xdr:row>
      <xdr:rowOff>44737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04758"/>
          <a:ext cx="698500" cy="2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44737</xdr:rowOff>
    </xdr:from>
    <xdr:to>
      <xdr:col>18</xdr:col>
      <xdr:colOff>177800</xdr:colOff>
      <xdr:row>17</xdr:row>
      <xdr:rowOff>57963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07012"/>
          <a:ext cx="698500" cy="1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75743</xdr:rowOff>
    </xdr:from>
    <xdr:to>
      <xdr:col>29</xdr:col>
      <xdr:colOff>177800</xdr:colOff>
      <xdr:row>17</xdr:row>
      <xdr:rowOff>5893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66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92270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1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148557</xdr:rowOff>
    </xdr:from>
    <xdr:to>
      <xdr:col>26</xdr:col>
      <xdr:colOff>101600</xdr:colOff>
      <xdr:row>17</xdr:row>
      <xdr:rowOff>78707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39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88884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08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163133</xdr:rowOff>
    </xdr:from>
    <xdr:to>
      <xdr:col>22</xdr:col>
      <xdr:colOff>165100</xdr:colOff>
      <xdr:row>17</xdr:row>
      <xdr:rowOff>93283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53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103460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22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165387</xdr:rowOff>
    </xdr:from>
    <xdr:to>
      <xdr:col>19</xdr:col>
      <xdr:colOff>38100</xdr:colOff>
      <xdr:row>17</xdr:row>
      <xdr:rowOff>95537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5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105714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2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7163</xdr:rowOff>
    </xdr:from>
    <xdr:to>
      <xdr:col>15</xdr:col>
      <xdr:colOff>101600</xdr:colOff>
      <xdr:row>17</xdr:row>
      <xdr:rowOff>108763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118940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3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185201</xdr:rowOff>
    </xdr:from>
    <xdr:to>
      <xdr:col>29</xdr:col>
      <xdr:colOff>127000</xdr:colOff>
      <xdr:row>37</xdr:row>
      <xdr:rowOff>308097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452651"/>
          <a:ext cx="0" cy="9801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280174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4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308097</xdr:rowOff>
    </xdr:from>
    <xdr:to>
      <xdr:col>30</xdr:col>
      <xdr:colOff>25400</xdr:colOff>
      <xdr:row>37</xdr:row>
      <xdr:rowOff>308097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27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271578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619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185201</xdr:rowOff>
    </xdr:from>
    <xdr:to>
      <xdr:col>30</xdr:col>
      <xdr:colOff>25400</xdr:colOff>
      <xdr:row>34</xdr:row>
      <xdr:rowOff>185201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4526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132121</xdr:rowOff>
    </xdr:from>
    <xdr:to>
      <xdr:col>29</xdr:col>
      <xdr:colOff>127000</xdr:colOff>
      <xdr:row>34</xdr:row>
      <xdr:rowOff>185201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056671"/>
          <a:ext cx="647700" cy="395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119783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73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147706</xdr:rowOff>
    </xdr:from>
    <xdr:to>
      <xdr:col>29</xdr:col>
      <xdr:colOff>177800</xdr:colOff>
      <xdr:row>37</xdr:row>
      <xdr:rowOff>77856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100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132121</xdr:rowOff>
    </xdr:from>
    <xdr:to>
      <xdr:col>26</xdr:col>
      <xdr:colOff>50800</xdr:colOff>
      <xdr:row>35</xdr:row>
      <xdr:rowOff>220314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056671"/>
          <a:ext cx="698500" cy="773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88453</xdr:rowOff>
    </xdr:from>
    <xdr:to>
      <xdr:col>26</xdr:col>
      <xdr:colOff>101600</xdr:colOff>
      <xdr:row>37</xdr:row>
      <xdr:rowOff>190053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174830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299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220314</xdr:rowOff>
    </xdr:from>
    <xdr:to>
      <xdr:col>22</xdr:col>
      <xdr:colOff>114300</xdr:colOff>
      <xdr:row>37</xdr:row>
      <xdr:rowOff>84206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30664"/>
          <a:ext cx="698500" cy="378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174361</xdr:rowOff>
    </xdr:from>
    <xdr:to>
      <xdr:col>22</xdr:col>
      <xdr:colOff>165100</xdr:colOff>
      <xdr:row>37</xdr:row>
      <xdr:rowOff>275961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260738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3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48864</xdr:rowOff>
    </xdr:from>
    <xdr:to>
      <xdr:col>18</xdr:col>
      <xdr:colOff>177800</xdr:colOff>
      <xdr:row>37</xdr:row>
      <xdr:rowOff>84206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73564"/>
          <a:ext cx="698500" cy="353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189402</xdr:rowOff>
    </xdr:from>
    <xdr:to>
      <xdr:col>19</xdr:col>
      <xdr:colOff>38100</xdr:colOff>
      <xdr:row>37</xdr:row>
      <xdr:rowOff>291002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275779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197358</xdr:rowOff>
    </xdr:from>
    <xdr:to>
      <xdr:col>15</xdr:col>
      <xdr:colOff>101600</xdr:colOff>
      <xdr:row>37</xdr:row>
      <xdr:rowOff>298958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283735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134401</xdr:rowOff>
    </xdr:from>
    <xdr:to>
      <xdr:col>29</xdr:col>
      <xdr:colOff>177800</xdr:colOff>
      <xdr:row>34</xdr:row>
      <xdr:rowOff>236001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401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81078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34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81321</xdr:rowOff>
    </xdr:from>
    <xdr:to>
      <xdr:col>26</xdr:col>
      <xdr:colOff>101600</xdr:colOff>
      <xdr:row>33</xdr:row>
      <xdr:rowOff>182921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005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32</xdr:row>
      <xdr:rowOff>21648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577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169514</xdr:rowOff>
    </xdr:from>
    <xdr:to>
      <xdr:col>22</xdr:col>
      <xdr:colOff>165100</xdr:colOff>
      <xdr:row>35</xdr:row>
      <xdr:rowOff>271114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79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281291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48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33406</xdr:rowOff>
    </xdr:from>
    <xdr:to>
      <xdr:col>19</xdr:col>
      <xdr:colOff>38100</xdr:colOff>
      <xdr:row>37</xdr:row>
      <xdr:rowOff>135006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58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316633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2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169514</xdr:rowOff>
    </xdr:from>
    <xdr:to>
      <xdr:col>15</xdr:col>
      <xdr:colOff>101600</xdr:colOff>
      <xdr:row>37</xdr:row>
      <xdr:rowOff>99664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22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281291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91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222,278
198,739
10.16
124,955,143
121,687,800
1,863,990
73,377,833
14,334,549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119638</xdr:rowOff>
    </xdr:from>
    <xdr:to>
      <xdr:col>24</xdr:col>
      <xdr:colOff>63500</xdr:colOff>
      <xdr:row>36</xdr:row>
      <xdr:rowOff>37505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20388"/>
          <a:ext cx="838200" cy="8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22831</xdr:rowOff>
    </xdr:from>
    <xdr:to>
      <xdr:col>19</xdr:col>
      <xdr:colOff>177800</xdr:colOff>
      <xdr:row>36</xdr:row>
      <xdr:rowOff>37505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95031"/>
          <a:ext cx="889000" cy="1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22831</xdr:rowOff>
    </xdr:from>
    <xdr:to>
      <xdr:col>15</xdr:col>
      <xdr:colOff>50800</xdr:colOff>
      <xdr:row>36</xdr:row>
      <xdr:rowOff>36743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95031"/>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36743</xdr:rowOff>
    </xdr:from>
    <xdr:to>
      <xdr:col>10</xdr:col>
      <xdr:colOff>114300</xdr:colOff>
      <xdr:row>36</xdr:row>
      <xdr:rowOff>36830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08943"/>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68838</xdr:rowOff>
    </xdr:from>
    <xdr:to>
      <xdr:col>24</xdr:col>
      <xdr:colOff>114300</xdr:colOff>
      <xdr:row>35</xdr:row>
      <xdr:rowOff>170438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91715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2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158155</xdr:rowOff>
    </xdr:from>
    <xdr:to>
      <xdr:col>20</xdr:col>
      <xdr:colOff>38100</xdr:colOff>
      <xdr:row>36</xdr:row>
      <xdr:rowOff>88305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104832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34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143481</xdr:rowOff>
    </xdr:from>
    <xdr:to>
      <xdr:col>15</xdr:col>
      <xdr:colOff>101600</xdr:colOff>
      <xdr:row>36</xdr:row>
      <xdr:rowOff>73631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90158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1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157393</xdr:rowOff>
    </xdr:from>
    <xdr:to>
      <xdr:col>10</xdr:col>
      <xdr:colOff>165100</xdr:colOff>
      <xdr:row>36</xdr:row>
      <xdr:rowOff>87543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5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104070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3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157480</xdr:rowOff>
    </xdr:from>
    <xdr:to>
      <xdr:col>6</xdr:col>
      <xdr:colOff>38100</xdr:colOff>
      <xdr:row>36</xdr:row>
      <xdr:rowOff>87630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5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104157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3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5324</xdr:rowOff>
    </xdr:from>
    <xdr:to>
      <xdr:col>24</xdr:col>
      <xdr:colOff>63500</xdr:colOff>
      <xdr:row>56</xdr:row>
      <xdr:rowOff>63050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06524"/>
          <a:ext cx="838200" cy="5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25816</xdr:rowOff>
    </xdr:from>
    <xdr:to>
      <xdr:col>19</xdr:col>
      <xdr:colOff>177800</xdr:colOff>
      <xdr:row>56</xdr:row>
      <xdr:rowOff>63050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27016"/>
          <a:ext cx="889000" cy="3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24001</xdr:rowOff>
    </xdr:from>
    <xdr:to>
      <xdr:col>15</xdr:col>
      <xdr:colOff>50800</xdr:colOff>
      <xdr:row>56</xdr:row>
      <xdr:rowOff>25816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625201"/>
          <a:ext cx="889000" cy="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24001</xdr:rowOff>
    </xdr:from>
    <xdr:to>
      <xdr:col>10</xdr:col>
      <xdr:colOff>114300</xdr:colOff>
      <xdr:row>56</xdr:row>
      <xdr:rowOff>113630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25201"/>
          <a:ext cx="889000" cy="8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125974</xdr:rowOff>
    </xdr:from>
    <xdr:to>
      <xdr:col>24</xdr:col>
      <xdr:colOff>114300</xdr:colOff>
      <xdr:row>56</xdr:row>
      <xdr:rowOff>56124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5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148851</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0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12250</xdr:rowOff>
    </xdr:from>
    <xdr:to>
      <xdr:col>20</xdr:col>
      <xdr:colOff>38100</xdr:colOff>
      <xdr:row>56</xdr:row>
      <xdr:rowOff>113850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1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130377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8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146466</xdr:rowOff>
    </xdr:from>
    <xdr:to>
      <xdr:col>15</xdr:col>
      <xdr:colOff>101600</xdr:colOff>
      <xdr:row>56</xdr:row>
      <xdr:rowOff>76616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7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93143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5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144651</xdr:rowOff>
    </xdr:from>
    <xdr:to>
      <xdr:col>10</xdr:col>
      <xdr:colOff>165100</xdr:colOff>
      <xdr:row>56</xdr:row>
      <xdr:rowOff>74801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91328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349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62830</xdr:rowOff>
    </xdr:from>
    <xdr:to>
      <xdr:col>6</xdr:col>
      <xdr:colOff>38100</xdr:colOff>
      <xdr:row>56</xdr:row>
      <xdr:rowOff>164430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9507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125298</xdr:rowOff>
    </xdr:from>
    <xdr:to>
      <xdr:col>24</xdr:col>
      <xdr:colOff>63500</xdr:colOff>
      <xdr:row>78</xdr:row>
      <xdr:rowOff>9246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26948"/>
          <a:ext cx="838200" cy="5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8637</xdr:rowOff>
    </xdr:from>
    <xdr:to>
      <xdr:col>19</xdr:col>
      <xdr:colOff>177800</xdr:colOff>
      <xdr:row>78</xdr:row>
      <xdr:rowOff>9246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81737"/>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165303</xdr:rowOff>
    </xdr:from>
    <xdr:to>
      <xdr:col>15</xdr:col>
      <xdr:colOff>50800</xdr:colOff>
      <xdr:row>78</xdr:row>
      <xdr:rowOff>8637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66953"/>
          <a:ext cx="889000" cy="1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165303</xdr:rowOff>
    </xdr:from>
    <xdr:to>
      <xdr:col>10</xdr:col>
      <xdr:colOff>114300</xdr:colOff>
      <xdr:row>78</xdr:row>
      <xdr:rowOff>60528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66953"/>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74498</xdr:rowOff>
    </xdr:from>
    <xdr:to>
      <xdr:col>24</xdr:col>
      <xdr:colOff>114300</xdr:colOff>
      <xdr:row>78</xdr:row>
      <xdr:rowOff>4648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52925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5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129896</xdr:rowOff>
    </xdr:from>
    <xdr:to>
      <xdr:col>20</xdr:col>
      <xdr:colOff>38100</xdr:colOff>
      <xdr:row>78</xdr:row>
      <xdr:rowOff>60046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51173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2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129287</xdr:rowOff>
    </xdr:from>
    <xdr:to>
      <xdr:col>15</xdr:col>
      <xdr:colOff>101600</xdr:colOff>
      <xdr:row>78</xdr:row>
      <xdr:rowOff>59437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3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50564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2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114503</xdr:rowOff>
    </xdr:from>
    <xdr:to>
      <xdr:col>10</xdr:col>
      <xdr:colOff>165100</xdr:colOff>
      <xdr:row>78</xdr:row>
      <xdr:rowOff>44653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35780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0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9728</xdr:rowOff>
    </xdr:from>
    <xdr:to>
      <xdr:col>6</xdr:col>
      <xdr:colOff>38100</xdr:colOff>
      <xdr:row>78</xdr:row>
      <xdr:rowOff>111328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8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102455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7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61691</xdr:rowOff>
    </xdr:from>
    <xdr:to>
      <xdr:col>24</xdr:col>
      <xdr:colOff>63500</xdr:colOff>
      <xdr:row>93</xdr:row>
      <xdr:rowOff>116573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06541"/>
          <a:ext cx="838200" cy="54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116573</xdr:rowOff>
    </xdr:from>
    <xdr:to>
      <xdr:col>19</xdr:col>
      <xdr:colOff>177800</xdr:colOff>
      <xdr:row>94</xdr:row>
      <xdr:rowOff>106914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061423"/>
          <a:ext cx="889000" cy="16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49803</xdr:rowOff>
    </xdr:from>
    <xdr:to>
      <xdr:col>15</xdr:col>
      <xdr:colOff>50800</xdr:colOff>
      <xdr:row>94</xdr:row>
      <xdr:rowOff>106914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994653"/>
          <a:ext cx="889000" cy="228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49803</xdr:rowOff>
    </xdr:from>
    <xdr:to>
      <xdr:col>10</xdr:col>
      <xdr:colOff>114300</xdr:colOff>
      <xdr:row>95</xdr:row>
      <xdr:rowOff>101352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994653"/>
          <a:ext cx="889000" cy="39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10891</xdr:rowOff>
    </xdr:from>
    <xdr:to>
      <xdr:col>24</xdr:col>
      <xdr:colOff>114300</xdr:colOff>
      <xdr:row>93</xdr:row>
      <xdr:rowOff>112491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5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33768</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07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65773</xdr:rowOff>
    </xdr:from>
    <xdr:to>
      <xdr:col>20</xdr:col>
      <xdr:colOff>38100</xdr:colOff>
      <xdr:row>93</xdr:row>
      <xdr:rowOff>167373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0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12450</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78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56114</xdr:rowOff>
    </xdr:from>
    <xdr:to>
      <xdr:col>15</xdr:col>
      <xdr:colOff>101600</xdr:colOff>
      <xdr:row>94</xdr:row>
      <xdr:rowOff>157714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17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2791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94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170453</xdr:rowOff>
    </xdr:from>
    <xdr:to>
      <xdr:col>10</xdr:col>
      <xdr:colOff>165100</xdr:colOff>
      <xdr:row>93</xdr:row>
      <xdr:rowOff>100603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9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117130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7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50552</xdr:rowOff>
    </xdr:from>
    <xdr:to>
      <xdr:col>6</xdr:col>
      <xdr:colOff>38100</xdr:colOff>
      <xdr:row>95</xdr:row>
      <xdr:rowOff>152152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3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168679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1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104521</xdr:rowOff>
    </xdr:from>
    <xdr:to>
      <xdr:col>55</xdr:col>
      <xdr:colOff>0</xdr:colOff>
      <xdr:row>38</xdr:row>
      <xdr:rowOff>141084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619621"/>
          <a:ext cx="838200" cy="3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8293</xdr:rowOff>
    </xdr:from>
    <xdr:to>
      <xdr:col>50</xdr:col>
      <xdr:colOff>114300</xdr:colOff>
      <xdr:row>38</xdr:row>
      <xdr:rowOff>141084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523393"/>
          <a:ext cx="889000" cy="13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8293</xdr:rowOff>
    </xdr:from>
    <xdr:to>
      <xdr:col>45</xdr:col>
      <xdr:colOff>177800</xdr:colOff>
      <xdr:row>38</xdr:row>
      <xdr:rowOff>164897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23393"/>
          <a:ext cx="889000" cy="15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111455</xdr:rowOff>
    </xdr:from>
    <xdr:to>
      <xdr:col>41</xdr:col>
      <xdr:colOff>50800</xdr:colOff>
      <xdr:row>38</xdr:row>
      <xdr:rowOff>164897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426405"/>
          <a:ext cx="889000" cy="125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53721</xdr:rowOff>
    </xdr:from>
    <xdr:to>
      <xdr:col>55</xdr:col>
      <xdr:colOff>50800</xdr:colOff>
      <xdr:row>38</xdr:row>
      <xdr:rowOff>155321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76598</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2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90284</xdr:rowOff>
    </xdr:from>
    <xdr:to>
      <xdr:col>50</xdr:col>
      <xdr:colOff>165100</xdr:colOff>
      <xdr:row>39</xdr:row>
      <xdr:rowOff>20434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60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36961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8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128943</xdr:rowOff>
    </xdr:from>
    <xdr:to>
      <xdr:col>46</xdr:col>
      <xdr:colOff>38100</xdr:colOff>
      <xdr:row>38</xdr:row>
      <xdr:rowOff>59093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7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75620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2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114097</xdr:rowOff>
    </xdr:from>
    <xdr:to>
      <xdr:col>41</xdr:col>
      <xdr:colOff>101600</xdr:colOff>
      <xdr:row>39</xdr:row>
      <xdr:rowOff>44247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62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60774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40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60655</xdr:rowOff>
    </xdr:from>
    <xdr:to>
      <xdr:col>36</xdr:col>
      <xdr:colOff>165100</xdr:colOff>
      <xdr:row>31</xdr:row>
      <xdr:rowOff>162255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37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7332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150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120429</xdr:rowOff>
    </xdr:from>
    <xdr:to>
      <xdr:col>55</xdr:col>
      <xdr:colOff>0</xdr:colOff>
      <xdr:row>56</xdr:row>
      <xdr:rowOff>134846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721629"/>
          <a:ext cx="8382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120429</xdr:rowOff>
    </xdr:from>
    <xdr:to>
      <xdr:col>50</xdr:col>
      <xdr:colOff>114300</xdr:colOff>
      <xdr:row>57</xdr:row>
      <xdr:rowOff>62372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21629"/>
          <a:ext cx="889000" cy="1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169814</xdr:rowOff>
    </xdr:from>
    <xdr:to>
      <xdr:col>45</xdr:col>
      <xdr:colOff>177800</xdr:colOff>
      <xdr:row>57</xdr:row>
      <xdr:rowOff>62372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77101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169814</xdr:rowOff>
    </xdr:from>
    <xdr:to>
      <xdr:col>41</xdr:col>
      <xdr:colOff>50800</xdr:colOff>
      <xdr:row>57</xdr:row>
      <xdr:rowOff>5992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771014"/>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84046</xdr:rowOff>
    </xdr:from>
    <xdr:to>
      <xdr:col>55</xdr:col>
      <xdr:colOff>50800</xdr:colOff>
      <xdr:row>57</xdr:row>
      <xdr:rowOff>14196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8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62473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66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69629</xdr:rowOff>
    </xdr:from>
    <xdr:to>
      <xdr:col>50</xdr:col>
      <xdr:colOff>165100</xdr:colOff>
      <xdr:row>56</xdr:row>
      <xdr:rowOff>171229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67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162356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76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11572</xdr:rowOff>
    </xdr:from>
    <xdr:to>
      <xdr:col>46</xdr:col>
      <xdr:colOff>38100</xdr:colOff>
      <xdr:row>57</xdr:row>
      <xdr:rowOff>113172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8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104299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76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119014</xdr:rowOff>
    </xdr:from>
    <xdr:to>
      <xdr:col>41</xdr:col>
      <xdr:colOff>101600</xdr:colOff>
      <xdr:row>57</xdr:row>
      <xdr:rowOff>49164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2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40291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1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126642</xdr:rowOff>
    </xdr:from>
    <xdr:to>
      <xdr:col>36</xdr:col>
      <xdr:colOff>165100</xdr:colOff>
      <xdr:row>57</xdr:row>
      <xdr:rowOff>56792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72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47919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82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140550</xdr:rowOff>
    </xdr:from>
    <xdr:to>
      <xdr:col>55</xdr:col>
      <xdr:colOff>0</xdr:colOff>
      <xdr:row>78</xdr:row>
      <xdr:rowOff>115860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342200"/>
          <a:ext cx="838200" cy="14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115860</xdr:rowOff>
    </xdr:from>
    <xdr:to>
      <xdr:col>50</xdr:col>
      <xdr:colOff>114300</xdr:colOff>
      <xdr:row>78</xdr:row>
      <xdr:rowOff>142704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88960"/>
          <a:ext cx="889000" cy="2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158902</xdr:rowOff>
    </xdr:from>
    <xdr:to>
      <xdr:col>45</xdr:col>
      <xdr:colOff>177800</xdr:colOff>
      <xdr:row>78</xdr:row>
      <xdr:rowOff>142704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189102"/>
          <a:ext cx="889000" cy="32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154820</xdr:rowOff>
    </xdr:from>
    <xdr:to>
      <xdr:col>41</xdr:col>
      <xdr:colOff>50800</xdr:colOff>
      <xdr:row>76</xdr:row>
      <xdr:rowOff>158902</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013570"/>
          <a:ext cx="889000" cy="17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159845</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36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89750</xdr:rowOff>
    </xdr:from>
    <xdr:to>
      <xdr:col>55</xdr:col>
      <xdr:colOff>50800</xdr:colOff>
      <xdr:row>78</xdr:row>
      <xdr:rowOff>19900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2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68177</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26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65060</xdr:rowOff>
    </xdr:from>
    <xdr:to>
      <xdr:col>50</xdr:col>
      <xdr:colOff>165100</xdr:colOff>
      <xdr:row>78</xdr:row>
      <xdr:rowOff>166660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3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157787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3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91904</xdr:rowOff>
    </xdr:from>
    <xdr:to>
      <xdr:col>46</xdr:col>
      <xdr:colOff>38100</xdr:colOff>
      <xdr:row>79</xdr:row>
      <xdr:rowOff>22054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6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13181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108102</xdr:rowOff>
    </xdr:from>
    <xdr:to>
      <xdr:col>41</xdr:col>
      <xdr:colOff>101600</xdr:colOff>
      <xdr:row>77</xdr:row>
      <xdr:rowOff>38252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13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54780</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29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104020</xdr:rowOff>
    </xdr:from>
    <xdr:to>
      <xdr:col>36</xdr:col>
      <xdr:colOff>165100</xdr:colOff>
      <xdr:row>76</xdr:row>
      <xdr:rowOff>34170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296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50697</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273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564</xdr:rowOff>
    </xdr:from>
    <xdr:to>
      <xdr:col>54</xdr:col>
      <xdr:colOff>189865</xdr:colOff>
      <xdr:row>97</xdr:row>
      <xdr:rowOff>124792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02514"/>
          <a:ext cx="1270" cy="1152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128619</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7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124792</xdr:rowOff>
    </xdr:from>
    <xdr:to>
      <xdr:col>55</xdr:col>
      <xdr:colOff>88900</xdr:colOff>
      <xdr:row>97</xdr:row>
      <xdr:rowOff>124792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7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118691</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564</xdr:rowOff>
    </xdr:from>
    <xdr:to>
      <xdr:col>55</xdr:col>
      <xdr:colOff>88900</xdr:colOff>
      <xdr:row>91</xdr:row>
      <xdr:rowOff>564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0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83660</xdr:rowOff>
    </xdr:from>
    <xdr:to>
      <xdr:col>55</xdr:col>
      <xdr:colOff>0</xdr:colOff>
      <xdr:row>98</xdr:row>
      <xdr:rowOff>25808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714310"/>
          <a:ext cx="838200" cy="11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32959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10082</xdr:rowOff>
    </xdr:from>
    <xdr:to>
      <xdr:col>55</xdr:col>
      <xdr:colOff>50800</xdr:colOff>
      <xdr:row>96</xdr:row>
      <xdr:rowOff>111682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46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25808</xdr:rowOff>
    </xdr:from>
    <xdr:to>
      <xdr:col>50</xdr:col>
      <xdr:colOff>114300</xdr:colOff>
      <xdr:row>98</xdr:row>
      <xdr:rowOff>95825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827908"/>
          <a:ext cx="889000" cy="7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30820</xdr:rowOff>
    </xdr:from>
    <xdr:to>
      <xdr:col>50</xdr:col>
      <xdr:colOff>165100</xdr:colOff>
      <xdr:row>96</xdr:row>
      <xdr:rowOff>132420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9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148947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26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104284</xdr:rowOff>
    </xdr:from>
    <xdr:to>
      <xdr:col>45</xdr:col>
      <xdr:colOff>177800</xdr:colOff>
      <xdr:row>98</xdr:row>
      <xdr:rowOff>95825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734934"/>
          <a:ext cx="889000" cy="16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117425</xdr:rowOff>
    </xdr:from>
    <xdr:to>
      <xdr:col>46</xdr:col>
      <xdr:colOff>38100</xdr:colOff>
      <xdr:row>97</xdr:row>
      <xdr:rowOff>47575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64102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104284</xdr:rowOff>
    </xdr:from>
    <xdr:to>
      <xdr:col>41</xdr:col>
      <xdr:colOff>50800</xdr:colOff>
      <xdr:row>98</xdr:row>
      <xdr:rowOff>41190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34934"/>
          <a:ext cx="889000" cy="10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156353</xdr:rowOff>
    </xdr:from>
    <xdr:to>
      <xdr:col>41</xdr:col>
      <xdr:colOff>101600</xdr:colOff>
      <xdr:row>97</xdr:row>
      <xdr:rowOff>86503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103030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145413</xdr:rowOff>
    </xdr:from>
    <xdr:to>
      <xdr:col>36</xdr:col>
      <xdr:colOff>165100</xdr:colOff>
      <xdr:row>97</xdr:row>
      <xdr:rowOff>75563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92090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32860</xdr:rowOff>
    </xdr:from>
    <xdr:to>
      <xdr:col>55</xdr:col>
      <xdr:colOff>50800</xdr:colOff>
      <xdr:row>97</xdr:row>
      <xdr:rowOff>134460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6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119237</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7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146458</xdr:rowOff>
    </xdr:from>
    <xdr:to>
      <xdr:col>50</xdr:col>
      <xdr:colOff>165100</xdr:colOff>
      <xdr:row>98</xdr:row>
      <xdr:rowOff>76608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7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67735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6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45025</xdr:rowOff>
    </xdr:from>
    <xdr:to>
      <xdr:col>46</xdr:col>
      <xdr:colOff>38100</xdr:colOff>
      <xdr:row>98</xdr:row>
      <xdr:rowOff>146625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84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137752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93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53484</xdr:rowOff>
    </xdr:from>
    <xdr:to>
      <xdr:col>41</xdr:col>
      <xdr:colOff>101600</xdr:colOff>
      <xdr:row>97</xdr:row>
      <xdr:rowOff>155084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8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146211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7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161840</xdr:rowOff>
    </xdr:from>
    <xdr:to>
      <xdr:col>36</xdr:col>
      <xdr:colOff>165100</xdr:colOff>
      <xdr:row>98</xdr:row>
      <xdr:rowOff>91990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9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83117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8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109982</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5424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54610</xdr:rowOff>
    </xdr:from>
    <xdr:to>
      <xdr:col>72</xdr:col>
      <xdr:colOff>38100</xdr:colOff>
      <xdr:row>38</xdr:row>
      <xdr:rowOff>156210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37</xdr:row>
      <xdr:rowOff>1287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46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111760</xdr:rowOff>
    </xdr:from>
    <xdr:to>
      <xdr:col>67</xdr:col>
      <xdr:colOff>101600</xdr:colOff>
      <xdr:row>38</xdr:row>
      <xdr:rowOff>41910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33037</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57333" y="65481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59182</xdr:rowOff>
    </xdr:from>
    <xdr:to>
      <xdr:col>67</xdr:col>
      <xdr:colOff>101600</xdr:colOff>
      <xdr:row>31</xdr:row>
      <xdr:rowOff>160782</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53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30</xdr:row>
      <xdr:rowOff>5859</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5149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14046</xdr:rowOff>
    </xdr:from>
    <xdr:to>
      <xdr:col>85</xdr:col>
      <xdr:colOff>127000</xdr:colOff>
      <xdr:row>75</xdr:row>
      <xdr:rowOff>38583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2872796"/>
          <a:ext cx="838200" cy="2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38583</xdr:rowOff>
    </xdr:from>
    <xdr:to>
      <xdr:col>81</xdr:col>
      <xdr:colOff>50800</xdr:colOff>
      <xdr:row>75</xdr:row>
      <xdr:rowOff>97866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2897333"/>
          <a:ext cx="889000" cy="5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97866</xdr:rowOff>
    </xdr:from>
    <xdr:to>
      <xdr:col>76</xdr:col>
      <xdr:colOff>114300</xdr:colOff>
      <xdr:row>75</xdr:row>
      <xdr:rowOff>114326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2956616"/>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114326</xdr:rowOff>
    </xdr:from>
    <xdr:to>
      <xdr:col>71</xdr:col>
      <xdr:colOff>177800</xdr:colOff>
      <xdr:row>75</xdr:row>
      <xdr:rowOff>123851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297307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134696</xdr:rowOff>
    </xdr:from>
    <xdr:to>
      <xdr:col>85</xdr:col>
      <xdr:colOff>177800</xdr:colOff>
      <xdr:row>75</xdr:row>
      <xdr:rowOff>64846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8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157573</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673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159233</xdr:rowOff>
    </xdr:from>
    <xdr:to>
      <xdr:col>81</xdr:col>
      <xdr:colOff>101600</xdr:colOff>
      <xdr:row>75</xdr:row>
      <xdr:rowOff>89383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84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105910</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46428" y="12621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47066</xdr:rowOff>
    </xdr:from>
    <xdr:to>
      <xdr:col>76</xdr:col>
      <xdr:colOff>165100</xdr:colOff>
      <xdr:row>75</xdr:row>
      <xdr:rowOff>148667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9058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165193</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57428" y="1268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63526</xdr:rowOff>
    </xdr:from>
    <xdr:to>
      <xdr:col>72</xdr:col>
      <xdr:colOff>38100</xdr:colOff>
      <xdr:row>75</xdr:row>
      <xdr:rowOff>165125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92227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10203</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68428" y="1269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73051</xdr:rowOff>
    </xdr:from>
    <xdr:to>
      <xdr:col>67</xdr:col>
      <xdr:colOff>101600</xdr:colOff>
      <xdr:row>76</xdr:row>
      <xdr:rowOff>3200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93180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19728</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79428" y="1270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100115</xdr:rowOff>
    </xdr:from>
    <xdr:to>
      <xdr:col>85</xdr:col>
      <xdr:colOff>127000</xdr:colOff>
      <xdr:row>96</xdr:row>
      <xdr:rowOff>120517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387865"/>
          <a:ext cx="838200" cy="19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100115</xdr:rowOff>
    </xdr:from>
    <xdr:to>
      <xdr:col>81</xdr:col>
      <xdr:colOff>50800</xdr:colOff>
      <xdr:row>97</xdr:row>
      <xdr:rowOff>161894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387865"/>
          <a:ext cx="889000" cy="40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161894</xdr:rowOff>
    </xdr:from>
    <xdr:to>
      <xdr:col>76</xdr:col>
      <xdr:colOff>114300</xdr:colOff>
      <xdr:row>98</xdr:row>
      <xdr:rowOff>96265</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792544"/>
          <a:ext cx="889000" cy="10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153130</xdr:rowOff>
    </xdr:from>
    <xdr:to>
      <xdr:col>71</xdr:col>
      <xdr:colOff>177800</xdr:colOff>
      <xdr:row>98</xdr:row>
      <xdr:rowOff>96265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814300" y="16783780"/>
          <a:ext cx="889000" cy="1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69717</xdr:rowOff>
    </xdr:from>
    <xdr:to>
      <xdr:col>85</xdr:col>
      <xdr:colOff>177800</xdr:colOff>
      <xdr:row>96</xdr:row>
      <xdr:rowOff>171317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52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48144</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50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49315</xdr:rowOff>
    </xdr:from>
    <xdr:to>
      <xdr:col>81</xdr:col>
      <xdr:colOff>101600</xdr:colOff>
      <xdr:row>95</xdr:row>
      <xdr:rowOff>150915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33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167442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11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111094</xdr:rowOff>
    </xdr:from>
    <xdr:to>
      <xdr:col>76</xdr:col>
      <xdr:colOff>165100</xdr:colOff>
      <xdr:row>98</xdr:row>
      <xdr:rowOff>41244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7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32371</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83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45465</xdr:rowOff>
    </xdr:from>
    <xdr:to>
      <xdr:col>72</xdr:col>
      <xdr:colOff>38100</xdr:colOff>
      <xdr:row>98</xdr:row>
      <xdr:rowOff>147065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84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138192</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94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102330</xdr:rowOff>
    </xdr:from>
    <xdr:to>
      <xdr:col>67</xdr:col>
      <xdr:colOff>101600</xdr:colOff>
      <xdr:row>98</xdr:row>
      <xdr:rowOff>32480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73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23607</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82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67419</xdr:rowOff>
    </xdr:from>
    <xdr:to>
      <xdr:col>116</xdr:col>
      <xdr:colOff>63500</xdr:colOff>
      <xdr:row>54</xdr:row>
      <xdr:rowOff>1887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8982819"/>
          <a:ext cx="838200" cy="27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67419</xdr:rowOff>
    </xdr:from>
    <xdr:to>
      <xdr:col>111</xdr:col>
      <xdr:colOff>177800</xdr:colOff>
      <xdr:row>56</xdr:row>
      <xdr:rowOff>11793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0434300" y="8982819"/>
          <a:ext cx="889000" cy="63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11793</xdr:rowOff>
    </xdr:from>
    <xdr:to>
      <xdr:col>107</xdr:col>
      <xdr:colOff>50800</xdr:colOff>
      <xdr:row>56</xdr:row>
      <xdr:rowOff>48913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9612993"/>
          <a:ext cx="889000" cy="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48913</xdr:rowOff>
    </xdr:from>
    <xdr:to>
      <xdr:col>102</xdr:col>
      <xdr:colOff>114300</xdr:colOff>
      <xdr:row>56</xdr:row>
      <xdr:rowOff>94307</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9650113"/>
          <a:ext cx="889000" cy="4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122537</xdr:rowOff>
    </xdr:from>
    <xdr:to>
      <xdr:col>116</xdr:col>
      <xdr:colOff>114300</xdr:colOff>
      <xdr:row>54</xdr:row>
      <xdr:rowOff>52687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20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145414</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06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52</xdr:row>
      <xdr:rowOff>16619</xdr:rowOff>
    </xdr:from>
    <xdr:to>
      <xdr:col>112</xdr:col>
      <xdr:colOff>38100</xdr:colOff>
      <xdr:row>52</xdr:row>
      <xdr:rowOff>118219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893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134746</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56111" y="87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132443</xdr:rowOff>
    </xdr:from>
    <xdr:to>
      <xdr:col>107</xdr:col>
      <xdr:colOff>101600</xdr:colOff>
      <xdr:row>56</xdr:row>
      <xdr:rowOff>62593</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56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79120</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99428" y="933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169563</xdr:rowOff>
    </xdr:from>
    <xdr:to>
      <xdr:col>102</xdr:col>
      <xdr:colOff>165100</xdr:colOff>
      <xdr:row>56</xdr:row>
      <xdr:rowOff>99713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116240</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937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43507</xdr:rowOff>
    </xdr:from>
    <xdr:to>
      <xdr:col>98</xdr:col>
      <xdr:colOff>38100</xdr:colOff>
      <xdr:row>56</xdr:row>
      <xdr:rowOff>145107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64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161634</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21428" y="941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39299</xdr:rowOff>
    </xdr:from>
    <xdr:to>
      <xdr:col>116</xdr:col>
      <xdr:colOff>63500</xdr:colOff>
      <xdr:row>73</xdr:row>
      <xdr:rowOff>88951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555149"/>
          <a:ext cx="838200" cy="4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39299</xdr:rowOff>
    </xdr:from>
    <xdr:to>
      <xdr:col>111</xdr:col>
      <xdr:colOff>177800</xdr:colOff>
      <xdr:row>73</xdr:row>
      <xdr:rowOff>133985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555149"/>
          <a:ext cx="889000" cy="9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133985</xdr:rowOff>
    </xdr:from>
    <xdr:to>
      <xdr:col>107</xdr:col>
      <xdr:colOff>50800</xdr:colOff>
      <xdr:row>74</xdr:row>
      <xdr:rowOff>62799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649835"/>
          <a:ext cx="889000" cy="10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62799</xdr:rowOff>
    </xdr:from>
    <xdr:to>
      <xdr:col>102</xdr:col>
      <xdr:colOff>114300</xdr:colOff>
      <xdr:row>74</xdr:row>
      <xdr:rowOff>82687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750099"/>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38151</xdr:rowOff>
    </xdr:from>
    <xdr:to>
      <xdr:col>116</xdr:col>
      <xdr:colOff>114300</xdr:colOff>
      <xdr:row>73</xdr:row>
      <xdr:rowOff>139751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55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61028</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40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159949</xdr:rowOff>
    </xdr:from>
    <xdr:to>
      <xdr:col>112</xdr:col>
      <xdr:colOff>38100</xdr:colOff>
      <xdr:row>73</xdr:row>
      <xdr:rowOff>90099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50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106626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27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83185</xdr:rowOff>
    </xdr:from>
    <xdr:to>
      <xdr:col>107</xdr:col>
      <xdr:colOff>101600</xdr:colOff>
      <xdr:row>74</xdr:row>
      <xdr:rowOff>13335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59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29862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37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11999</xdr:rowOff>
    </xdr:from>
    <xdr:to>
      <xdr:col>102</xdr:col>
      <xdr:colOff>165100</xdr:colOff>
      <xdr:row>74</xdr:row>
      <xdr:rowOff>113599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9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130126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47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31887</xdr:rowOff>
    </xdr:from>
    <xdr:to>
      <xdr:col>98</xdr:col>
      <xdr:colOff>38100</xdr:colOff>
      <xdr:row>74</xdr:row>
      <xdr:rowOff>133487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1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150014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49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547,458</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このうち、人件費は給与改定に伴う職員給与費の増などにより、昨年度と比べて増加し、住民一人あたり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91,093</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物件費は、教育用コンピュータ運営費や定額減税補足給付金（調整給付金）支給事業事務費の増などにより、昨年度と比べて増加し、住民一人あたり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104,391</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新規整備は峡田小学校増築校舎建築工事など、更新整備は主要生活道路拡幅整備費などにより、それぞれ増加したが、都市計画公園等用地取得費の減などにより、全体としては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222,278
198,739
10.16
124,955,143
121,687,800
1,863,990
73,377,833
14,334,549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26734</xdr:rowOff>
    </xdr:from>
    <xdr:to>
      <xdr:col>24</xdr:col>
      <xdr:colOff>63500</xdr:colOff>
      <xdr:row>36</xdr:row>
      <xdr:rowOff>31115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98934"/>
          <a:ext cx="8382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16828</xdr:rowOff>
    </xdr:from>
    <xdr:to>
      <xdr:col>19</xdr:col>
      <xdr:colOff>177800</xdr:colOff>
      <xdr:row>36</xdr:row>
      <xdr:rowOff>31115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8902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16828</xdr:rowOff>
    </xdr:from>
    <xdr:to>
      <xdr:col>15</xdr:col>
      <xdr:colOff>50800</xdr:colOff>
      <xdr:row>36</xdr:row>
      <xdr:rowOff>30353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89028"/>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30353</xdr:rowOff>
    </xdr:from>
    <xdr:to>
      <xdr:col>10</xdr:col>
      <xdr:colOff>114300</xdr:colOff>
      <xdr:row>36</xdr:row>
      <xdr:rowOff>39307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02553"/>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147384</xdr:rowOff>
    </xdr:from>
    <xdr:to>
      <xdr:col>24</xdr:col>
      <xdr:colOff>114300</xdr:colOff>
      <xdr:row>36</xdr:row>
      <xdr:rowOff>77534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4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170261</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9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151765</xdr:rowOff>
    </xdr:from>
    <xdr:to>
      <xdr:col>20</xdr:col>
      <xdr:colOff>38100</xdr:colOff>
      <xdr:row>36</xdr:row>
      <xdr:rowOff>81915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98442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2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137478</xdr:rowOff>
    </xdr:from>
    <xdr:to>
      <xdr:col>15</xdr:col>
      <xdr:colOff>101600</xdr:colOff>
      <xdr:row>36</xdr:row>
      <xdr:rowOff>67628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84155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1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151003</xdr:rowOff>
    </xdr:from>
    <xdr:to>
      <xdr:col>10</xdr:col>
      <xdr:colOff>165100</xdr:colOff>
      <xdr:row>36</xdr:row>
      <xdr:rowOff>81153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5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97680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2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159957</xdr:rowOff>
    </xdr:from>
    <xdr:to>
      <xdr:col>6</xdr:col>
      <xdr:colOff>38100</xdr:colOff>
      <xdr:row>36</xdr:row>
      <xdr:rowOff>90107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6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106634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3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119583</xdr:rowOff>
    </xdr:from>
    <xdr:to>
      <xdr:col>24</xdr:col>
      <xdr:colOff>63500</xdr:colOff>
      <xdr:row>57</xdr:row>
      <xdr:rowOff>135172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92233"/>
          <a:ext cx="838200" cy="1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135172</xdr:rowOff>
    </xdr:from>
    <xdr:to>
      <xdr:col>19</xdr:col>
      <xdr:colOff>177800</xdr:colOff>
      <xdr:row>58</xdr:row>
      <xdr:rowOff>164998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07822"/>
          <a:ext cx="889000" cy="20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149344</xdr:rowOff>
    </xdr:from>
    <xdr:to>
      <xdr:col>15</xdr:col>
      <xdr:colOff>50800</xdr:colOff>
      <xdr:row>58</xdr:row>
      <xdr:rowOff>164998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93444"/>
          <a:ext cx="889000" cy="1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102395</xdr:rowOff>
    </xdr:from>
    <xdr:to>
      <xdr:col>10</xdr:col>
      <xdr:colOff>114300</xdr:colOff>
      <xdr:row>58</xdr:row>
      <xdr:rowOff>149344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846345"/>
          <a:ext cx="889000" cy="124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68783</xdr:rowOff>
    </xdr:from>
    <xdr:to>
      <xdr:col>24</xdr:col>
      <xdr:colOff>114300</xdr:colOff>
      <xdr:row>57</xdr:row>
      <xdr:rowOff>170383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4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47210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1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84372</xdr:rowOff>
    </xdr:from>
    <xdr:to>
      <xdr:col>20</xdr:col>
      <xdr:colOff>38100</xdr:colOff>
      <xdr:row>58</xdr:row>
      <xdr:rowOff>14522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5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5649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4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114198</xdr:rowOff>
    </xdr:from>
    <xdr:to>
      <xdr:col>15</xdr:col>
      <xdr:colOff>101600</xdr:colOff>
      <xdr:row>59</xdr:row>
      <xdr:rowOff>44348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5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35475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5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98544</xdr:rowOff>
    </xdr:from>
    <xdr:to>
      <xdr:col>10</xdr:col>
      <xdr:colOff>165100</xdr:colOff>
      <xdr:row>59</xdr:row>
      <xdr:rowOff>28694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4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19821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3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51595</xdr:rowOff>
    </xdr:from>
    <xdr:to>
      <xdr:col>6</xdr:col>
      <xdr:colOff>38100</xdr:colOff>
      <xdr:row>51</xdr:row>
      <xdr:rowOff>153195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79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169722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57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7504</xdr:rowOff>
    </xdr:from>
    <xdr:to>
      <xdr:col>24</xdr:col>
      <xdr:colOff>63500</xdr:colOff>
      <xdr:row>75</xdr:row>
      <xdr:rowOff>99608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866254"/>
          <a:ext cx="838200" cy="9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99608</xdr:rowOff>
    </xdr:from>
    <xdr:to>
      <xdr:col>19</xdr:col>
      <xdr:colOff>177800</xdr:colOff>
      <xdr:row>75</xdr:row>
      <xdr:rowOff>159632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958358"/>
          <a:ext cx="889000" cy="6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48641</xdr:rowOff>
    </xdr:from>
    <xdr:to>
      <xdr:col>15</xdr:col>
      <xdr:colOff>50800</xdr:colOff>
      <xdr:row>75</xdr:row>
      <xdr:rowOff>159632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2907391"/>
          <a:ext cx="889000" cy="1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48641</xdr:rowOff>
    </xdr:from>
    <xdr:to>
      <xdr:col>10</xdr:col>
      <xdr:colOff>114300</xdr:colOff>
      <xdr:row>76</xdr:row>
      <xdr:rowOff>150890</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2907391"/>
          <a:ext cx="889000" cy="27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128154</xdr:rowOff>
    </xdr:from>
    <xdr:to>
      <xdr:col>24</xdr:col>
      <xdr:colOff>114300</xdr:colOff>
      <xdr:row>75</xdr:row>
      <xdr:rowOff>58304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81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151031</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666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48808</xdr:rowOff>
    </xdr:from>
    <xdr:to>
      <xdr:col>20</xdr:col>
      <xdr:colOff>38100</xdr:colOff>
      <xdr:row>75</xdr:row>
      <xdr:rowOff>150408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90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166935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68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108832</xdr:rowOff>
    </xdr:from>
    <xdr:to>
      <xdr:col>15</xdr:col>
      <xdr:colOff>101600</xdr:colOff>
      <xdr:row>76</xdr:row>
      <xdr:rowOff>38982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96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55509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742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169291</xdr:rowOff>
    </xdr:from>
    <xdr:to>
      <xdr:col>10</xdr:col>
      <xdr:colOff>165100</xdr:colOff>
      <xdr:row>75</xdr:row>
      <xdr:rowOff>99441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85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115968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631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100090</xdr:rowOff>
    </xdr:from>
    <xdr:to>
      <xdr:col>6</xdr:col>
      <xdr:colOff>38100</xdr:colOff>
      <xdr:row>77</xdr:row>
      <xdr:rowOff>30240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13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46768</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90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150825</xdr:rowOff>
    </xdr:from>
    <xdr:to>
      <xdr:col>24</xdr:col>
      <xdr:colOff>63500</xdr:colOff>
      <xdr:row>97</xdr:row>
      <xdr:rowOff>8979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610025"/>
          <a:ext cx="838200" cy="2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87331</xdr:rowOff>
    </xdr:from>
    <xdr:to>
      <xdr:col>19</xdr:col>
      <xdr:colOff>177800</xdr:colOff>
      <xdr:row>97</xdr:row>
      <xdr:rowOff>8979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203631"/>
          <a:ext cx="889000" cy="43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87331</xdr:rowOff>
    </xdr:from>
    <xdr:to>
      <xdr:col>15</xdr:col>
      <xdr:colOff>50800</xdr:colOff>
      <xdr:row>94</xdr:row>
      <xdr:rowOff>104953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203631"/>
          <a:ext cx="889000" cy="1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104953</xdr:rowOff>
    </xdr:from>
    <xdr:to>
      <xdr:col>10</xdr:col>
      <xdr:colOff>114300</xdr:colOff>
      <xdr:row>97</xdr:row>
      <xdr:rowOff>42926</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221253"/>
          <a:ext cx="889000" cy="45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100025</xdr:rowOff>
    </xdr:from>
    <xdr:to>
      <xdr:col>24</xdr:col>
      <xdr:colOff>114300</xdr:colOff>
      <xdr:row>97</xdr:row>
      <xdr:rowOff>30175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5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122902</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1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129629</xdr:rowOff>
    </xdr:from>
    <xdr:to>
      <xdr:col>20</xdr:col>
      <xdr:colOff>38100</xdr:colOff>
      <xdr:row>97</xdr:row>
      <xdr:rowOff>59779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58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76306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36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36531</xdr:rowOff>
    </xdr:from>
    <xdr:to>
      <xdr:col>15</xdr:col>
      <xdr:colOff>101600</xdr:colOff>
      <xdr:row>94</xdr:row>
      <xdr:rowOff>138131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1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154658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92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54153</xdr:rowOff>
    </xdr:from>
    <xdr:to>
      <xdr:col>10</xdr:col>
      <xdr:colOff>165100</xdr:colOff>
      <xdr:row>94</xdr:row>
      <xdr:rowOff>155753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17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830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94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163576</xdr:rowOff>
    </xdr:from>
    <xdr:to>
      <xdr:col>6</xdr:col>
      <xdr:colOff>38100</xdr:colOff>
      <xdr:row>97</xdr:row>
      <xdr:rowOff>93726</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2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110253</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39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152273</xdr:rowOff>
    </xdr:from>
    <xdr:to>
      <xdr:col>55</xdr:col>
      <xdr:colOff>0</xdr:colOff>
      <xdr:row>37</xdr:row>
      <xdr:rowOff>158750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495923"/>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158750</xdr:rowOff>
    </xdr:from>
    <xdr:to>
      <xdr:col>50</xdr:col>
      <xdr:colOff>114300</xdr:colOff>
      <xdr:row>37</xdr:row>
      <xdr:rowOff>166370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502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152654</xdr:rowOff>
    </xdr:from>
    <xdr:to>
      <xdr:col>45</xdr:col>
      <xdr:colOff>177800</xdr:colOff>
      <xdr:row>37</xdr:row>
      <xdr:rowOff>166370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4963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140843</xdr:rowOff>
    </xdr:from>
    <xdr:to>
      <xdr:col>41</xdr:col>
      <xdr:colOff>50800</xdr:colOff>
      <xdr:row>37</xdr:row>
      <xdr:rowOff>152654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484493"/>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101473</xdr:rowOff>
    </xdr:from>
    <xdr:to>
      <xdr:col>55</xdr:col>
      <xdr:colOff>50800</xdr:colOff>
      <xdr:row>38</xdr:row>
      <xdr:rowOff>31623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44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79900</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107950</xdr:rowOff>
    </xdr:from>
    <xdr:to>
      <xdr:col>50</xdr:col>
      <xdr:colOff>165100</xdr:colOff>
      <xdr:row>38</xdr:row>
      <xdr:rowOff>38100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29227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544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115570</xdr:rowOff>
    </xdr:from>
    <xdr:to>
      <xdr:col>46</xdr:col>
      <xdr:colOff>38100</xdr:colOff>
      <xdr:row>38</xdr:row>
      <xdr:rowOff>45720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45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36847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551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101854</xdr:rowOff>
    </xdr:from>
    <xdr:to>
      <xdr:col>41</xdr:col>
      <xdr:colOff>101600</xdr:colOff>
      <xdr:row>38</xdr:row>
      <xdr:rowOff>32004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44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23131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538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90043</xdr:rowOff>
    </xdr:from>
    <xdr:to>
      <xdr:col>36</xdr:col>
      <xdr:colOff>165100</xdr:colOff>
      <xdr:row>38</xdr:row>
      <xdr:rowOff>20193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43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11320</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526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129550</xdr:rowOff>
    </xdr:from>
    <xdr:to>
      <xdr:col>55</xdr:col>
      <xdr:colOff>0</xdr:colOff>
      <xdr:row>75</xdr:row>
      <xdr:rowOff>129870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988300"/>
          <a:ext cx="8382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103490</xdr:rowOff>
    </xdr:from>
    <xdr:to>
      <xdr:col>50</xdr:col>
      <xdr:colOff>114300</xdr:colOff>
      <xdr:row>75</xdr:row>
      <xdr:rowOff>129550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962240"/>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103490</xdr:rowOff>
    </xdr:from>
    <xdr:to>
      <xdr:col>45</xdr:col>
      <xdr:colOff>177800</xdr:colOff>
      <xdr:row>75</xdr:row>
      <xdr:rowOff>127630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962240"/>
          <a:ext cx="889000" cy="2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77887</xdr:rowOff>
    </xdr:from>
    <xdr:to>
      <xdr:col>41</xdr:col>
      <xdr:colOff>50800</xdr:colOff>
      <xdr:row>75</xdr:row>
      <xdr:rowOff>127630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936637"/>
          <a:ext cx="889000" cy="4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79070</xdr:rowOff>
    </xdr:from>
    <xdr:to>
      <xdr:col>55</xdr:col>
      <xdr:colOff>50800</xdr:colOff>
      <xdr:row>76</xdr:row>
      <xdr:rowOff>9221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93782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101947</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78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78750</xdr:rowOff>
    </xdr:from>
    <xdr:to>
      <xdr:col>50</xdr:col>
      <xdr:colOff>165100</xdr:colOff>
      <xdr:row>76</xdr:row>
      <xdr:rowOff>8900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93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25427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71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52690</xdr:rowOff>
    </xdr:from>
    <xdr:to>
      <xdr:col>46</xdr:col>
      <xdr:colOff>38100</xdr:colOff>
      <xdr:row>75</xdr:row>
      <xdr:rowOff>154290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91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170817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68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76830</xdr:rowOff>
    </xdr:from>
    <xdr:to>
      <xdr:col>41</xdr:col>
      <xdr:colOff>101600</xdr:colOff>
      <xdr:row>76</xdr:row>
      <xdr:rowOff>6979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9355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23507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71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27087</xdr:rowOff>
    </xdr:from>
    <xdr:to>
      <xdr:col>36</xdr:col>
      <xdr:colOff>165100</xdr:colOff>
      <xdr:row>75</xdr:row>
      <xdr:rowOff>128687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8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145214</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66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32860</xdr:rowOff>
    </xdr:from>
    <xdr:to>
      <xdr:col>55</xdr:col>
      <xdr:colOff>0</xdr:colOff>
      <xdr:row>96</xdr:row>
      <xdr:rowOff>129284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492060"/>
          <a:ext cx="838200" cy="9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32860</xdr:rowOff>
    </xdr:from>
    <xdr:to>
      <xdr:col>50</xdr:col>
      <xdr:colOff>114300</xdr:colOff>
      <xdr:row>97</xdr:row>
      <xdr:rowOff>49707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492060"/>
          <a:ext cx="889000" cy="18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49707</xdr:rowOff>
    </xdr:from>
    <xdr:to>
      <xdr:col>45</xdr:col>
      <xdr:colOff>177800</xdr:colOff>
      <xdr:row>97</xdr:row>
      <xdr:rowOff>79936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80357"/>
          <a:ext cx="889000" cy="3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79936</xdr:rowOff>
    </xdr:from>
    <xdr:to>
      <xdr:col>41</xdr:col>
      <xdr:colOff>50800</xdr:colOff>
      <xdr:row>97</xdr:row>
      <xdr:rowOff>85117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10586"/>
          <a:ext cx="889000" cy="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78484</xdr:rowOff>
    </xdr:from>
    <xdr:to>
      <xdr:col>55</xdr:col>
      <xdr:colOff>50800</xdr:colOff>
      <xdr:row>97</xdr:row>
      <xdr:rowOff>8634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3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101361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8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153510</xdr:rowOff>
    </xdr:from>
    <xdr:to>
      <xdr:col>50</xdr:col>
      <xdr:colOff>165100</xdr:colOff>
      <xdr:row>96</xdr:row>
      <xdr:rowOff>83660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44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100187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21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170357</xdr:rowOff>
    </xdr:from>
    <xdr:to>
      <xdr:col>46</xdr:col>
      <xdr:colOff>38100</xdr:colOff>
      <xdr:row>97</xdr:row>
      <xdr:rowOff>100507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117034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40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29136</xdr:rowOff>
    </xdr:from>
    <xdr:to>
      <xdr:col>41</xdr:col>
      <xdr:colOff>101600</xdr:colOff>
      <xdr:row>97</xdr:row>
      <xdr:rowOff>130736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5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147263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34317</xdr:rowOff>
    </xdr:from>
    <xdr:to>
      <xdr:col>36</xdr:col>
      <xdr:colOff>165100</xdr:colOff>
      <xdr:row>97</xdr:row>
      <xdr:rowOff>135917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152444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100952</xdr:rowOff>
    </xdr:from>
    <xdr:to>
      <xdr:col>85</xdr:col>
      <xdr:colOff>127000</xdr:colOff>
      <xdr:row>38</xdr:row>
      <xdr:rowOff>121298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616052"/>
          <a:ext cx="8382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121298</xdr:rowOff>
    </xdr:from>
    <xdr:to>
      <xdr:col>81</xdr:col>
      <xdr:colOff>50800</xdr:colOff>
      <xdr:row>38</xdr:row>
      <xdr:rowOff>127165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636398"/>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60337</xdr:rowOff>
    </xdr:from>
    <xdr:to>
      <xdr:col>76</xdr:col>
      <xdr:colOff>114300</xdr:colOff>
      <xdr:row>38</xdr:row>
      <xdr:rowOff>127165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75437"/>
          <a:ext cx="889000" cy="6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53213</xdr:rowOff>
    </xdr:from>
    <xdr:to>
      <xdr:col>71</xdr:col>
      <xdr:colOff>177800</xdr:colOff>
      <xdr:row>38</xdr:row>
      <xdr:rowOff>60337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68313"/>
          <a:ext cx="889000" cy="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50152</xdr:rowOff>
    </xdr:from>
    <xdr:to>
      <xdr:col>85</xdr:col>
      <xdr:colOff>177800</xdr:colOff>
      <xdr:row>38</xdr:row>
      <xdr:rowOff>151752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136529</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8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70498</xdr:rowOff>
    </xdr:from>
    <xdr:to>
      <xdr:col>81</xdr:col>
      <xdr:colOff>101600</xdr:colOff>
      <xdr:row>39</xdr:row>
      <xdr:rowOff>648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8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163225</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7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76365</xdr:rowOff>
    </xdr:from>
    <xdr:to>
      <xdr:col>76</xdr:col>
      <xdr:colOff>165100</xdr:colOff>
      <xdr:row>39</xdr:row>
      <xdr:rowOff>6515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9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169092</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8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9537</xdr:rowOff>
    </xdr:from>
    <xdr:to>
      <xdr:col>72</xdr:col>
      <xdr:colOff>38100</xdr:colOff>
      <xdr:row>38</xdr:row>
      <xdr:rowOff>111137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2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127665</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29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2413</xdr:rowOff>
    </xdr:from>
    <xdr:to>
      <xdr:col>67</xdr:col>
      <xdr:colOff>101600</xdr:colOff>
      <xdr:row>38</xdr:row>
      <xdr:rowOff>104013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120540</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9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53811</xdr:rowOff>
    </xdr:from>
    <xdr:to>
      <xdr:col>85</xdr:col>
      <xdr:colOff>127000</xdr:colOff>
      <xdr:row>57</xdr:row>
      <xdr:rowOff>16909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55011"/>
          <a:ext cx="838200" cy="13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16909</xdr:rowOff>
    </xdr:from>
    <xdr:to>
      <xdr:col>81</xdr:col>
      <xdr:colOff>50800</xdr:colOff>
      <xdr:row>57</xdr:row>
      <xdr:rowOff>94883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89559"/>
          <a:ext cx="889000" cy="77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94883</xdr:rowOff>
    </xdr:from>
    <xdr:to>
      <xdr:col>76</xdr:col>
      <xdr:colOff>114300</xdr:colOff>
      <xdr:row>58</xdr:row>
      <xdr:rowOff>17519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867533"/>
          <a:ext cx="889000" cy="9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17519</xdr:rowOff>
    </xdr:from>
    <xdr:to>
      <xdr:col>71</xdr:col>
      <xdr:colOff>177800</xdr:colOff>
      <xdr:row>58</xdr:row>
      <xdr:rowOff>67332</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61619"/>
          <a:ext cx="889000" cy="4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3011</xdr:rowOff>
    </xdr:from>
    <xdr:to>
      <xdr:col>85</xdr:col>
      <xdr:colOff>177800</xdr:colOff>
      <xdr:row>56</xdr:row>
      <xdr:rowOff>104611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0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25888</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4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137559</xdr:rowOff>
    </xdr:from>
    <xdr:to>
      <xdr:col>81</xdr:col>
      <xdr:colOff>101600</xdr:colOff>
      <xdr:row>57</xdr:row>
      <xdr:rowOff>67709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3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58836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3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44083</xdr:rowOff>
    </xdr:from>
    <xdr:to>
      <xdr:col>76</xdr:col>
      <xdr:colOff>165100</xdr:colOff>
      <xdr:row>57</xdr:row>
      <xdr:rowOff>145683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81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136810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09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138169</xdr:rowOff>
    </xdr:from>
    <xdr:to>
      <xdr:col>72</xdr:col>
      <xdr:colOff>38100</xdr:colOff>
      <xdr:row>58</xdr:row>
      <xdr:rowOff>68319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59446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0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16532</xdr:rowOff>
    </xdr:from>
    <xdr:to>
      <xdr:col>67</xdr:col>
      <xdr:colOff>101600</xdr:colOff>
      <xdr:row>58</xdr:row>
      <xdr:rowOff>118132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96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109259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109982</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2282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54611</xdr:rowOff>
    </xdr:from>
    <xdr:to>
      <xdr:col>72</xdr:col>
      <xdr:colOff>38100</xdr:colOff>
      <xdr:row>78</xdr:row>
      <xdr:rowOff>156211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42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77</xdr:row>
      <xdr:rowOff>1288</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32029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111761</xdr:rowOff>
    </xdr:from>
    <xdr:to>
      <xdr:col>67</xdr:col>
      <xdr:colOff>101600</xdr:colOff>
      <xdr:row>78</xdr:row>
      <xdr:rowOff>41911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1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33038</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3406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59182</xdr:rowOff>
    </xdr:from>
    <xdr:to>
      <xdr:col>67</xdr:col>
      <xdr:colOff>101600</xdr:colOff>
      <xdr:row>71</xdr:row>
      <xdr:rowOff>160782</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223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70</xdr:row>
      <xdr:rowOff>5859</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2007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14046</xdr:rowOff>
    </xdr:from>
    <xdr:to>
      <xdr:col>85</xdr:col>
      <xdr:colOff>127000</xdr:colOff>
      <xdr:row>95</xdr:row>
      <xdr:rowOff>38506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301796"/>
          <a:ext cx="8382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38506</xdr:rowOff>
    </xdr:from>
    <xdr:to>
      <xdr:col>81</xdr:col>
      <xdr:colOff>50800</xdr:colOff>
      <xdr:row>95</xdr:row>
      <xdr:rowOff>97789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326256"/>
          <a:ext cx="889000" cy="5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97789</xdr:rowOff>
    </xdr:from>
    <xdr:to>
      <xdr:col>76</xdr:col>
      <xdr:colOff>114300</xdr:colOff>
      <xdr:row>95</xdr:row>
      <xdr:rowOff>114325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385539"/>
          <a:ext cx="889000" cy="1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114325</xdr:rowOff>
    </xdr:from>
    <xdr:to>
      <xdr:col>71</xdr:col>
      <xdr:colOff>177800</xdr:colOff>
      <xdr:row>95</xdr:row>
      <xdr:rowOff>123850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4020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134696</xdr:rowOff>
    </xdr:from>
    <xdr:to>
      <xdr:col>85</xdr:col>
      <xdr:colOff>177800</xdr:colOff>
      <xdr:row>95</xdr:row>
      <xdr:rowOff>64846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2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157573</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10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159156</xdr:rowOff>
    </xdr:from>
    <xdr:to>
      <xdr:col>81</xdr:col>
      <xdr:colOff>101600</xdr:colOff>
      <xdr:row>95</xdr:row>
      <xdr:rowOff>89306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2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105833</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050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46989</xdr:rowOff>
    </xdr:from>
    <xdr:to>
      <xdr:col>76</xdr:col>
      <xdr:colOff>165100</xdr:colOff>
      <xdr:row>95</xdr:row>
      <xdr:rowOff>148589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33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165116</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10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63525</xdr:rowOff>
    </xdr:from>
    <xdr:to>
      <xdr:col>72</xdr:col>
      <xdr:colOff>38100</xdr:colOff>
      <xdr:row>95</xdr:row>
      <xdr:rowOff>165125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35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10202</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1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73050</xdr:rowOff>
    </xdr:from>
    <xdr:to>
      <xdr:col>67</xdr:col>
      <xdr:colOff>101600</xdr:colOff>
      <xdr:row>96</xdr:row>
      <xdr:rowOff>3200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3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19727</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13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547,458</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このうち、民生費は定額減税補足給付金（調整給付金）や低所得世帯向け価格高騰重点支援給付金支給事業の増などにより、昨年度と比べて増加し、住民一人あたり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281,394</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土木費は、公園新設・拡充費や荒川区土地開発公社経費（貸付金）の減などにより、昨年度と比べて減少し、住民一人あたり</a:t>
          </a:r>
          <a:r>
            <a:rPr kumimoji="1" lang="en-US" altLang="ja-JP" sz="1300">
              <a:latin typeface="ＭＳ Ｐゴシック" panose="020B0600070205080204" pitchFamily="50" charset="-128"/>
              <a:ea typeface="ＭＳ Ｐゴシック" panose="020B0600070205080204" pitchFamily="50" charset="-128"/>
            </a:rPr>
            <a:t>56,367</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教育費は、教育用コンピュータ運営費や峡田小学校増築校舎建築工事の増などにより、昨年度と比べて増加し、住民一人あたり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81,390</a:t>
          </a:r>
          <a:r>
            <a:rPr kumimoji="1" lang="ja-JP" altLang="en-US" sz="1300">
              <a:latin typeface="ＭＳ Ｐゴシック" panose="020B0600070205080204" pitchFamily="50" charset="-128"/>
              <a:ea typeface="ＭＳ Ｐゴシック" panose="020B0600070205080204" pitchFamily="50" charset="-128"/>
            </a:rPr>
            <a:t>円となっている。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財政調整基金残高は、財源不足の対応として約</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億円の取崩しを行ったため、標準財政規模比は約</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に減少した。今後も景気変動に対応するため、</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程度を目途に維持しつつ、近い将来想定されている公共施設等の建替え需要に備え、特定目的基金への積立てを重点化していく。</a:t>
          </a:r>
        </a:p>
        <a:p>
          <a:r>
            <a:rPr kumimoji="1" lang="ja-JP" altLang="en-US" sz="1300">
              <a:latin typeface="ＭＳ ゴシック" pitchFamily="49" charset="-128"/>
              <a:ea typeface="ＭＳ ゴシック" pitchFamily="49" charset="-128"/>
            </a:rPr>
            <a:t>　実質収支は、給与改定に伴う職員給与費や小中学校のタブレット</a:t>
          </a:r>
          <a:r>
            <a:rPr kumimoji="1" lang="en-US" altLang="ja-JP" sz="1300">
              <a:latin typeface="ＭＳ ゴシック" pitchFamily="49" charset="-128"/>
              <a:ea typeface="ＭＳ ゴシック" pitchFamily="49" charset="-128"/>
            </a:rPr>
            <a:t>PC</a:t>
          </a:r>
          <a:r>
            <a:rPr kumimoji="1" lang="ja-JP" altLang="en-US" sz="1300">
              <a:latin typeface="ＭＳ ゴシック" pitchFamily="49" charset="-128"/>
              <a:ea typeface="ＭＳ ゴシック" pitchFamily="49" charset="-128"/>
            </a:rPr>
            <a:t>更改の増などの影響により、昨年度と比較して</a:t>
          </a:r>
          <a:r>
            <a:rPr kumimoji="1" lang="en-US" altLang="ja-JP" sz="1300">
              <a:latin typeface="ＭＳ ゴシック" pitchFamily="49" charset="-128"/>
              <a:ea typeface="ＭＳ ゴシック" pitchFamily="49" charset="-128"/>
            </a:rPr>
            <a:t>3.1</a:t>
          </a:r>
          <a:r>
            <a:rPr kumimoji="1" lang="ja-JP" altLang="en-US" sz="1300">
              <a:latin typeface="ＭＳ ゴシック" pitchFamily="49" charset="-128"/>
              <a:ea typeface="ＭＳ ゴシック" pitchFamily="49" charset="-128"/>
            </a:rPr>
            <a:t>ポイント減少した。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年度決算から算定を開始して以来、連結実質赤字は生じていない。なお、黒字額の構成比については、一般会計の黒字額がその大宗を占めている。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124955143</v>
      </c>
      <c r="BO4" s="358"/>
      <c r="BP4" s="358"/>
      <c r="BQ4" s="358"/>
      <c r="BR4" s="358"/>
      <c r="BS4" s="358"/>
      <c r="BT4" s="358"/>
      <c r="BU4" s="359"/>
      <c r="BV4" s="357">
        <v>121634099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2.5</v>
      </c>
      <c r="CU4" s="364"/>
      <c r="CV4" s="364"/>
      <c r="CW4" s="364"/>
      <c r="CX4" s="364"/>
      <c r="CY4" s="364"/>
      <c r="CZ4" s="364"/>
      <c r="DA4" s="365"/>
      <c r="DB4" s="363">
        <v>5.6</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121687800</v>
      </c>
      <c r="BO5" s="395"/>
      <c r="BP5" s="395"/>
      <c r="BQ5" s="395"/>
      <c r="BR5" s="395"/>
      <c r="BS5" s="395"/>
      <c r="BT5" s="395"/>
      <c r="BU5" s="396"/>
      <c r="BV5" s="394">
        <v>117399254</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80</v>
      </c>
      <c r="CU5" s="392"/>
      <c r="CV5" s="392"/>
      <c r="CW5" s="392"/>
      <c r="CX5" s="392"/>
      <c r="CY5" s="392"/>
      <c r="CZ5" s="392"/>
      <c r="DA5" s="393"/>
      <c r="DB5" s="391">
        <v>79.099999999999994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3267343</v>
      </c>
      <c r="BO6" s="395"/>
      <c r="BP6" s="395"/>
      <c r="BQ6" s="395"/>
      <c r="BR6" s="395"/>
      <c r="BS6" s="395"/>
      <c r="BT6" s="395"/>
      <c r="BU6" s="396"/>
      <c r="BV6" s="394">
        <v>4234845</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80</v>
      </c>
      <c r="CU6" s="432"/>
      <c r="CV6" s="432"/>
      <c r="CW6" s="432"/>
      <c r="CX6" s="432"/>
      <c r="CY6" s="432"/>
      <c r="CZ6" s="432"/>
      <c r="DA6" s="433"/>
      <c r="DB6" s="431">
        <v>79.099999999999994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1403353</v>
      </c>
      <c r="BO7" s="395"/>
      <c r="BP7" s="395"/>
      <c r="BQ7" s="395"/>
      <c r="BR7" s="395"/>
      <c r="BS7" s="395"/>
      <c r="BT7" s="395"/>
      <c r="BU7" s="396"/>
      <c r="BV7" s="394">
        <v>279546</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73377833</v>
      </c>
      <c r="CU7" s="395"/>
      <c r="CV7" s="395"/>
      <c r="CW7" s="395"/>
      <c r="CX7" s="395"/>
      <c r="CY7" s="395"/>
      <c r="CZ7" s="395"/>
      <c r="DA7" s="396"/>
      <c r="DB7" s="394">
        <v>70157883</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1863990</v>
      </c>
      <c r="BO8" s="395"/>
      <c r="BP8" s="395"/>
      <c r="BQ8" s="395"/>
      <c r="BR8" s="395"/>
      <c r="BS8" s="395"/>
      <c r="BT8" s="395"/>
      <c r="BU8" s="396"/>
      <c r="BV8" s="394">
        <v>3955299</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0.34</v>
      </c>
      <c r="CU8" s="435"/>
      <c r="CV8" s="435"/>
      <c r="CW8" s="435"/>
      <c r="CX8" s="435"/>
      <c r="CY8" s="435"/>
      <c r="CZ8" s="435"/>
      <c r="DA8" s="436"/>
      <c r="DB8" s="434">
        <v>0.34</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217475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-2091309</v>
      </c>
      <c r="BO9" s="395"/>
      <c r="BP9" s="395"/>
      <c r="BQ9" s="395"/>
      <c r="BR9" s="395"/>
      <c r="BS9" s="395"/>
      <c r="BT9" s="395"/>
      <c r="BU9" s="396"/>
      <c r="BV9" s="394">
        <v>-1163470</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2.4</v>
      </c>
      <c r="CU9" s="392"/>
      <c r="CV9" s="392"/>
      <c r="CW9" s="392"/>
      <c r="CX9" s="392"/>
      <c r="CY9" s="392"/>
      <c r="CZ9" s="392"/>
      <c r="DA9" s="393"/>
      <c r="DB9" s="391">
        <v>2.2999999999999998</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212264</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27464</v>
      </c>
      <c r="BO10" s="395"/>
      <c r="BP10" s="395"/>
      <c r="BQ10" s="395"/>
      <c r="BR10" s="395"/>
      <c r="BS10" s="395"/>
      <c r="BT10" s="395"/>
      <c r="BU10" s="396"/>
      <c r="BV10" s="394">
        <v>15993</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222278</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2471781</v>
      </c>
      <c r="BO12" s="395"/>
      <c r="BP12" s="395"/>
      <c r="BQ12" s="395"/>
      <c r="BR12" s="395"/>
      <c r="BS12" s="395"/>
      <c r="BT12" s="395"/>
      <c r="BU12" s="396"/>
      <c r="BV12" s="394">
        <v>4511525</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198739</v>
      </c>
      <c r="S13" s="479"/>
      <c r="T13" s="479"/>
      <c r="U13" s="479"/>
      <c r="V13" s="480"/>
      <c r="W13" s="410" t="s">
        <v>131</v>
      </c>
      <c r="X13" s="411"/>
      <c r="Y13" s="411"/>
      <c r="Z13" s="411"/>
      <c r="AA13" s="411"/>
      <c r="AB13" s="401"/>
      <c r="AC13" s="445">
        <v>108</v>
      </c>
      <c r="AD13" s="446"/>
      <c r="AE13" s="446"/>
      <c r="AF13" s="446"/>
      <c r="AG13" s="488"/>
      <c r="AH13" s="445">
        <v>74</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-4535626</v>
      </c>
      <c r="BO13" s="395"/>
      <c r="BP13" s="395"/>
      <c r="BQ13" s="395"/>
      <c r="BR13" s="395"/>
      <c r="BS13" s="395"/>
      <c r="BT13" s="395"/>
      <c r="BU13" s="396"/>
      <c r="BV13" s="394">
        <v>-5659002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4</v>
      </c>
      <c r="CU13" s="392"/>
      <c r="CV13" s="392"/>
      <c r="CW13" s="392"/>
      <c r="CX13" s="392"/>
      <c r="CY13" s="392"/>
      <c r="CZ13" s="392"/>
      <c r="DA13" s="393"/>
      <c r="DB13" s="391">
        <v>2.2000000000000002</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219268</v>
      </c>
      <c r="S14" s="479"/>
      <c r="T14" s="479"/>
      <c r="U14" s="479"/>
      <c r="V14" s="480"/>
      <c r="W14" s="384"/>
      <c r="X14" s="385"/>
      <c r="Y14" s="385"/>
      <c r="Z14" s="385"/>
      <c r="AA14" s="385"/>
      <c r="AB14" s="374"/>
      <c r="AC14" s="481">
        <v>0.1</v>
      </c>
      <c r="AD14" s="482"/>
      <c r="AE14" s="482"/>
      <c r="AF14" s="482"/>
      <c r="AG14" s="483"/>
      <c r="AH14" s="481">
        <v>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198017</v>
      </c>
      <c r="S15" s="479"/>
      <c r="T15" s="479"/>
      <c r="U15" s="479"/>
      <c r="V15" s="480"/>
      <c r="W15" s="410" t="s">
        <v>137</v>
      </c>
      <c r="X15" s="411"/>
      <c r="Y15" s="411"/>
      <c r="Z15" s="411"/>
      <c r="AA15" s="411"/>
      <c r="AB15" s="401"/>
      <c r="AC15" s="445">
        <v>15470</v>
      </c>
      <c r="AD15" s="446"/>
      <c r="AE15" s="446"/>
      <c r="AF15" s="446"/>
      <c r="AG15" s="488"/>
      <c r="AH15" s="445">
        <v>16170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23928550</v>
      </c>
      <c r="BO15" s="358"/>
      <c r="BP15" s="358"/>
      <c r="BQ15" s="358"/>
      <c r="BR15" s="358"/>
      <c r="BS15" s="358"/>
      <c r="BT15" s="358"/>
      <c r="BU15" s="359"/>
      <c r="BV15" s="357">
        <v>22849544</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16.899999999999999</v>
      </c>
      <c r="AD16" s="482"/>
      <c r="AE16" s="482"/>
      <c r="AF16" s="482"/>
      <c r="AG16" s="483"/>
      <c r="AH16" s="481">
        <v>19.7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70076630</v>
      </c>
      <c r="BO16" s="395"/>
      <c r="BP16" s="395"/>
      <c r="BQ16" s="395"/>
      <c r="BR16" s="395"/>
      <c r="BS16" s="395"/>
      <c r="BT16" s="395"/>
      <c r="BU16" s="396"/>
      <c r="BV16" s="394">
        <v>67085233</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75978</v>
      </c>
      <c r="AD17" s="446"/>
      <c r="AE17" s="446"/>
      <c r="AF17" s="446"/>
      <c r="AG17" s="488"/>
      <c r="AH17" s="445">
        <v>65777</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73377833</v>
      </c>
      <c r="BO17" s="395"/>
      <c r="BP17" s="395"/>
      <c r="BQ17" s="395"/>
      <c r="BR17" s="395"/>
      <c r="BS17" s="395"/>
      <c r="BT17" s="395"/>
      <c r="BU17" s="396"/>
      <c r="BV17" s="394">
        <v>70157883</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10.16</v>
      </c>
      <c r="M18" s="518"/>
      <c r="N18" s="518"/>
      <c r="O18" s="518"/>
      <c r="P18" s="518"/>
      <c r="Q18" s="518"/>
      <c r="R18" s="519"/>
      <c r="S18" s="519"/>
      <c r="T18" s="519"/>
      <c r="U18" s="519"/>
      <c r="V18" s="520"/>
      <c r="W18" s="412"/>
      <c r="X18" s="413"/>
      <c r="Y18" s="413"/>
      <c r="Z18" s="413"/>
      <c r="AA18" s="413"/>
      <c r="AB18" s="404"/>
      <c r="AC18" s="521">
        <v>83</v>
      </c>
      <c r="AD18" s="522"/>
      <c r="AE18" s="522"/>
      <c r="AF18" s="522"/>
      <c r="AG18" s="523"/>
      <c r="AH18" s="521">
        <v>80.2</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60324418</v>
      </c>
      <c r="BO18" s="395"/>
      <c r="BP18" s="395"/>
      <c r="BQ18" s="395"/>
      <c r="BR18" s="395"/>
      <c r="BS18" s="395"/>
      <c r="BT18" s="395"/>
      <c r="BU18" s="396"/>
      <c r="BV18" s="394">
        <v>56697070</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21405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88330216</v>
      </c>
      <c r="BO19" s="395"/>
      <c r="BP19" s="395"/>
      <c r="BQ19" s="395"/>
      <c r="BR19" s="395"/>
      <c r="BS19" s="395"/>
      <c r="BT19" s="395"/>
      <c r="BU19" s="396"/>
      <c r="BV19" s="394">
        <v>87353339</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112009</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14334549</v>
      </c>
      <c r="BO22" s="358"/>
      <c r="BP22" s="358"/>
      <c r="BQ22" s="358"/>
      <c r="BR22" s="358"/>
      <c r="BS22" s="358"/>
      <c r="BT22" s="358"/>
      <c r="BU22" s="359"/>
      <c r="BV22" s="357">
        <v>15580883</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6636568</v>
      </c>
      <c r="BO23" s="395"/>
      <c r="BP23" s="395"/>
      <c r="BQ23" s="395"/>
      <c r="BR23" s="395"/>
      <c r="BS23" s="395"/>
      <c r="BT23" s="395"/>
      <c r="BU23" s="396"/>
      <c r="BV23" s="394">
        <v>7553369</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11460</v>
      </c>
      <c r="R24" s="446"/>
      <c r="S24" s="446"/>
      <c r="T24" s="446"/>
      <c r="U24" s="446"/>
      <c r="V24" s="488"/>
      <c r="W24" s="540"/>
      <c r="X24" s="541"/>
      <c r="Y24" s="542"/>
      <c r="Z24" s="444" t="s">
        <v>162</v>
      </c>
      <c r="AA24" s="424"/>
      <c r="AB24" s="424"/>
      <c r="AC24" s="424"/>
      <c r="AD24" s="424"/>
      <c r="AE24" s="424"/>
      <c r="AF24" s="424"/>
      <c r="AG24" s="425"/>
      <c r="AH24" s="445">
        <v>1683</v>
      </c>
      <c r="AI24" s="446"/>
      <c r="AJ24" s="446"/>
      <c r="AK24" s="446"/>
      <c r="AL24" s="488"/>
      <c r="AM24" s="445">
        <v>4998510</v>
      </c>
      <c r="AN24" s="446"/>
      <c r="AO24" s="446"/>
      <c r="AP24" s="446"/>
      <c r="AQ24" s="446"/>
      <c r="AR24" s="488"/>
      <c r="AS24" s="445">
        <v>2970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14334549</v>
      </c>
      <c r="BO24" s="395"/>
      <c r="BP24" s="395"/>
      <c r="BQ24" s="395"/>
      <c r="BR24" s="395"/>
      <c r="BS24" s="395"/>
      <c r="BT24" s="395"/>
      <c r="BU24" s="396"/>
      <c r="BV24" s="394">
        <v>15580883</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9200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28143595</v>
      </c>
      <c r="BO25" s="358"/>
      <c r="BP25" s="358"/>
      <c r="BQ25" s="358"/>
      <c r="BR25" s="358"/>
      <c r="BS25" s="358"/>
      <c r="BT25" s="358"/>
      <c r="BU25" s="359"/>
      <c r="BV25" s="357">
        <v>24454301</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8320</v>
      </c>
      <c r="R26" s="446"/>
      <c r="S26" s="446"/>
      <c r="T26" s="446"/>
      <c r="U26" s="446"/>
      <c r="V26" s="488"/>
      <c r="W26" s="540"/>
      <c r="X26" s="541"/>
      <c r="Y26" s="542"/>
      <c r="Z26" s="444" t="s">
        <v>168</v>
      </c>
      <c r="AA26" s="546"/>
      <c r="AB26" s="546"/>
      <c r="AC26" s="546"/>
      <c r="AD26" s="546"/>
      <c r="AE26" s="546"/>
      <c r="AF26" s="546"/>
      <c r="AG26" s="547"/>
      <c r="AH26" s="445">
        <v>91</v>
      </c>
      <c r="AI26" s="446"/>
      <c r="AJ26" s="446"/>
      <c r="AK26" s="446"/>
      <c r="AL26" s="488"/>
      <c r="AM26" s="445">
        <v>263627</v>
      </c>
      <c r="AN26" s="446"/>
      <c r="AO26" s="446"/>
      <c r="AP26" s="446"/>
      <c r="AQ26" s="446"/>
      <c r="AR26" s="488"/>
      <c r="AS26" s="445">
        <v>2897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9260</v>
      </c>
      <c r="R27" s="446"/>
      <c r="S27" s="446"/>
      <c r="T27" s="446"/>
      <c r="U27" s="446"/>
      <c r="V27" s="488"/>
      <c r="W27" s="540"/>
      <c r="X27" s="541"/>
      <c r="Y27" s="542"/>
      <c r="Z27" s="444" t="s">
        <v>171</v>
      </c>
      <c r="AA27" s="424"/>
      <c r="AB27" s="424"/>
      <c r="AC27" s="424"/>
      <c r="AD27" s="424"/>
      <c r="AE27" s="424"/>
      <c r="AF27" s="424"/>
      <c r="AG27" s="425"/>
      <c r="AH27" s="445">
        <v>40</v>
      </c>
      <c r="AI27" s="446"/>
      <c r="AJ27" s="446"/>
      <c r="AK27" s="446"/>
      <c r="AL27" s="488"/>
      <c r="AM27" s="445">
        <v>128584</v>
      </c>
      <c r="AN27" s="446"/>
      <c r="AO27" s="446"/>
      <c r="AP27" s="446"/>
      <c r="AQ27" s="446"/>
      <c r="AR27" s="488"/>
      <c r="AS27" s="445">
        <v>3215</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7920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14367098</v>
      </c>
      <c r="BO28" s="358"/>
      <c r="BP28" s="358"/>
      <c r="BQ28" s="358"/>
      <c r="BR28" s="358"/>
      <c r="BS28" s="358"/>
      <c r="BT28" s="358"/>
      <c r="BU28" s="359"/>
      <c r="BV28" s="357">
        <v>16809687</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30</v>
      </c>
      <c r="M29" s="446"/>
      <c r="N29" s="446"/>
      <c r="O29" s="446"/>
      <c r="P29" s="488"/>
      <c r="Q29" s="445">
        <v>6080</v>
      </c>
      <c r="R29" s="446"/>
      <c r="S29" s="446"/>
      <c r="T29" s="446"/>
      <c r="U29" s="446"/>
      <c r="V29" s="488"/>
      <c r="W29" s="543"/>
      <c r="X29" s="544"/>
      <c r="Y29" s="545"/>
      <c r="Z29" s="444" t="s">
        <v>177</v>
      </c>
      <c r="AA29" s="424"/>
      <c r="AB29" s="424"/>
      <c r="AC29" s="424"/>
      <c r="AD29" s="424"/>
      <c r="AE29" s="424"/>
      <c r="AF29" s="424"/>
      <c r="AG29" s="425"/>
      <c r="AH29" s="445">
        <v>1723</v>
      </c>
      <c r="AI29" s="446"/>
      <c r="AJ29" s="446"/>
      <c r="AK29" s="446"/>
      <c r="AL29" s="488"/>
      <c r="AM29" s="445">
        <v>5127094</v>
      </c>
      <c r="AN29" s="446"/>
      <c r="AO29" s="446"/>
      <c r="AP29" s="446"/>
      <c r="AQ29" s="446"/>
      <c r="AR29" s="488"/>
      <c r="AS29" s="445">
        <v>2976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4137749</v>
      </c>
      <c r="BO29" s="395"/>
      <c r="BP29" s="395"/>
      <c r="BQ29" s="395"/>
      <c r="BR29" s="395"/>
      <c r="BS29" s="395"/>
      <c r="BT29" s="395"/>
      <c r="BU29" s="396"/>
      <c r="BV29" s="394">
        <v>4131253</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31602515</v>
      </c>
      <c r="BO30" s="514"/>
      <c r="BP30" s="514"/>
      <c r="BQ30" s="514"/>
      <c r="BR30" s="514"/>
      <c r="BS30" s="514"/>
      <c r="BT30" s="514"/>
      <c r="BU30" s="515"/>
      <c r="BV30" s="513">
        <v>27716733</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11</v>
      </c>
      <c r="CP34" s="584"/>
      <c r="CQ34" s="585" t="str">
        <f>IF('各会計、関係団体の財政状況及び健全化判断比率'!BS7="","",'各会計、関係団体の財政状況及び健全化判断比率'!BS7)</f>
        <v>荒川区芸術文化振興財団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f t="shared" ref="CO35:CO43" si="3">IF(CQ35="","",CO34+1)</f>
        <v>12</v>
      </c>
      <c r="CP35" s="584"/>
      <c r="CQ35" s="585" t="str">
        <f>IF('各会計、関係団体の財政状況及び健全化判断比率'!BS8="","",'各会計、関係団体の財政状況及び健全化判断比率'!BS8)</f>
        <v>荒川区土地開発公社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臨海部広域斎場組合</v>
      </c>
      <c r="BZ36" s="585"/>
      <c r="CA36" s="585"/>
      <c r="CB36" s="585"/>
      <c r="CC36" s="585"/>
      <c r="CD36" s="585"/>
      <c r="CE36" s="585"/>
      <c r="CF36" s="585"/>
      <c r="CG36" s="585"/>
      <c r="CH36" s="585"/>
      <c r="CI36" s="585"/>
      <c r="CJ36" s="585"/>
      <c r="CK36" s="585"/>
      <c r="CL36" s="585"/>
      <c r="CM36" s="585"/>
      <c r="CN36" s="163"/>
      <c r="CO36" s="584">
        <f t="shared" si="3"/>
        <v>13</v>
      </c>
      <c r="CP36" s="584"/>
      <c r="CQ36" s="585" t="str">
        <f>IF('各会計、関係団体の財政状況及び健全化判断比率'!BS9="","",'各会計、関係団体の財政状況及び健全化判断比率'!BS9)</f>
        <v>日暮里駅整備</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東京二十三区清掃一部事務組合</v>
      </c>
      <c r="BZ37" s="585"/>
      <c r="CA37" s="585"/>
      <c r="CB37" s="585"/>
      <c r="CC37" s="585"/>
      <c r="CD37" s="585"/>
      <c r="CE37" s="585"/>
      <c r="CF37" s="585"/>
      <c r="CG37" s="585"/>
      <c r="CH37" s="585"/>
      <c r="CI37" s="585"/>
      <c r="CJ37" s="585"/>
      <c r="CK37" s="585"/>
      <c r="CL37" s="585"/>
      <c r="CM37" s="585"/>
      <c r="CN37" s="163"/>
      <c r="CO37" s="584">
        <f t="shared" si="3"/>
        <v>14</v>
      </c>
      <c r="CP37" s="584"/>
      <c r="CQ37" s="585" t="str">
        <f>IF('各会計、関係団体の財政状況及び健全化判断比率'!BS10="","",'各会計、関係団体の財政状況及び健全化判断比率'!BS10)</f>
        <v>荒川区自治総合研究所</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東京都後期高齢者医療広域連合（一般会計）</v>
      </c>
      <c r="BZ38" s="585"/>
      <c r="CA38" s="585"/>
      <c r="CB38" s="585"/>
      <c r="CC38" s="585"/>
      <c r="CD38" s="585"/>
      <c r="CE38" s="585"/>
      <c r="CF38" s="585"/>
      <c r="CG38" s="585"/>
      <c r="CH38" s="585"/>
      <c r="CI38" s="585"/>
      <c r="CJ38" s="585"/>
      <c r="CK38" s="585"/>
      <c r="CL38" s="585"/>
      <c r="CM38" s="585"/>
      <c r="CN38" s="163"/>
      <c r="CO38" s="584">
        <f t="shared" si="3"/>
        <v>15</v>
      </c>
      <c r="CP38" s="584"/>
      <c r="CQ38" s="585" t="str">
        <f>IF('各会計、関係団体の財政状況及び健全化判断比率'!BS11="","",'各会計、関係団体の財政状況及び健全化判断比率'!BS11)</f>
        <v>東京広域勤労者サービスセンター</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10</v>
      </c>
      <c r="BX39" s="584"/>
      <c r="BY39" s="585" t="str">
        <f>IF('各会計、関係団体の財政状況及び健全化判断比率'!B73="","",'各会計、関係団体の財政状況及び健全化判断比率'!B73)</f>
        <v>東京都後期高齢者医療広域連合
（後期高齢者医療特別会計）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E3dXsrO+TkO9MdyLu4HNy1iMeGdw2GhdUTOsjhwAoWdJI00K125FVaUAnvV/l8qg38xZo5PPSOpNZ5pMRDimgA==" saltValue="TW5u1030z1402HLoB9ff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528</v>
      </c>
      <c r="D34" s="1136"/>
      <c r="E34" s="1137"/>
      <c r="F34" s="32">
        <v>3.67</v>
      </c>
      <c r="G34" s="33">
        <v>7.83</v>
      </c>
      <c r="H34" s="33">
        <v>7.8</v>
      </c>
      <c r="I34" s="33">
        <v>5.63</v>
      </c>
      <c r="J34" s="34">
        <v>2.54</v>
      </c>
      <c r="K34" s="22"/>
      <c r="L34" s="22"/>
      <c r="M34" s="22"/>
      <c r="N34" s="22"/>
      <c r="O34" s="22"/>
      <c r="P34" s="22"/>
    </row>
    <row r="35" spans="1:16" ht="39" customHeight="1" x14ac:dyDescent="0.2">
      <c r="A35" s="22"/>
      <c r="B35" s="35"/>
      <c r="C35" s="1132" t="s">
        <v>529</v>
      </c>
      <c r="D35" s="1132"/>
      <c r="E35" s="1133"/>
      <c r="F35" s="36">
        <v>1.53</v>
      </c>
      <c r="G35" s="37">
        <v>0.94</v>
      </c>
      <c r="H35" s="37">
        <v>1.1499999999999999</v>
      </c>
      <c r="I35" s="37">
        <v>0.76</v>
      </c>
      <c r="J35" s="38">
        <v>0.86</v>
      </c>
      <c r="K35" s="22"/>
      <c r="L35" s="22"/>
      <c r="M35" s="22"/>
      <c r="N35" s="22"/>
      <c r="O35" s="22"/>
      <c r="P35" s="22"/>
    </row>
    <row r="36" spans="1:16" ht="39" customHeight="1" x14ac:dyDescent="0.2">
      <c r="A36" s="22"/>
      <c r="B36" s="35"/>
      <c r="C36" s="1132" t="s">
        <v>530</v>
      </c>
      <c r="D36" s="1132"/>
      <c r="E36" s="1133"/>
      <c r="F36" s="36">
        <v>0.67</v>
      </c>
      <c r="G36" s="37">
        <v>0.6</v>
      </c>
      <c r="H36" s="37">
        <v>0.33</v>
      </c>
      <c r="I36" s="37">
        <v>0.52</v>
      </c>
      <c r="J36" s="38">
        <v>0.56000000000000005</v>
      </c>
      <c r="K36" s="22"/>
      <c r="L36" s="22"/>
      <c r="M36" s="22"/>
      <c r="N36" s="22"/>
      <c r="O36" s="22"/>
      <c r="P36" s="22"/>
    </row>
    <row r="37" spans="1:16" ht="39" customHeight="1" x14ac:dyDescent="0.2">
      <c r="A37" s="22"/>
      <c r="B37" s="35"/>
      <c r="C37" s="1132" t="s">
        <v>531</v>
      </c>
      <c r="D37" s="1132"/>
      <c r="E37" s="1133"/>
      <c r="F37" s="36">
        <v>0.05</v>
      </c>
      <c r="G37" s="37">
        <v>0.09</v>
      </c>
      <c r="H37" s="37">
        <v>0.11</v>
      </c>
      <c r="I37" s="37">
        <v>0.09</v>
      </c>
      <c r="J37" s="38">
        <v>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532</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533</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NMkXjUeP302OVgmxy8f0L1/XPXOpNbCWIqu4o1fpfOlbZ8/UQqrd0PkeWKiDeivZITPSCE+mnXk7Nn5it0h1w==" saltValue="pWWaXnRwit87oOeLwnWr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1734</v>
      </c>
      <c r="L45" s="58">
        <v>1753</v>
      </c>
      <c r="M45" s="58">
        <v>1810</v>
      </c>
      <c r="N45" s="58">
        <v>2018</v>
      </c>
      <c r="O45" s="59">
        <v>2115</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482</v>
      </c>
      <c r="L47" s="62">
        <v>78</v>
      </c>
      <c r="M47" s="62">
        <v>78</v>
      </c>
      <c r="N47" s="62">
        <v>78</v>
      </c>
      <c r="O47" s="63">
        <v>78</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76</v>
      </c>
      <c r="L49" s="62">
        <v>72</v>
      </c>
      <c r="M49" s="62">
        <v>73</v>
      </c>
      <c r="N49" s="62">
        <v>89</v>
      </c>
      <c r="O49" s="63">
        <v>121</v>
      </c>
      <c r="P49" s="46"/>
      <c r="Q49" s="46"/>
      <c r="R49" s="46"/>
      <c r="S49" s="46"/>
      <c r="T49" s="46"/>
      <c r="U49" s="46"/>
    </row>
    <row r="50" spans="1:21" ht="30.75" customHeight="1" x14ac:dyDescent="0.2">
      <c r="A50" s="46"/>
      <c r="B50" s="1140"/>
      <c r="C50" s="1141"/>
      <c r="D50" s="60"/>
      <c r="E50" s="1146" t="s">
        <v>15</v>
      </c>
      <c r="F50" s="1146"/>
      <c r="G50" s="1146"/>
      <c r="H50" s="1146"/>
      <c r="I50" s="1146"/>
      <c r="J50" s="1147"/>
      <c r="K50" s="61">
        <v>790</v>
      </c>
      <c r="L50" s="62">
        <v>425</v>
      </c>
      <c r="M50" s="62">
        <v>1876</v>
      </c>
      <c r="N50" s="62">
        <v>5164</v>
      </c>
      <c r="O50" s="63">
        <v>2710</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3312</v>
      </c>
      <c r="L52" s="62">
        <v>3203</v>
      </c>
      <c r="M52" s="62">
        <v>2924</v>
      </c>
      <c r="N52" s="62">
        <v>2714</v>
      </c>
      <c r="O52" s="63">
        <v>2251</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-712</v>
      </c>
      <c r="L53" s="67">
        <v>-875</v>
      </c>
      <c r="M53" s="67">
        <v>913</v>
      </c>
      <c r="N53" s="67">
        <v>4635</v>
      </c>
      <c r="O53" s="68">
        <v>2773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552</v>
      </c>
      <c r="L58" s="82" t="s">
        <v>552</v>
      </c>
      <c r="M58" s="82" t="s">
        <v>552</v>
      </c>
      <c r="N58" s="82" t="s">
        <v>552</v>
      </c>
      <c r="O58" s="83" t="s">
        <v>552</v>
      </c>
    </row>
    <row r="59" spans="1:21" ht="31.5" customHeight="1" x14ac:dyDescent="0.2">
      <c r="B59" s="1156"/>
      <c r="C59" s="1157"/>
      <c r="D59" s="1163" t="s">
        <v>26</v>
      </c>
      <c r="E59" s="1164"/>
      <c r="F59" s="1164"/>
      <c r="G59" s="1164"/>
      <c r="H59" s="1164"/>
      <c r="I59" s="1164"/>
      <c r="J59" s="1165"/>
      <c r="K59" s="84">
        <v>4121</v>
      </c>
      <c r="L59" s="85">
        <v>4121</v>
      </c>
      <c r="M59" s="85">
        <v>4125</v>
      </c>
      <c r="N59" s="85">
        <v>4128</v>
      </c>
      <c r="O59" s="86">
        <v>4131</v>
      </c>
    </row>
    <row r="60" spans="1:21" ht="31.5" customHeight="1" thickBot="1" x14ac:dyDescent="0.25">
      <c r="B60" s="1158"/>
      <c r="C60" s="1159"/>
      <c r="D60" s="1166" t="s">
        <v>27</v>
      </c>
      <c r="E60" s="1167"/>
      <c r="F60" s="1167"/>
      <c r="G60" s="1167"/>
      <c r="H60" s="1167"/>
      <c r="I60" s="1167"/>
      <c r="J60" s="1168"/>
      <c r="K60" s="87" t="s">
        <v>552</v>
      </c>
      <c r="L60" s="88">
        <v>230</v>
      </c>
      <c r="M60" s="88">
        <v>308</v>
      </c>
      <c r="N60" s="88">
        <v>386</v>
      </c>
      <c r="O60" s="89">
        <v>464</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CWtyQDif9hNJt94i3oxlGFQEprlMZZPBrV+Msrwa45Bb/qnCnIIn82/h3Uk6j+hcpZRQHrHqEz+MmJZj3fr0w==" saltValue="Suj+Wq2SGkDnYfOwBDCfv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19017</v>
      </c>
      <c r="J41" s="331">
        <v>18525</v>
      </c>
      <c r="K41" s="331">
        <v>17549</v>
      </c>
      <c r="L41" s="331">
        <v>15979</v>
      </c>
      <c r="M41" s="332">
        <v>14706</v>
      </c>
    </row>
    <row r="42" spans="2:13" ht="27.75" customHeight="1" x14ac:dyDescent="0.2">
      <c r="B42" s="1171"/>
      <c r="C42" s="1172"/>
      <c r="D42" s="104"/>
      <c r="E42" s="1177" t="s">
        <v>32</v>
      </c>
      <c r="F42" s="1177"/>
      <c r="G42" s="1177"/>
      <c r="H42" s="1178"/>
      <c r="I42" s="333">
        <v>8996</v>
      </c>
      <c r="J42" s="334">
        <v>9449</v>
      </c>
      <c r="K42" s="334">
        <v>13996</v>
      </c>
      <c r="L42" s="334">
        <v>11488</v>
      </c>
      <c r="M42" s="335">
        <v>8499</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1009</v>
      </c>
      <c r="J44" s="334">
        <v>1120</v>
      </c>
      <c r="K44" s="334">
        <v>1312</v>
      </c>
      <c r="L44" s="334">
        <v>1315</v>
      </c>
      <c r="M44" s="335">
        <v>1573</v>
      </c>
    </row>
    <row r="45" spans="2:13" ht="27.75" customHeight="1" x14ac:dyDescent="0.2">
      <c r="B45" s="1171"/>
      <c r="C45" s="1172"/>
      <c r="D45" s="104"/>
      <c r="E45" s="1177" t="s">
        <v>35</v>
      </c>
      <c r="F45" s="1177"/>
      <c r="G45" s="1177"/>
      <c r="H45" s="1178"/>
      <c r="I45" s="333">
        <v>8612</v>
      </c>
      <c r="J45" s="334">
        <v>9198</v>
      </c>
      <c r="K45" s="334">
        <v>8306</v>
      </c>
      <c r="L45" s="334">
        <v>8892</v>
      </c>
      <c r="M45" s="335">
        <v>9356</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43249</v>
      </c>
      <c r="J50" s="334">
        <v>45137</v>
      </c>
      <c r="K50" s="334">
        <v>47871</v>
      </c>
      <c r="L50" s="334">
        <v>50836</v>
      </c>
      <c r="M50" s="335">
        <v>52632</v>
      </c>
    </row>
    <row r="51" spans="2:13" ht="27.75" customHeight="1" x14ac:dyDescent="0.2">
      <c r="B51" s="1171"/>
      <c r="C51" s="1172"/>
      <c r="D51" s="104"/>
      <c r="E51" s="1177" t="s">
        <v>42</v>
      </c>
      <c r="F51" s="1177"/>
      <c r="G51" s="1177"/>
      <c r="H51" s="1178"/>
      <c r="I51" s="333">
        <v>1772</v>
      </c>
      <c r="J51" s="334">
        <v>1878</v>
      </c>
      <c r="K51" s="334">
        <v>2059</v>
      </c>
      <c r="L51" s="334">
        <v>3494</v>
      </c>
      <c r="M51" s="335">
        <v>4416</v>
      </c>
    </row>
    <row r="52" spans="2:13" ht="27.75" customHeight="1" x14ac:dyDescent="0.2">
      <c r="B52" s="1173"/>
      <c r="C52" s="1174"/>
      <c r="D52" s="104"/>
      <c r="E52" s="1177" t="s">
        <v>43</v>
      </c>
      <c r="F52" s="1177"/>
      <c r="G52" s="1177"/>
      <c r="H52" s="1178"/>
      <c r="I52" s="333">
        <v>27206</v>
      </c>
      <c r="J52" s="334">
        <v>29947</v>
      </c>
      <c r="K52" s="334">
        <v>28625</v>
      </c>
      <c r="L52" s="334">
        <v>25435</v>
      </c>
      <c r="M52" s="335">
        <v>22788</v>
      </c>
    </row>
    <row r="53" spans="2:13" ht="27.75" customHeight="1" thickBot="1" x14ac:dyDescent="0.25">
      <c r="B53" s="1184" t="s">
        <v>19</v>
      </c>
      <c r="C53" s="1185"/>
      <c r="D53" s="108"/>
      <c r="E53" s="1186" t="s">
        <v>44</v>
      </c>
      <c r="F53" s="1186"/>
      <c r="G53" s="1186"/>
      <c r="H53" s="1187"/>
      <c r="I53" s="336">
        <v>-34593</v>
      </c>
      <c r="J53" s="337">
        <v>-38670</v>
      </c>
      <c r="K53" s="337">
        <v>-37391</v>
      </c>
      <c r="L53" s="337">
        <v>-42091</v>
      </c>
      <c r="M53" s="338">
        <v>-45701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oxWEXA9aa8gwaivGypsvE537NBpvJEObJ71WFFb3rc/mGCd0lqIxSdBHhO7Hch6hKA1RJoxf+ny3YTPoBCnA==" saltValue="mM0cbHl+O/3jjS1rPptX8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5" zoomScaleNormal="7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21305</v>
      </c>
      <c r="G55" s="339">
        <v>16810</v>
      </c>
      <c r="H55" s="340">
        <v>14367</v>
      </c>
    </row>
    <row r="56" spans="2:8" ht="52.5" customHeight="1" x14ac:dyDescent="0.2">
      <c r="B56" s="120"/>
      <c r="C56" s="1198" t="s">
        <v>47</v>
      </c>
      <c r="D56" s="1198"/>
      <c r="E56" s="1199"/>
      <c r="F56" s="341">
        <v>4128</v>
      </c>
      <c r="G56" s="341">
        <v>4131</v>
      </c>
      <c r="H56" s="342">
        <v>4138</v>
      </c>
    </row>
    <row r="57" spans="2:8" ht="53.25" customHeight="1" x14ac:dyDescent="0.2">
      <c r="B57" s="120"/>
      <c r="C57" s="1200" t="s">
        <v>48</v>
      </c>
      <c r="D57" s="1200"/>
      <c r="E57" s="1201"/>
      <c r="F57" s="343">
        <v>20490</v>
      </c>
      <c r="G57" s="343">
        <v>27717</v>
      </c>
      <c r="H57" s="344">
        <v>31603</v>
      </c>
    </row>
    <row r="58" spans="2:8" ht="45.75" customHeight="1" x14ac:dyDescent="0.2">
      <c r="B58" s="121"/>
      <c r="C58" s="1188" t="s">
        <v>553</v>
      </c>
      <c r="D58" s="1189"/>
      <c r="E58" s="1190"/>
      <c r="F58" s="345">
        <v>11719</v>
      </c>
      <c r="G58" s="345">
        <v>15034</v>
      </c>
      <c r="H58" s="346">
        <v>16947</v>
      </c>
    </row>
    <row r="59" spans="2:8" ht="45.75" customHeight="1" x14ac:dyDescent="0.2">
      <c r="B59" s="121"/>
      <c r="C59" s="1188" t="s">
        <v>554</v>
      </c>
      <c r="D59" s="1189"/>
      <c r="E59" s="1190"/>
      <c r="F59" s="345">
        <v>6132</v>
      </c>
      <c r="G59" s="345">
        <v>8744</v>
      </c>
      <c r="H59" s="346">
        <v>9459</v>
      </c>
    </row>
    <row r="60" spans="2:8" ht="45.75" customHeight="1" x14ac:dyDescent="0.2">
      <c r="B60" s="121"/>
      <c r="C60" s="1188" t="s">
        <v>555</v>
      </c>
      <c r="D60" s="1189"/>
      <c r="E60" s="1190"/>
      <c r="F60" s="345" t="s">
        <v>558</v>
      </c>
      <c r="G60" s="345">
        <v>1250</v>
      </c>
      <c r="H60" s="346">
        <v>2504</v>
      </c>
    </row>
    <row r="61" spans="2:8" ht="45.75" customHeight="1" x14ac:dyDescent="0.2">
      <c r="B61" s="121"/>
      <c r="C61" s="1188" t="s">
        <v>556</v>
      </c>
      <c r="D61" s="1189"/>
      <c r="E61" s="1190"/>
      <c r="F61" s="345">
        <v>1523</v>
      </c>
      <c r="G61" s="345">
        <v>1574</v>
      </c>
      <c r="H61" s="346">
        <v>1577</v>
      </c>
    </row>
    <row r="62" spans="2:8" ht="45.75" customHeight="1" thickBot="1" x14ac:dyDescent="0.25">
      <c r="B62" s="122"/>
      <c r="C62" s="1191" t="s">
        <v>557</v>
      </c>
      <c r="D62" s="1192"/>
      <c r="E62" s="1193"/>
      <c r="F62" s="347">
        <v>729</v>
      </c>
      <c r="G62" s="347">
        <v>730</v>
      </c>
      <c r="H62" s="348">
        <v>731</v>
      </c>
    </row>
    <row r="63" spans="2:8" ht="52.5" customHeight="1" thickBot="1" x14ac:dyDescent="0.25">
      <c r="B63" s="123"/>
      <c r="C63" s="1194" t="s">
        <v>49</v>
      </c>
      <c r="D63" s="1194"/>
      <c r="E63" s="1195"/>
      <c r="F63" s="349">
        <v>45923</v>
      </c>
      <c r="G63" s="349">
        <v>48658</v>
      </c>
      <c r="H63" s="350">
        <v>50107</v>
      </c>
    </row>
    <row r="64" spans="2:8" ht="13.2" x14ac:dyDescent="0.2"/>
  </sheetData>
  <sheetProtection algorithmName="SHA-512" hashValue="qiOltyUmJfapEafyXxBjl2rapBRjPMahxPu9dF5WGvbFjAd+UV5zMiimPz1jqvJQRRPl9hSp6zrs3vMlB8KKMw==" saltValue="lWY0oylvD+sZALdJlgBA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50047</v>
      </c>
      <c r="E3" s="142"/>
      <c r="F3" s="143">
        <v>50465</v>
      </c>
      <c r="G3" s="144"/>
      <c r="H3" s="145"/>
    </row>
    <row r="4" spans="1:8" x14ac:dyDescent="0.2">
      <c r="A4" s="146"/>
      <c r="B4" s="147"/>
      <c r="C4" s="148"/>
      <c r="D4" s="149">
        <v>38467</v>
      </c>
      <c r="E4" s="150"/>
      <c r="F4" s="151">
        <v>34193</v>
      </c>
      <c r="G4" s="152"/>
      <c r="H4" s="153"/>
    </row>
    <row r="5" spans="1:8" x14ac:dyDescent="0.2">
      <c r="A5" s="134" t="s">
        <v>515</v>
      </c>
      <c r="B5" s="139"/>
      <c r="C5" s="140"/>
      <c r="D5" s="141">
        <v>51048</v>
      </c>
      <c r="E5" s="142"/>
      <c r="F5" s="143">
        <v>51679</v>
      </c>
      <c r="G5" s="144"/>
      <c r="H5" s="145"/>
    </row>
    <row r="6" spans="1:8" x14ac:dyDescent="0.2">
      <c r="A6" s="146"/>
      <c r="B6" s="147"/>
      <c r="C6" s="148"/>
      <c r="D6" s="149">
        <v>39059</v>
      </c>
      <c r="E6" s="150"/>
      <c r="F6" s="151">
        <v>35132</v>
      </c>
      <c r="G6" s="152"/>
      <c r="H6" s="153"/>
    </row>
    <row r="7" spans="1:8" x14ac:dyDescent="0.2">
      <c r="A7" s="134" t="s">
        <v>516</v>
      </c>
      <c r="B7" s="139"/>
      <c r="C7" s="140"/>
      <c r="D7" s="141">
        <v>42648</v>
      </c>
      <c r="E7" s="142"/>
      <c r="F7" s="143">
        <v>49665</v>
      </c>
      <c r="G7" s="144"/>
      <c r="H7" s="145"/>
    </row>
    <row r="8" spans="1:8" x14ac:dyDescent="0.2">
      <c r="A8" s="146"/>
      <c r="B8" s="147"/>
      <c r="C8" s="148"/>
      <c r="D8" s="149">
        <v>32071</v>
      </c>
      <c r="E8" s="150"/>
      <c r="F8" s="151">
        <v>34678</v>
      </c>
      <c r="G8" s="152"/>
      <c r="H8" s="153"/>
    </row>
    <row r="9" spans="1:8" x14ac:dyDescent="0.2">
      <c r="A9" s="134" t="s">
        <v>517</v>
      </c>
      <c r="B9" s="139"/>
      <c r="C9" s="140"/>
      <c r="D9" s="141">
        <v>57529</v>
      </c>
      <c r="E9" s="142"/>
      <c r="F9" s="143">
        <v>63439</v>
      </c>
      <c r="G9" s="144"/>
      <c r="H9" s="145"/>
    </row>
    <row r="10" spans="1:8" x14ac:dyDescent="0.2">
      <c r="A10" s="146"/>
      <c r="B10" s="147"/>
      <c r="C10" s="148"/>
      <c r="D10" s="149">
        <v>45966</v>
      </c>
      <c r="E10" s="150"/>
      <c r="F10" s="151">
        <v>46463</v>
      </c>
      <c r="G10" s="152"/>
      <c r="H10" s="153"/>
    </row>
    <row r="11" spans="1:8" x14ac:dyDescent="0.2">
      <c r="A11" s="134" t="s">
        <v>518</v>
      </c>
      <c r="B11" s="139"/>
      <c r="C11" s="140"/>
      <c r="D11" s="141">
        <v>55637</v>
      </c>
      <c r="E11" s="142"/>
      <c r="F11" s="143">
        <v>60097</v>
      </c>
      <c r="G11" s="144"/>
      <c r="H11" s="145"/>
    </row>
    <row r="12" spans="1:8" x14ac:dyDescent="0.2">
      <c r="A12" s="146"/>
      <c r="B12" s="147"/>
      <c r="C12" s="154"/>
      <c r="D12" s="149">
        <v>45274</v>
      </c>
      <c r="E12" s="150"/>
      <c r="F12" s="151">
        <v>43011</v>
      </c>
      <c r="G12" s="152"/>
      <c r="H12" s="153"/>
    </row>
    <row r="13" spans="1:8" x14ac:dyDescent="0.2">
      <c r="A13" s="134"/>
      <c r="B13" s="139"/>
      <c r="C13" s="140"/>
      <c r="D13" s="141">
        <v>51382</v>
      </c>
      <c r="E13" s="142"/>
      <c r="F13" s="143">
        <v>55069</v>
      </c>
      <c r="G13" s="155"/>
      <c r="H13" s="145"/>
    </row>
    <row r="14" spans="1:8" x14ac:dyDescent="0.2">
      <c r="A14" s="146"/>
      <c r="B14" s="147"/>
      <c r="C14" s="148"/>
      <c r="D14" s="149">
        <v>40167</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3.68</v>
      </c>
      <c r="C19" s="156">
        <f>ROUND(VALUE(SUBSTITUTE(実質収支比率等に係る経年分析!G$48,"▲","-")),2)</f>
        <v>7.83</v>
      </c>
      <c r="D19" s="156">
        <f>ROUND(VALUE(SUBSTITUTE(実質収支比率等に係る経年分析!H$48,"▲","-")),2)</f>
        <v>7.81</v>
      </c>
      <c r="E19" s="156">
        <f>ROUND(VALUE(SUBSTITUTE(実質収支比率等に係る経年分析!I$48,"▲","-")),2)</f>
        <v>5.64</v>
      </c>
      <c r="F19" s="156">
        <f>ROUND(VALUE(SUBSTITUTE(実質収支比率等に係る経年分析!J$48,"▲","-")),2)</f>
        <v>2.54</v>
      </c>
    </row>
    <row r="20" spans="1:11" x14ac:dyDescent="0.2">
      <c r="A20" s="156" t="s">
        <v>53</v>
      </c>
      <c r="B20" s="156">
        <f>ROUND(VALUE(SUBSTITUTE(実質収支比率等に係る経年分析!F$47,"▲","-")),2)</f>
        <v>33.799999999999997</v>
      </c>
      <c r="C20" s="156">
        <f>ROUND(VALUE(SUBSTITUTE(実質収支比率等に係る経年分析!G$47,"▲","-")),2)</f>
        <v>34</v>
      </c>
      <c r="D20" s="156">
        <f>ROUND(VALUE(SUBSTITUTE(実質収支比率等に係る経年分析!H$47,"▲","-")),2)</f>
        <v>32.5</v>
      </c>
      <c r="E20" s="156">
        <f>ROUND(VALUE(SUBSTITUTE(実質収支比率等に係る経年分析!I$47,"▲","-")),2)</f>
        <v>23.96</v>
      </c>
      <c r="F20" s="156">
        <f>ROUND(VALUE(SUBSTITUTE(実質収支比率等に係る経年分析!J$47,"▲","-")),2)</f>
        <v>19.579999999999998</v>
      </c>
    </row>
    <row r="21" spans="1:11" x14ac:dyDescent="0.2">
      <c r="A21" s="156" t="s">
        <v>54</v>
      </c>
      <c r="B21" s="156">
        <f>IF(ISNUMBER(VALUE(SUBSTITUTE(実質収支比率等に係る経年分析!F$49,"▲","-"))),ROUND(VALUE(SUBSTITUTE(実質収支比率等に係る経年分析!F$49,"▲","-")),2),NA())</f>
        <v>3.83</v>
      </c>
      <c r="C21" s="156">
        <f>IF(ISNUMBER(VALUE(SUBSTITUTE(実質収支比率等に係る経年分析!G$49,"▲","-"))),ROUND(VALUE(SUBSTITUTE(実質収支比率等に係る経年分析!G$49,"▲","-")),2),NA())</f>
        <v>5.17</v>
      </c>
      <c r="D21" s="156">
        <f>IF(ISNUMBER(VALUE(SUBSTITUTE(実質収支比率等に係る経年分析!H$49,"▲","-"))),ROUND(VALUE(SUBSTITUTE(実質収支比率等に係る経年分析!H$49,"▲","-")),2),NA())</f>
        <v>0.35</v>
      </c>
      <c r="E21" s="156">
        <f>IF(ISNUMBER(VALUE(SUBSTITUTE(実質収支比率等に係る経年分析!I$49,"▲","-"))),ROUND(VALUE(SUBSTITUTE(実質収支比率等に係る経年分析!I$49,"▲","-")),2),NA())</f>
        <v>-8.07</v>
      </c>
      <c r="F21" s="156">
        <f>IF(ISNUMBER(VALUE(SUBSTITUTE(実質収支比率等に係る経年分析!J$49,"▲","-"))),ROUND(VALUE(SUBSTITUTE(実質収支比率等に係る経年分析!J$49,"▲","-")),2),NA())</f>
        <v>-6.18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0.05</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0.52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0.56000000000000005</v>
      </c>
    </row>
    <row r="35" spans="1:16" x14ac:dyDescent="0.2">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1.53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0.94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1.1499999999999999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0.76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0.86</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3.67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7.83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5.63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2.54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3312</v>
      </c>
      <c r="E42" s="158"/>
      <c r="F42" s="158"/>
      <c r="G42" s="158">
        <f>'実質公債費比率（分子）の構造'!L$52</f>
        <v>3203</v>
      </c>
      <c r="H42" s="158"/>
      <c r="I42" s="158"/>
      <c r="J42" s="158">
        <f>'実質公債費比率（分子）の構造'!M$52</f>
        <v>2924</v>
      </c>
      <c r="K42" s="158"/>
      <c r="L42" s="158"/>
      <c r="M42" s="158">
        <f>'実質公債費比率（分子）の構造'!N$52</f>
        <v>2714</v>
      </c>
      <c r="N42" s="158"/>
      <c r="O42" s="158"/>
      <c r="P42" s="158">
        <f>'実質公債費比率（分子）の構造'!O$52</f>
        <v>2251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790</v>
      </c>
      <c r="C44" s="158"/>
      <c r="D44" s="158"/>
      <c r="E44" s="158">
        <f>'実質公債費比率（分子）の構造'!L$50</f>
        <v>425</v>
      </c>
      <c r="F44" s="158"/>
      <c r="G44" s="158"/>
      <c r="H44" s="158">
        <f>'実質公債費比率（分子）の構造'!M$50</f>
        <v>1876</v>
      </c>
      <c r="I44" s="158"/>
      <c r="J44" s="158"/>
      <c r="K44" s="158">
        <f>'実質公債費比率（分子）の構造'!N$50</f>
        <v>5164</v>
      </c>
      <c r="L44" s="158"/>
      <c r="M44" s="158"/>
      <c r="N44" s="158">
        <f>'実質公債費比率（分子）の構造'!O$50</f>
        <v>2710</v>
      </c>
      <c r="O44" s="158"/>
      <c r="P44" s="158"/>
    </row>
    <row r="45" spans="1:16" x14ac:dyDescent="0.2">
      <c r="A45" s="158" t="s">
        <v>63</v>
      </c>
      <c r="B45" s="158">
        <f>'実質公債費比率（分子）の構造'!K$49</f>
        <v>76</v>
      </c>
      <c r="C45" s="158"/>
      <c r="D45" s="158"/>
      <c r="E45" s="158">
        <f>'実質公債費比率（分子）の構造'!L$49</f>
        <v>72</v>
      </c>
      <c r="F45" s="158"/>
      <c r="G45" s="158"/>
      <c r="H45" s="158">
        <f>'実質公債費比率（分子）の構造'!M$49</f>
        <v>73</v>
      </c>
      <c r="I45" s="158"/>
      <c r="J45" s="158"/>
      <c r="K45" s="158">
        <f>'実質公債費比率（分子）の構造'!N$49</f>
        <v>89</v>
      </c>
      <c r="L45" s="158"/>
      <c r="M45" s="158"/>
      <c r="N45" s="158">
        <f>'実質公債費比率（分子）の構造'!O$49</f>
        <v>121</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t="str">
        <f>'実質公債費比率（分子）の構造'!K$47</f>
        <v>-</v>
      </c>
      <c r="C47" s="158"/>
      <c r="D47" s="158"/>
      <c r="E47" s="158">
        <f>'実質公債費比率（分子）の構造'!L$47</f>
        <v>78</v>
      </c>
      <c r="F47" s="158"/>
      <c r="G47" s="158"/>
      <c r="H47" s="158">
        <f>'実質公債費比率（分子）の構造'!M$47</f>
        <v>78</v>
      </c>
      <c r="I47" s="158"/>
      <c r="J47" s="158"/>
      <c r="K47" s="158">
        <f>'実質公債費比率（分子）の構造'!N$47</f>
        <v>78</v>
      </c>
      <c r="L47" s="158"/>
      <c r="M47" s="158"/>
      <c r="N47" s="158">
        <f>'実質公債費比率（分子）の構造'!O$47</f>
        <v>78</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1734</v>
      </c>
      <c r="C49" s="158"/>
      <c r="D49" s="158"/>
      <c r="E49" s="158">
        <f>'実質公債費比率（分子）の構造'!L$45</f>
        <v>1753</v>
      </c>
      <c r="F49" s="158"/>
      <c r="G49" s="158"/>
      <c r="H49" s="158">
        <f>'実質公債費比率（分子）の構造'!M$45</f>
        <v>1810</v>
      </c>
      <c r="I49" s="158"/>
      <c r="J49" s="158"/>
      <c r="K49" s="158">
        <f>'実質公債費比率（分子）の構造'!N$45</f>
        <v>2018</v>
      </c>
      <c r="L49" s="158"/>
      <c r="M49" s="158"/>
      <c r="N49" s="158">
        <f>'実質公債費比率（分子）の構造'!O$45</f>
        <v>2115</v>
      </c>
      <c r="O49" s="158"/>
      <c r="P49" s="158"/>
    </row>
    <row r="50" spans="1:16" x14ac:dyDescent="0.2">
      <c r="A50" s="158" t="s">
        <v>67</v>
      </c>
      <c r="B50" s="158" t="e">
        <f>NA()</f>
        <v>#N/A</v>
      </c>
      <c r="C50" s="158">
        <f>IF(ISNUMBER('実質公債費比率（分子）の構造'!K$53),'実質公債費比率（分子）の構造'!K$53,NA())</f>
        <v>-712</v>
      </c>
      <c r="D50" s="158" t="e">
        <f>NA()</f>
        <v>#N/A</v>
      </c>
      <c r="E50" s="158" t="e">
        <f>NA()</f>
        <v>#N/A</v>
      </c>
      <c r="F50" s="158">
        <f>IF(ISNUMBER('実質公債費比率（分子）の構造'!L$53),'実質公債費比率（分子）の構造'!L$53,NA())</f>
        <v>-875</v>
      </c>
      <c r="G50" s="158" t="e">
        <f>NA()</f>
        <v>#N/A</v>
      </c>
      <c r="H50" s="158" t="e">
        <f>NA()</f>
        <v>#N/A</v>
      </c>
      <c r="I50" s="158">
        <f>IF(ISNUMBER('実質公債費比率（分子）の構造'!M$53),'実質公債費比率（分子）の構造'!M$53,NA())</f>
        <v>913</v>
      </c>
      <c r="J50" s="158" t="e">
        <f>NA()</f>
        <v>#N/A</v>
      </c>
      <c r="K50" s="158" t="e">
        <f>NA()</f>
        <v>#N/A</v>
      </c>
      <c r="L50" s="158">
        <f>IF(ISNUMBER('実質公債費比率（分子）の構造'!N$53),'実質公債費比率（分子）の構造'!N$53,NA())</f>
        <v>4635</v>
      </c>
      <c r="M50" s="158" t="e">
        <f>NA()</f>
        <v>#N/A</v>
      </c>
      <c r="N50" s="158" t="e">
        <f>NA()</f>
        <v>#N/A</v>
      </c>
      <c r="O50" s="158">
        <f>IF(ISNUMBER('実質公債費比率（分子）の構造'!O$53),'実質公債費比率（分子）の構造'!O$53,NA())</f>
        <v>2773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27206</v>
      </c>
      <c r="E56" s="157"/>
      <c r="F56" s="157"/>
      <c r="G56" s="157">
        <f>'将来負担比率（分子）の構造'!J$52</f>
        <v>29947</v>
      </c>
      <c r="H56" s="157"/>
      <c r="I56" s="157"/>
      <c r="J56" s="157">
        <f>'将来負担比率（分子）の構造'!K$52</f>
        <v>28625</v>
      </c>
      <c r="K56" s="157"/>
      <c r="L56" s="157"/>
      <c r="M56" s="157">
        <f>'将来負担比率（分子）の構造'!L$52</f>
        <v>25435</v>
      </c>
      <c r="N56" s="157"/>
      <c r="O56" s="157"/>
      <c r="P56" s="157">
        <f>'将来負担比率（分子）の構造'!M$52</f>
        <v>22788</v>
      </c>
    </row>
    <row r="57" spans="1:16" x14ac:dyDescent="0.2">
      <c r="A57" s="157" t="s">
        <v>42</v>
      </c>
      <c r="B57" s="157"/>
      <c r="C57" s="157"/>
      <c r="D57" s="157">
        <f>'将来負担比率（分子）の構造'!I$51</f>
        <v>1772</v>
      </c>
      <c r="E57" s="157"/>
      <c r="F57" s="157"/>
      <c r="G57" s="157">
        <f>'将来負担比率（分子）の構造'!J$51</f>
        <v>1878</v>
      </c>
      <c r="H57" s="157"/>
      <c r="I57" s="157"/>
      <c r="J57" s="157">
        <f>'将来負担比率（分子）の構造'!K$51</f>
        <v>2059</v>
      </c>
      <c r="K57" s="157"/>
      <c r="L57" s="157"/>
      <c r="M57" s="157">
        <f>'将来負担比率（分子）の構造'!L$51</f>
        <v>3494</v>
      </c>
      <c r="N57" s="157"/>
      <c r="O57" s="157"/>
      <c r="P57" s="157">
        <f>'将来負担比率（分子）の構造'!M$51</f>
        <v>4416</v>
      </c>
    </row>
    <row r="58" spans="1:16" x14ac:dyDescent="0.2">
      <c r="A58" s="157" t="s">
        <v>41</v>
      </c>
      <c r="B58" s="157"/>
      <c r="C58" s="157"/>
      <c r="D58" s="157">
        <f>'将来負担比率（分子）の構造'!I$50</f>
        <v>43249</v>
      </c>
      <c r="E58" s="157"/>
      <c r="F58" s="157"/>
      <c r="G58" s="157">
        <f>'将来負担比率（分子）の構造'!J$50</f>
        <v>45137</v>
      </c>
      <c r="H58" s="157"/>
      <c r="I58" s="157"/>
      <c r="J58" s="157">
        <f>'将来負担比率（分子）の構造'!K$50</f>
        <v>47871</v>
      </c>
      <c r="K58" s="157"/>
      <c r="L58" s="157"/>
      <c r="M58" s="157">
        <f>'将来負担比率（分子）の構造'!L$50</f>
        <v>50836</v>
      </c>
      <c r="N58" s="157"/>
      <c r="O58" s="157"/>
      <c r="P58" s="157">
        <f>'将来負担比率（分子）の構造'!M$50</f>
        <v>52632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8612</v>
      </c>
      <c r="C62" s="157"/>
      <c r="D62" s="157"/>
      <c r="E62" s="157">
        <f>'将来負担比率（分子）の構造'!J$45</f>
        <v>9198</v>
      </c>
      <c r="F62" s="157"/>
      <c r="G62" s="157"/>
      <c r="H62" s="157">
        <f>'将来負担比率（分子）の構造'!K$45</f>
        <v>8306</v>
      </c>
      <c r="I62" s="157"/>
      <c r="J62" s="157"/>
      <c r="K62" s="157">
        <f>'将来負担比率（分子）の構造'!L$45</f>
        <v>8892</v>
      </c>
      <c r="L62" s="157"/>
      <c r="M62" s="157"/>
      <c r="N62" s="157">
        <f>'将来負担比率（分子）の構造'!M$45</f>
        <v>9356</v>
      </c>
      <c r="O62" s="157"/>
      <c r="P62" s="157"/>
    </row>
    <row r="63" spans="1:16" x14ac:dyDescent="0.2">
      <c r="A63" s="157" t="s">
        <v>34</v>
      </c>
      <c r="B63" s="157">
        <f>'将来負担比率（分子）の構造'!I$44</f>
        <v>1009</v>
      </c>
      <c r="C63" s="157"/>
      <c r="D63" s="157"/>
      <c r="E63" s="157">
        <f>'将来負担比率（分子）の構造'!J$44</f>
        <v>1120</v>
      </c>
      <c r="F63" s="157"/>
      <c r="G63" s="157"/>
      <c r="H63" s="157">
        <f>'将来負担比率（分子）の構造'!K$44</f>
        <v>1312</v>
      </c>
      <c r="I63" s="157"/>
      <c r="J63" s="157"/>
      <c r="K63" s="157">
        <f>'将来負担比率（分子）の構造'!L$44</f>
        <v>1315</v>
      </c>
      <c r="L63" s="157"/>
      <c r="M63" s="157"/>
      <c r="N63" s="157">
        <f>'将来負担比率（分子）の構造'!M$44</f>
        <v>1573</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8996</v>
      </c>
      <c r="C65" s="157"/>
      <c r="D65" s="157"/>
      <c r="E65" s="157">
        <f>'将来負担比率（分子）の構造'!J$42</f>
        <v>9449</v>
      </c>
      <c r="F65" s="157"/>
      <c r="G65" s="157"/>
      <c r="H65" s="157">
        <f>'将来負担比率（分子）の構造'!K$42</f>
        <v>13996</v>
      </c>
      <c r="I65" s="157"/>
      <c r="J65" s="157"/>
      <c r="K65" s="157">
        <f>'将来負担比率（分子）の構造'!L$42</f>
        <v>11488</v>
      </c>
      <c r="L65" s="157"/>
      <c r="M65" s="157"/>
      <c r="N65" s="157">
        <f>'将来負担比率（分子）の構造'!M$42</f>
        <v>8499</v>
      </c>
      <c r="O65" s="157"/>
      <c r="P65" s="157"/>
    </row>
    <row r="66" spans="1:16" x14ac:dyDescent="0.2">
      <c r="A66" s="157" t="s">
        <v>31</v>
      </c>
      <c r="B66" s="157">
        <f>'将来負担比率（分子）の構造'!I$41</f>
        <v>19017</v>
      </c>
      <c r="C66" s="157"/>
      <c r="D66" s="157"/>
      <c r="E66" s="157">
        <f>'将来負担比率（分子）の構造'!J$41</f>
        <v>18525</v>
      </c>
      <c r="F66" s="157"/>
      <c r="G66" s="157"/>
      <c r="H66" s="157">
        <f>'将来負担比率（分子）の構造'!K$41</f>
        <v>17549</v>
      </c>
      <c r="I66" s="157"/>
      <c r="J66" s="157"/>
      <c r="K66" s="157">
        <f>'将来負担比率（分子）の構造'!L$41</f>
        <v>15979</v>
      </c>
      <c r="L66" s="157"/>
      <c r="M66" s="157"/>
      <c r="N66" s="157">
        <f>'将来負担比率（分子）の構造'!M$41</f>
        <v>14706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21305</v>
      </c>
      <c r="C72" s="161">
        <f>基金残高に係る経年分析!G55</f>
        <v>16810</v>
      </c>
      <c r="D72" s="161">
        <f>基金残高に係る経年分析!H55</f>
        <v>14367</v>
      </c>
    </row>
    <row r="73" spans="1:16" x14ac:dyDescent="0.2">
      <c r="A73" s="160" t="s">
        <v>74</v>
      </c>
      <c r="B73" s="161">
        <f>基金残高に係る経年分析!F56</f>
        <v>4128</v>
      </c>
      <c r="C73" s="161">
        <f>基金残高に係る経年分析!G56</f>
        <v>4131</v>
      </c>
      <c r="D73" s="161">
        <f>基金残高に係る経年分析!H56</f>
        <v>4138</v>
      </c>
    </row>
    <row r="74" spans="1:16" x14ac:dyDescent="0.2">
      <c r="A74" s="160" t="s">
        <v>75</v>
      </c>
      <c r="B74" s="161">
        <f>基金残高に係る経年分析!F57</f>
        <v>20490</v>
      </c>
      <c r="C74" s="161">
        <f>基金残高に係る経年分析!G57</f>
        <v>27717</v>
      </c>
      <c r="D74" s="161">
        <f>基金残高に係る経年分析!H57</f>
        <v>31603</v>
      </c>
    </row>
  </sheetData>
  <sheetProtection algorithmName="SHA-512" hashValue="scAnMm1eVrkg3+BtEZK20VJedPzsUJAHme07+uXxTsJLRT1cTT7PM0tikuSjuJbIt/klira7TcEcj33K8aO7aA==" saltValue="udyyFDhwoBmQknlRtQm1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19864874</v>
      </c>
      <c r="S5" s="600"/>
      <c r="T5" s="600"/>
      <c r="U5" s="600"/>
      <c r="V5" s="600"/>
      <c r="W5" s="600"/>
      <c r="X5" s="600"/>
      <c r="Y5" s="601"/>
      <c r="Z5" s="602">
        <v>15.9</v>
      </c>
      <c r="AA5" s="602"/>
      <c r="AB5" s="602"/>
      <c r="AC5" s="602"/>
      <c r="AD5" s="603">
        <v>19864874</v>
      </c>
      <c r="AE5" s="603"/>
      <c r="AF5" s="603"/>
      <c r="AG5" s="603"/>
      <c r="AH5" s="603"/>
      <c r="AI5" s="603"/>
      <c r="AJ5" s="603"/>
      <c r="AK5" s="603"/>
      <c r="AL5" s="604">
        <v>26.3</v>
      </c>
      <c r="AM5" s="605"/>
      <c r="AN5" s="605"/>
      <c r="AO5" s="606"/>
      <c r="AP5" s="596" t="s">
        <v>216</v>
      </c>
      <c r="AQ5" s="597"/>
      <c r="AR5" s="597"/>
      <c r="AS5" s="597"/>
      <c r="AT5" s="597"/>
      <c r="AU5" s="597"/>
      <c r="AV5" s="597"/>
      <c r="AW5" s="597"/>
      <c r="AX5" s="597"/>
      <c r="AY5" s="597"/>
      <c r="AZ5" s="597"/>
      <c r="BA5" s="597"/>
      <c r="BB5" s="597"/>
      <c r="BC5" s="597"/>
      <c r="BD5" s="597"/>
      <c r="BE5" s="597"/>
      <c r="BF5" s="598"/>
      <c r="BG5" s="610">
        <v>19864874</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298706</v>
      </c>
      <c r="S6" s="611"/>
      <c r="T6" s="611"/>
      <c r="U6" s="611"/>
      <c r="V6" s="611"/>
      <c r="W6" s="611"/>
      <c r="X6" s="611"/>
      <c r="Y6" s="612"/>
      <c r="Z6" s="613">
        <v>0.2</v>
      </c>
      <c r="AA6" s="613"/>
      <c r="AB6" s="613"/>
      <c r="AC6" s="613"/>
      <c r="AD6" s="614">
        <v>298706</v>
      </c>
      <c r="AE6" s="614"/>
      <c r="AF6" s="614"/>
      <c r="AG6" s="614"/>
      <c r="AH6" s="614"/>
      <c r="AI6" s="614"/>
      <c r="AJ6" s="614"/>
      <c r="AK6" s="614"/>
      <c r="AL6" s="615">
        <v>0.4</v>
      </c>
      <c r="AM6" s="616"/>
      <c r="AN6" s="616"/>
      <c r="AO6" s="617"/>
      <c r="AP6" s="607" t="s">
        <v>221</v>
      </c>
      <c r="AQ6" s="608"/>
      <c r="AR6" s="608"/>
      <c r="AS6" s="608"/>
      <c r="AT6" s="608"/>
      <c r="AU6" s="608"/>
      <c r="AV6" s="608"/>
      <c r="AW6" s="608"/>
      <c r="AX6" s="608"/>
      <c r="AY6" s="608"/>
      <c r="AZ6" s="608"/>
      <c r="BA6" s="608"/>
      <c r="BB6" s="608"/>
      <c r="BC6" s="608"/>
      <c r="BD6" s="608"/>
      <c r="BE6" s="608"/>
      <c r="BF6" s="609"/>
      <c r="BG6" s="610">
        <v>19864874</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620916</v>
      </c>
      <c r="CS6" s="611"/>
      <c r="CT6" s="611"/>
      <c r="CU6" s="611"/>
      <c r="CV6" s="611"/>
      <c r="CW6" s="611"/>
      <c r="CX6" s="611"/>
      <c r="CY6" s="612"/>
      <c r="CZ6" s="604">
        <v>0.5</v>
      </c>
      <c r="DA6" s="605"/>
      <c r="DB6" s="605"/>
      <c r="DC6" s="621"/>
      <c r="DD6" s="619" t="s">
        <v>122</v>
      </c>
      <c r="DE6" s="611"/>
      <c r="DF6" s="611"/>
      <c r="DG6" s="611"/>
      <c r="DH6" s="611"/>
      <c r="DI6" s="611"/>
      <c r="DJ6" s="611"/>
      <c r="DK6" s="611"/>
      <c r="DL6" s="611"/>
      <c r="DM6" s="611"/>
      <c r="DN6" s="611"/>
      <c r="DO6" s="611"/>
      <c r="DP6" s="612"/>
      <c r="DQ6" s="619">
        <v>620916</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101237</v>
      </c>
      <c r="S7" s="611"/>
      <c r="T7" s="611"/>
      <c r="U7" s="611"/>
      <c r="V7" s="611"/>
      <c r="W7" s="611"/>
      <c r="X7" s="611"/>
      <c r="Y7" s="612"/>
      <c r="Z7" s="613">
        <v>0.1</v>
      </c>
      <c r="AA7" s="613"/>
      <c r="AB7" s="613"/>
      <c r="AC7" s="613"/>
      <c r="AD7" s="614">
        <v>101237</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18255428</v>
      </c>
      <c r="BH7" s="611"/>
      <c r="BI7" s="611"/>
      <c r="BJ7" s="611"/>
      <c r="BK7" s="611"/>
      <c r="BL7" s="611"/>
      <c r="BM7" s="611"/>
      <c r="BN7" s="612"/>
      <c r="BO7" s="613">
        <v>91.9</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13247413</v>
      </c>
      <c r="CS7" s="611"/>
      <c r="CT7" s="611"/>
      <c r="CU7" s="611"/>
      <c r="CV7" s="611"/>
      <c r="CW7" s="611"/>
      <c r="CX7" s="611"/>
      <c r="CY7" s="612"/>
      <c r="CZ7" s="613">
        <v>10.9</v>
      </c>
      <c r="DA7" s="613"/>
      <c r="DB7" s="613"/>
      <c r="DC7" s="613"/>
      <c r="DD7" s="619">
        <v>683201</v>
      </c>
      <c r="DE7" s="611"/>
      <c r="DF7" s="611"/>
      <c r="DG7" s="611"/>
      <c r="DH7" s="611"/>
      <c r="DI7" s="611"/>
      <c r="DJ7" s="611"/>
      <c r="DK7" s="611"/>
      <c r="DL7" s="611"/>
      <c r="DM7" s="611"/>
      <c r="DN7" s="611"/>
      <c r="DO7" s="611"/>
      <c r="DP7" s="612"/>
      <c r="DQ7" s="619">
        <v>11370264</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522274</v>
      </c>
      <c r="S8" s="611"/>
      <c r="T8" s="611"/>
      <c r="U8" s="611"/>
      <c r="V8" s="611"/>
      <c r="W8" s="611"/>
      <c r="X8" s="611"/>
      <c r="Y8" s="612"/>
      <c r="Z8" s="613">
        <v>0.4</v>
      </c>
      <c r="AA8" s="613"/>
      <c r="AB8" s="613"/>
      <c r="AC8" s="613"/>
      <c r="AD8" s="614">
        <v>522274</v>
      </c>
      <c r="AE8" s="614"/>
      <c r="AF8" s="614"/>
      <c r="AG8" s="614"/>
      <c r="AH8" s="614"/>
      <c r="AI8" s="614"/>
      <c r="AJ8" s="614"/>
      <c r="AK8" s="614"/>
      <c r="AL8" s="615">
        <v>0.7</v>
      </c>
      <c r="AM8" s="616"/>
      <c r="AN8" s="616"/>
      <c r="AO8" s="617"/>
      <c r="AP8" s="607" t="s">
        <v>227</v>
      </c>
      <c r="AQ8" s="608"/>
      <c r="AR8" s="608"/>
      <c r="AS8" s="608"/>
      <c r="AT8" s="608"/>
      <c r="AU8" s="608"/>
      <c r="AV8" s="608"/>
      <c r="AW8" s="608"/>
      <c r="AX8" s="608"/>
      <c r="AY8" s="608"/>
      <c r="AZ8" s="608"/>
      <c r="BA8" s="608"/>
      <c r="BB8" s="608"/>
      <c r="BC8" s="608"/>
      <c r="BD8" s="608"/>
      <c r="BE8" s="608"/>
      <c r="BF8" s="609"/>
      <c r="BG8" s="610">
        <v>372647</v>
      </c>
      <c r="BH8" s="611"/>
      <c r="BI8" s="611"/>
      <c r="BJ8" s="611"/>
      <c r="BK8" s="611"/>
      <c r="BL8" s="611"/>
      <c r="BM8" s="611"/>
      <c r="BN8" s="612"/>
      <c r="BO8" s="613">
        <v>1.9</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62547789</v>
      </c>
      <c r="CS8" s="611"/>
      <c r="CT8" s="611"/>
      <c r="CU8" s="611"/>
      <c r="CV8" s="611"/>
      <c r="CW8" s="611"/>
      <c r="CX8" s="611"/>
      <c r="CY8" s="612"/>
      <c r="CZ8" s="613">
        <v>51.4</v>
      </c>
      <c r="DA8" s="613"/>
      <c r="DB8" s="613"/>
      <c r="DC8" s="613"/>
      <c r="DD8" s="619">
        <v>692128</v>
      </c>
      <c r="DE8" s="611"/>
      <c r="DF8" s="611"/>
      <c r="DG8" s="611"/>
      <c r="DH8" s="611"/>
      <c r="DI8" s="611"/>
      <c r="DJ8" s="611"/>
      <c r="DK8" s="611"/>
      <c r="DL8" s="611"/>
      <c r="DM8" s="611"/>
      <c r="DN8" s="611"/>
      <c r="DO8" s="611"/>
      <c r="DP8" s="612"/>
      <c r="DQ8" s="619">
        <v>36664216</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763336</v>
      </c>
      <c r="S9" s="611"/>
      <c r="T9" s="611"/>
      <c r="U9" s="611"/>
      <c r="V9" s="611"/>
      <c r="W9" s="611"/>
      <c r="X9" s="611"/>
      <c r="Y9" s="612"/>
      <c r="Z9" s="613">
        <v>0.6</v>
      </c>
      <c r="AA9" s="613"/>
      <c r="AB9" s="613"/>
      <c r="AC9" s="613"/>
      <c r="AD9" s="614">
        <v>763336</v>
      </c>
      <c r="AE9" s="614"/>
      <c r="AF9" s="614"/>
      <c r="AG9" s="614"/>
      <c r="AH9" s="614"/>
      <c r="AI9" s="614"/>
      <c r="AJ9" s="614"/>
      <c r="AK9" s="614"/>
      <c r="AL9" s="615">
        <v>1</v>
      </c>
      <c r="AM9" s="616"/>
      <c r="AN9" s="616"/>
      <c r="AO9" s="617"/>
      <c r="AP9" s="607" t="s">
        <v>230</v>
      </c>
      <c r="AQ9" s="608"/>
      <c r="AR9" s="608"/>
      <c r="AS9" s="608"/>
      <c r="AT9" s="608"/>
      <c r="AU9" s="608"/>
      <c r="AV9" s="608"/>
      <c r="AW9" s="608"/>
      <c r="AX9" s="608"/>
      <c r="AY9" s="608"/>
      <c r="AZ9" s="608"/>
      <c r="BA9" s="608"/>
      <c r="BB9" s="608"/>
      <c r="BC9" s="608"/>
      <c r="BD9" s="608"/>
      <c r="BE9" s="608"/>
      <c r="BF9" s="609"/>
      <c r="BG9" s="610">
        <v>17882781</v>
      </c>
      <c r="BH9" s="611"/>
      <c r="BI9" s="611"/>
      <c r="BJ9" s="611"/>
      <c r="BK9" s="611"/>
      <c r="BL9" s="611"/>
      <c r="BM9" s="611"/>
      <c r="BN9" s="612"/>
      <c r="BO9" s="613">
        <v>90</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9205875</v>
      </c>
      <c r="CS9" s="611"/>
      <c r="CT9" s="611"/>
      <c r="CU9" s="611"/>
      <c r="CV9" s="611"/>
      <c r="CW9" s="611"/>
      <c r="CX9" s="611"/>
      <c r="CY9" s="612"/>
      <c r="CZ9" s="613">
        <v>7.6</v>
      </c>
      <c r="DA9" s="613"/>
      <c r="DB9" s="613"/>
      <c r="DC9" s="613"/>
      <c r="DD9" s="619">
        <v>199054</v>
      </c>
      <c r="DE9" s="611"/>
      <c r="DF9" s="611"/>
      <c r="DG9" s="611"/>
      <c r="DH9" s="611"/>
      <c r="DI9" s="611"/>
      <c r="DJ9" s="611"/>
      <c r="DK9" s="611"/>
      <c r="DL9" s="611"/>
      <c r="DM9" s="611"/>
      <c r="DN9" s="611"/>
      <c r="DO9" s="611"/>
      <c r="DP9" s="612"/>
      <c r="DQ9" s="619">
        <v>7364776</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137217</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116250</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5377321</v>
      </c>
      <c r="S11" s="611"/>
      <c r="T11" s="611"/>
      <c r="U11" s="611"/>
      <c r="V11" s="611"/>
      <c r="W11" s="611"/>
      <c r="X11" s="611"/>
      <c r="Y11" s="612"/>
      <c r="Z11" s="615">
        <v>4.3</v>
      </c>
      <c r="AA11" s="616"/>
      <c r="AB11" s="616"/>
      <c r="AC11" s="622"/>
      <c r="AD11" s="619">
        <v>5377321</v>
      </c>
      <c r="AE11" s="611"/>
      <c r="AF11" s="611"/>
      <c r="AG11" s="611"/>
      <c r="AH11" s="611"/>
      <c r="AI11" s="611"/>
      <c r="AJ11" s="611"/>
      <c r="AK11" s="612"/>
      <c r="AL11" s="615">
        <v>7.1</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t="s">
        <v>122</v>
      </c>
      <c r="CS11" s="611"/>
      <c r="CT11" s="611"/>
      <c r="CU11" s="611"/>
      <c r="CV11" s="611"/>
      <c r="CW11" s="611"/>
      <c r="CX11" s="611"/>
      <c r="CY11" s="612"/>
      <c r="CZ11" s="613" t="s">
        <v>122</v>
      </c>
      <c r="DA11" s="613"/>
      <c r="DB11" s="613"/>
      <c r="DC11" s="613"/>
      <c r="DD11" s="619" t="s">
        <v>122</v>
      </c>
      <c r="DE11" s="611"/>
      <c r="DF11" s="611"/>
      <c r="DG11" s="611"/>
      <c r="DH11" s="611"/>
      <c r="DI11" s="611"/>
      <c r="DJ11" s="611"/>
      <c r="DK11" s="611"/>
      <c r="DL11" s="611"/>
      <c r="DM11" s="611"/>
      <c r="DN11" s="611"/>
      <c r="DO11" s="611"/>
      <c r="DP11" s="612"/>
      <c r="DQ11" s="619" t="s">
        <v>122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2548418</v>
      </c>
      <c r="CS12" s="611"/>
      <c r="CT12" s="611"/>
      <c r="CU12" s="611"/>
      <c r="CV12" s="611"/>
      <c r="CW12" s="611"/>
      <c r="CX12" s="611"/>
      <c r="CY12" s="612"/>
      <c r="CZ12" s="613">
        <v>2.1</v>
      </c>
      <c r="DA12" s="613"/>
      <c r="DB12" s="613"/>
      <c r="DC12" s="613"/>
      <c r="DD12" s="619" t="s">
        <v>122</v>
      </c>
      <c r="DE12" s="611"/>
      <c r="DF12" s="611"/>
      <c r="DG12" s="611"/>
      <c r="DH12" s="611"/>
      <c r="DI12" s="611"/>
      <c r="DJ12" s="611"/>
      <c r="DK12" s="611"/>
      <c r="DL12" s="611"/>
      <c r="DM12" s="611"/>
      <c r="DN12" s="611"/>
      <c r="DO12" s="611"/>
      <c r="DP12" s="612"/>
      <c r="DQ12" s="619">
        <v>1396597</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1008</v>
      </c>
      <c r="S13" s="611"/>
      <c r="T13" s="611"/>
      <c r="U13" s="611"/>
      <c r="V13" s="611"/>
      <c r="W13" s="611"/>
      <c r="X13" s="611"/>
      <c r="Y13" s="612"/>
      <c r="Z13" s="613">
        <v>0</v>
      </c>
      <c r="AA13" s="613"/>
      <c r="AB13" s="613"/>
      <c r="AC13" s="613"/>
      <c r="AD13" s="614">
        <v>1008</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12529132</v>
      </c>
      <c r="CS13" s="611"/>
      <c r="CT13" s="611"/>
      <c r="CU13" s="611"/>
      <c r="CV13" s="611"/>
      <c r="CW13" s="611"/>
      <c r="CX13" s="611"/>
      <c r="CY13" s="612"/>
      <c r="CZ13" s="613">
        <v>10.3</v>
      </c>
      <c r="DA13" s="613"/>
      <c r="DB13" s="613"/>
      <c r="DC13" s="613"/>
      <c r="DD13" s="619">
        <v>7744599</v>
      </c>
      <c r="DE13" s="611"/>
      <c r="DF13" s="611"/>
      <c r="DG13" s="611"/>
      <c r="DH13" s="611"/>
      <c r="DI13" s="611"/>
      <c r="DJ13" s="611"/>
      <c r="DK13" s="611"/>
      <c r="DL13" s="611"/>
      <c r="DM13" s="611"/>
      <c r="DN13" s="611"/>
      <c r="DO13" s="611"/>
      <c r="DP13" s="612"/>
      <c r="DQ13" s="619">
        <v>8991555</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92241</v>
      </c>
      <c r="BH14" s="611"/>
      <c r="BI14" s="611"/>
      <c r="BJ14" s="611"/>
      <c r="BK14" s="611"/>
      <c r="BL14" s="611"/>
      <c r="BM14" s="611"/>
      <c r="BN14" s="612"/>
      <c r="BO14" s="613">
        <v>0.5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670578</v>
      </c>
      <c r="CS14" s="611"/>
      <c r="CT14" s="611"/>
      <c r="CU14" s="611"/>
      <c r="CV14" s="611"/>
      <c r="CW14" s="611"/>
      <c r="CX14" s="611"/>
      <c r="CY14" s="612"/>
      <c r="CZ14" s="613">
        <v>0.6</v>
      </c>
      <c r="DA14" s="613"/>
      <c r="DB14" s="613"/>
      <c r="DC14" s="613"/>
      <c r="DD14" s="619">
        <v>112811</v>
      </c>
      <c r="DE14" s="611"/>
      <c r="DF14" s="611"/>
      <c r="DG14" s="611"/>
      <c r="DH14" s="611"/>
      <c r="DI14" s="611"/>
      <c r="DJ14" s="611"/>
      <c r="DK14" s="611"/>
      <c r="DL14" s="611"/>
      <c r="DM14" s="611"/>
      <c r="DN14" s="611"/>
      <c r="DO14" s="611"/>
      <c r="DP14" s="612"/>
      <c r="DQ14" s="619">
        <v>639251</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108937</v>
      </c>
      <c r="S15" s="611"/>
      <c r="T15" s="611"/>
      <c r="U15" s="611"/>
      <c r="V15" s="611"/>
      <c r="W15" s="611"/>
      <c r="X15" s="611"/>
      <c r="Y15" s="612"/>
      <c r="Z15" s="613">
        <v>0.1</v>
      </c>
      <c r="AA15" s="613"/>
      <c r="AB15" s="613"/>
      <c r="AC15" s="613"/>
      <c r="AD15" s="614">
        <v>108937</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1517205</v>
      </c>
      <c r="BH15" s="611"/>
      <c r="BI15" s="611"/>
      <c r="BJ15" s="611"/>
      <c r="BK15" s="611"/>
      <c r="BL15" s="611"/>
      <c r="BM15" s="611"/>
      <c r="BN15" s="612"/>
      <c r="BO15" s="613">
        <v>7.6</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18091277</v>
      </c>
      <c r="CS15" s="611"/>
      <c r="CT15" s="611"/>
      <c r="CU15" s="611"/>
      <c r="CV15" s="611"/>
      <c r="CW15" s="611"/>
      <c r="CX15" s="611"/>
      <c r="CY15" s="612"/>
      <c r="CZ15" s="613">
        <v>14.9</v>
      </c>
      <c r="DA15" s="613"/>
      <c r="DB15" s="613"/>
      <c r="DC15" s="613"/>
      <c r="DD15" s="619">
        <v>2935140</v>
      </c>
      <c r="DE15" s="611"/>
      <c r="DF15" s="611"/>
      <c r="DG15" s="611"/>
      <c r="DH15" s="611"/>
      <c r="DI15" s="611"/>
      <c r="DJ15" s="611"/>
      <c r="DK15" s="611"/>
      <c r="DL15" s="611"/>
      <c r="DM15" s="611"/>
      <c r="DN15" s="611"/>
      <c r="DO15" s="611"/>
      <c r="DP15" s="612"/>
      <c r="DQ15" s="619">
        <v>15809863</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1163834</v>
      </c>
      <c r="S17" s="611"/>
      <c r="T17" s="611"/>
      <c r="U17" s="611"/>
      <c r="V17" s="611"/>
      <c r="W17" s="611"/>
      <c r="X17" s="611"/>
      <c r="Y17" s="612"/>
      <c r="Z17" s="613">
        <v>0.9</v>
      </c>
      <c r="AA17" s="613"/>
      <c r="AB17" s="613"/>
      <c r="AC17" s="613"/>
      <c r="AD17" s="614">
        <v>1163834</v>
      </c>
      <c r="AE17" s="614"/>
      <c r="AF17" s="614"/>
      <c r="AG17" s="614"/>
      <c r="AH17" s="614"/>
      <c r="AI17" s="614"/>
      <c r="AJ17" s="614"/>
      <c r="AK17" s="614"/>
      <c r="AL17" s="615">
        <v>1.5</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2089185</v>
      </c>
      <c r="CS17" s="611"/>
      <c r="CT17" s="611"/>
      <c r="CU17" s="611"/>
      <c r="CV17" s="611"/>
      <c r="CW17" s="611"/>
      <c r="CX17" s="611"/>
      <c r="CY17" s="612"/>
      <c r="CZ17" s="613">
        <v>1.7</v>
      </c>
      <c r="DA17" s="613"/>
      <c r="DB17" s="613"/>
      <c r="DC17" s="613"/>
      <c r="DD17" s="619" t="s">
        <v>122</v>
      </c>
      <c r="DE17" s="611"/>
      <c r="DF17" s="611"/>
      <c r="DG17" s="611"/>
      <c r="DH17" s="611"/>
      <c r="DI17" s="611"/>
      <c r="DJ17" s="611"/>
      <c r="DK17" s="611"/>
      <c r="DL17" s="611"/>
      <c r="DM17" s="611"/>
      <c r="DN17" s="611"/>
      <c r="DO17" s="611"/>
      <c r="DP17" s="612"/>
      <c r="DQ17" s="619">
        <v>2089185</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174671</v>
      </c>
      <c r="S18" s="611"/>
      <c r="T18" s="611"/>
      <c r="U18" s="611"/>
      <c r="V18" s="611"/>
      <c r="W18" s="611"/>
      <c r="X18" s="611"/>
      <c r="Y18" s="612"/>
      <c r="Z18" s="613">
        <v>0.1</v>
      </c>
      <c r="AA18" s="613"/>
      <c r="AB18" s="613"/>
      <c r="AC18" s="613"/>
      <c r="AD18" s="614">
        <v>174671</v>
      </c>
      <c r="AE18" s="614"/>
      <c r="AF18" s="614"/>
      <c r="AG18" s="614"/>
      <c r="AH18" s="614"/>
      <c r="AI18" s="614"/>
      <c r="AJ18" s="614"/>
      <c r="AK18" s="614"/>
      <c r="AL18" s="615">
        <v>0.2</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989163</v>
      </c>
      <c r="S19" s="611"/>
      <c r="T19" s="611"/>
      <c r="U19" s="611"/>
      <c r="V19" s="611"/>
      <c r="W19" s="611"/>
      <c r="X19" s="611"/>
      <c r="Y19" s="612"/>
      <c r="Z19" s="613">
        <v>0.8</v>
      </c>
      <c r="AA19" s="613"/>
      <c r="AB19" s="613"/>
      <c r="AC19" s="613"/>
      <c r="AD19" s="614">
        <v>989163</v>
      </c>
      <c r="AE19" s="614"/>
      <c r="AF19" s="614"/>
      <c r="AG19" s="614"/>
      <c r="AH19" s="614"/>
      <c r="AI19" s="614"/>
      <c r="AJ19" s="614"/>
      <c r="AK19" s="614"/>
      <c r="AL19" s="615">
        <v>1.3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121687800</v>
      </c>
      <c r="CS20" s="611"/>
      <c r="CT20" s="611"/>
      <c r="CU20" s="611"/>
      <c r="CV20" s="611"/>
      <c r="CW20" s="611"/>
      <c r="CX20" s="611"/>
      <c r="CY20" s="612"/>
      <c r="CZ20" s="613">
        <v>100</v>
      </c>
      <c r="DA20" s="613"/>
      <c r="DB20" s="613"/>
      <c r="DC20" s="613"/>
      <c r="DD20" s="619">
        <v>12366933</v>
      </c>
      <c r="DE20" s="611"/>
      <c r="DF20" s="611"/>
      <c r="DG20" s="611"/>
      <c r="DH20" s="611"/>
      <c r="DI20" s="611"/>
      <c r="DJ20" s="611"/>
      <c r="DK20" s="611"/>
      <c r="DL20" s="611"/>
      <c r="DM20" s="611"/>
      <c r="DN20" s="611"/>
      <c r="DO20" s="611"/>
      <c r="DP20" s="612"/>
      <c r="DQ20" s="619">
        <v>85062873</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60812328</v>
      </c>
      <c r="CS24" s="600"/>
      <c r="CT24" s="600"/>
      <c r="CU24" s="600"/>
      <c r="CV24" s="600"/>
      <c r="CW24" s="600"/>
      <c r="CX24" s="600"/>
      <c r="CY24" s="601"/>
      <c r="CZ24" s="604">
        <v>50</v>
      </c>
      <c r="DA24" s="605"/>
      <c r="DB24" s="605"/>
      <c r="DC24" s="621"/>
      <c r="DD24" s="640">
        <v>38028150</v>
      </c>
      <c r="DE24" s="600"/>
      <c r="DF24" s="600"/>
      <c r="DG24" s="600"/>
      <c r="DH24" s="600"/>
      <c r="DI24" s="600"/>
      <c r="DJ24" s="600"/>
      <c r="DK24" s="601"/>
      <c r="DL24" s="640">
        <v>34547218</v>
      </c>
      <c r="DM24" s="600"/>
      <c r="DN24" s="600"/>
      <c r="DO24" s="600"/>
      <c r="DP24" s="600"/>
      <c r="DQ24" s="600"/>
      <c r="DR24" s="600"/>
      <c r="DS24" s="600"/>
      <c r="DT24" s="600"/>
      <c r="DU24" s="600"/>
      <c r="DV24" s="601"/>
      <c r="DW24" s="604">
        <v>45.8</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28201527</v>
      </c>
      <c r="S25" s="611"/>
      <c r="T25" s="611"/>
      <c r="U25" s="611"/>
      <c r="V25" s="611"/>
      <c r="W25" s="611"/>
      <c r="X25" s="611"/>
      <c r="Y25" s="612"/>
      <c r="Z25" s="613">
        <v>22.6</v>
      </c>
      <c r="AA25" s="613"/>
      <c r="AB25" s="613"/>
      <c r="AC25" s="613"/>
      <c r="AD25" s="614">
        <v>28201527</v>
      </c>
      <c r="AE25" s="614"/>
      <c r="AF25" s="614"/>
      <c r="AG25" s="614"/>
      <c r="AH25" s="614"/>
      <c r="AI25" s="614"/>
      <c r="AJ25" s="614"/>
      <c r="AK25" s="614"/>
      <c r="AL25" s="615">
        <v>37.4</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20248076</v>
      </c>
      <c r="CS25" s="643"/>
      <c r="CT25" s="643"/>
      <c r="CU25" s="643"/>
      <c r="CV25" s="643"/>
      <c r="CW25" s="643"/>
      <c r="CX25" s="643"/>
      <c r="CY25" s="644"/>
      <c r="CZ25" s="615">
        <v>16.600000000000001</v>
      </c>
      <c r="DA25" s="641"/>
      <c r="DB25" s="641"/>
      <c r="DC25" s="645"/>
      <c r="DD25" s="619">
        <v>19064978</v>
      </c>
      <c r="DE25" s="643"/>
      <c r="DF25" s="643"/>
      <c r="DG25" s="643"/>
      <c r="DH25" s="643"/>
      <c r="DI25" s="643"/>
      <c r="DJ25" s="643"/>
      <c r="DK25" s="644"/>
      <c r="DL25" s="619">
        <v>18703549</v>
      </c>
      <c r="DM25" s="643"/>
      <c r="DN25" s="643"/>
      <c r="DO25" s="643"/>
      <c r="DP25" s="643"/>
      <c r="DQ25" s="643"/>
      <c r="DR25" s="643"/>
      <c r="DS25" s="643"/>
      <c r="DT25" s="643"/>
      <c r="DU25" s="643"/>
      <c r="DV25" s="644"/>
      <c r="DW25" s="615">
        <v>24.8</v>
      </c>
      <c r="DX25" s="641"/>
      <c r="DY25" s="641"/>
      <c r="DZ25" s="641"/>
      <c r="EA25" s="641"/>
      <c r="EB25" s="641"/>
      <c r="EC25" s="642"/>
    </row>
    <row r="26" spans="2:133" ht="11.25" customHeight="1" x14ac:dyDescent="0.2">
      <c r="B26" s="607" t="s">
        <v>283</v>
      </c>
      <c r="C26" s="608"/>
      <c r="D26" s="608"/>
      <c r="E26" s="608"/>
      <c r="F26" s="608"/>
      <c r="G26" s="608"/>
      <c r="H26" s="608"/>
      <c r="I26" s="608"/>
      <c r="J26" s="608"/>
      <c r="K26" s="608"/>
      <c r="L26" s="608"/>
      <c r="M26" s="608"/>
      <c r="N26" s="608"/>
      <c r="O26" s="608"/>
      <c r="P26" s="608"/>
      <c r="Q26" s="609"/>
      <c r="R26" s="610">
        <v>15660</v>
      </c>
      <c r="S26" s="611"/>
      <c r="T26" s="611"/>
      <c r="U26" s="611"/>
      <c r="V26" s="611"/>
      <c r="W26" s="611"/>
      <c r="X26" s="611"/>
      <c r="Y26" s="612"/>
      <c r="Z26" s="613">
        <v>0</v>
      </c>
      <c r="AA26" s="613"/>
      <c r="AB26" s="613"/>
      <c r="AC26" s="613"/>
      <c r="AD26" s="614">
        <v>15660</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11662862</v>
      </c>
      <c r="CS26" s="611"/>
      <c r="CT26" s="611"/>
      <c r="CU26" s="611"/>
      <c r="CV26" s="611"/>
      <c r="CW26" s="611"/>
      <c r="CX26" s="611"/>
      <c r="CY26" s="612"/>
      <c r="CZ26" s="615">
        <v>9.6</v>
      </c>
      <c r="DA26" s="641"/>
      <c r="DB26" s="641"/>
      <c r="DC26" s="645"/>
      <c r="DD26" s="619">
        <v>11030218</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286</v>
      </c>
      <c r="C27" s="608"/>
      <c r="D27" s="608"/>
      <c r="E27" s="608"/>
      <c r="F27" s="608"/>
      <c r="G27" s="608"/>
      <c r="H27" s="608"/>
      <c r="I27" s="608"/>
      <c r="J27" s="608"/>
      <c r="K27" s="608"/>
      <c r="L27" s="608"/>
      <c r="M27" s="608"/>
      <c r="N27" s="608"/>
      <c r="O27" s="608"/>
      <c r="P27" s="608"/>
      <c r="Q27" s="609"/>
      <c r="R27" s="610">
        <v>1061364</v>
      </c>
      <c r="S27" s="611"/>
      <c r="T27" s="611"/>
      <c r="U27" s="611"/>
      <c r="V27" s="611"/>
      <c r="W27" s="611"/>
      <c r="X27" s="611"/>
      <c r="Y27" s="612"/>
      <c r="Z27" s="613">
        <v>0.8</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19864874</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38475106</v>
      </c>
      <c r="CS27" s="643"/>
      <c r="CT27" s="643"/>
      <c r="CU27" s="643"/>
      <c r="CV27" s="643"/>
      <c r="CW27" s="643"/>
      <c r="CX27" s="643"/>
      <c r="CY27" s="644"/>
      <c r="CZ27" s="615">
        <v>31.6</v>
      </c>
      <c r="DA27" s="641"/>
      <c r="DB27" s="641"/>
      <c r="DC27" s="645"/>
      <c r="DD27" s="619">
        <v>16874026</v>
      </c>
      <c r="DE27" s="643"/>
      <c r="DF27" s="643"/>
      <c r="DG27" s="643"/>
      <c r="DH27" s="643"/>
      <c r="DI27" s="643"/>
      <c r="DJ27" s="643"/>
      <c r="DK27" s="644"/>
      <c r="DL27" s="619">
        <v>13754523</v>
      </c>
      <c r="DM27" s="643"/>
      <c r="DN27" s="643"/>
      <c r="DO27" s="643"/>
      <c r="DP27" s="643"/>
      <c r="DQ27" s="643"/>
      <c r="DR27" s="643"/>
      <c r="DS27" s="643"/>
      <c r="DT27" s="643"/>
      <c r="DU27" s="643"/>
      <c r="DV27" s="644"/>
      <c r="DW27" s="615">
        <v>18.2</v>
      </c>
      <c r="DX27" s="641"/>
      <c r="DY27" s="641"/>
      <c r="DZ27" s="641"/>
      <c r="EA27" s="641"/>
      <c r="EB27" s="641"/>
      <c r="EC27" s="642"/>
    </row>
    <row r="28" spans="2:133" ht="11.25" customHeight="1" x14ac:dyDescent="0.2">
      <c r="B28" s="607" t="s">
        <v>289</v>
      </c>
      <c r="C28" s="608"/>
      <c r="D28" s="608"/>
      <c r="E28" s="608"/>
      <c r="F28" s="608"/>
      <c r="G28" s="608"/>
      <c r="H28" s="608"/>
      <c r="I28" s="608"/>
      <c r="J28" s="608"/>
      <c r="K28" s="608"/>
      <c r="L28" s="608"/>
      <c r="M28" s="608"/>
      <c r="N28" s="608"/>
      <c r="O28" s="608"/>
      <c r="P28" s="608"/>
      <c r="Q28" s="609"/>
      <c r="R28" s="610">
        <v>1957628</v>
      </c>
      <c r="S28" s="611"/>
      <c r="T28" s="611"/>
      <c r="U28" s="611"/>
      <c r="V28" s="611"/>
      <c r="W28" s="611"/>
      <c r="X28" s="611"/>
      <c r="Y28" s="612"/>
      <c r="Z28" s="613">
        <v>1.6</v>
      </c>
      <c r="AA28" s="613"/>
      <c r="AB28" s="613"/>
      <c r="AC28" s="613"/>
      <c r="AD28" s="614">
        <v>905519</v>
      </c>
      <c r="AE28" s="614"/>
      <c r="AF28" s="614"/>
      <c r="AG28" s="614"/>
      <c r="AH28" s="614"/>
      <c r="AI28" s="614"/>
      <c r="AJ28" s="614"/>
      <c r="AK28" s="614"/>
      <c r="AL28" s="615">
        <v>1.2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2089146</v>
      </c>
      <c r="CS28" s="611"/>
      <c r="CT28" s="611"/>
      <c r="CU28" s="611"/>
      <c r="CV28" s="611"/>
      <c r="CW28" s="611"/>
      <c r="CX28" s="611"/>
      <c r="CY28" s="612"/>
      <c r="CZ28" s="615">
        <v>1.7</v>
      </c>
      <c r="DA28" s="641"/>
      <c r="DB28" s="641"/>
      <c r="DC28" s="645"/>
      <c r="DD28" s="619">
        <v>2089146</v>
      </c>
      <c r="DE28" s="611"/>
      <c r="DF28" s="611"/>
      <c r="DG28" s="611"/>
      <c r="DH28" s="611"/>
      <c r="DI28" s="611"/>
      <c r="DJ28" s="611"/>
      <c r="DK28" s="612"/>
      <c r="DL28" s="619">
        <v>2089146</v>
      </c>
      <c r="DM28" s="611"/>
      <c r="DN28" s="611"/>
      <c r="DO28" s="611"/>
      <c r="DP28" s="611"/>
      <c r="DQ28" s="611"/>
      <c r="DR28" s="611"/>
      <c r="DS28" s="611"/>
      <c r="DT28" s="611"/>
      <c r="DU28" s="611"/>
      <c r="DV28" s="612"/>
      <c r="DW28" s="615">
        <v>2.8</v>
      </c>
      <c r="DX28" s="641"/>
      <c r="DY28" s="641"/>
      <c r="DZ28" s="641"/>
      <c r="EA28" s="641"/>
      <c r="EB28" s="641"/>
      <c r="EC28" s="642"/>
    </row>
    <row r="29" spans="2:133" ht="11.25" customHeight="1" x14ac:dyDescent="0.2">
      <c r="B29" s="607" t="s">
        <v>291</v>
      </c>
      <c r="C29" s="608"/>
      <c r="D29" s="608"/>
      <c r="E29" s="608"/>
      <c r="F29" s="608"/>
      <c r="G29" s="608"/>
      <c r="H29" s="608"/>
      <c r="I29" s="608"/>
      <c r="J29" s="608"/>
      <c r="K29" s="608"/>
      <c r="L29" s="608"/>
      <c r="M29" s="608"/>
      <c r="N29" s="608"/>
      <c r="O29" s="608"/>
      <c r="P29" s="608"/>
      <c r="Q29" s="609"/>
      <c r="R29" s="610">
        <v>339232</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2087418</v>
      </c>
      <c r="CS29" s="643"/>
      <c r="CT29" s="643"/>
      <c r="CU29" s="643"/>
      <c r="CV29" s="643"/>
      <c r="CW29" s="643"/>
      <c r="CX29" s="643"/>
      <c r="CY29" s="644"/>
      <c r="CZ29" s="615">
        <v>1.7</v>
      </c>
      <c r="DA29" s="641"/>
      <c r="DB29" s="641"/>
      <c r="DC29" s="645"/>
      <c r="DD29" s="619">
        <v>2087418</v>
      </c>
      <c r="DE29" s="643"/>
      <c r="DF29" s="643"/>
      <c r="DG29" s="643"/>
      <c r="DH29" s="643"/>
      <c r="DI29" s="643"/>
      <c r="DJ29" s="643"/>
      <c r="DK29" s="644"/>
      <c r="DL29" s="619">
        <v>2087418</v>
      </c>
      <c r="DM29" s="643"/>
      <c r="DN29" s="643"/>
      <c r="DO29" s="643"/>
      <c r="DP29" s="643"/>
      <c r="DQ29" s="643"/>
      <c r="DR29" s="643"/>
      <c r="DS29" s="643"/>
      <c r="DT29" s="643"/>
      <c r="DU29" s="643"/>
      <c r="DV29" s="644"/>
      <c r="DW29" s="615">
        <v>2.8</v>
      </c>
      <c r="DX29" s="641"/>
      <c r="DY29" s="641"/>
      <c r="DZ29" s="641"/>
      <c r="EA29" s="641"/>
      <c r="EB29" s="641"/>
      <c r="EC29" s="642"/>
    </row>
    <row r="30" spans="2:133" ht="11.25" customHeight="1" x14ac:dyDescent="0.2">
      <c r="B30" s="607" t="s">
        <v>293</v>
      </c>
      <c r="C30" s="608"/>
      <c r="D30" s="608"/>
      <c r="E30" s="608"/>
      <c r="F30" s="608"/>
      <c r="G30" s="608"/>
      <c r="H30" s="608"/>
      <c r="I30" s="608"/>
      <c r="J30" s="608"/>
      <c r="K30" s="608"/>
      <c r="L30" s="608"/>
      <c r="M30" s="608"/>
      <c r="N30" s="608"/>
      <c r="O30" s="608"/>
      <c r="P30" s="608"/>
      <c r="Q30" s="609"/>
      <c r="R30" s="610">
        <v>20045626</v>
      </c>
      <c r="S30" s="611"/>
      <c r="T30" s="611"/>
      <c r="U30" s="611"/>
      <c r="V30" s="611"/>
      <c r="W30" s="611"/>
      <c r="X30" s="611"/>
      <c r="Y30" s="612"/>
      <c r="Z30" s="613">
        <v>16</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2002334</v>
      </c>
      <c r="CS30" s="611"/>
      <c r="CT30" s="611"/>
      <c r="CU30" s="611"/>
      <c r="CV30" s="611"/>
      <c r="CW30" s="611"/>
      <c r="CX30" s="611"/>
      <c r="CY30" s="612"/>
      <c r="CZ30" s="615">
        <v>1.6</v>
      </c>
      <c r="DA30" s="641"/>
      <c r="DB30" s="641"/>
      <c r="DC30" s="645"/>
      <c r="DD30" s="619">
        <v>2002334</v>
      </c>
      <c r="DE30" s="611"/>
      <c r="DF30" s="611"/>
      <c r="DG30" s="611"/>
      <c r="DH30" s="611"/>
      <c r="DI30" s="611"/>
      <c r="DJ30" s="611"/>
      <c r="DK30" s="612"/>
      <c r="DL30" s="619">
        <v>2002334</v>
      </c>
      <c r="DM30" s="611"/>
      <c r="DN30" s="611"/>
      <c r="DO30" s="611"/>
      <c r="DP30" s="611"/>
      <c r="DQ30" s="611"/>
      <c r="DR30" s="611"/>
      <c r="DS30" s="611"/>
      <c r="DT30" s="611"/>
      <c r="DU30" s="611"/>
      <c r="DV30" s="612"/>
      <c r="DW30" s="615">
        <v>2.7</v>
      </c>
      <c r="DX30" s="641"/>
      <c r="DY30" s="641"/>
      <c r="DZ30" s="641"/>
      <c r="EA30" s="641"/>
      <c r="EB30" s="641"/>
      <c r="EC30" s="642"/>
    </row>
    <row r="31" spans="2:133" ht="11.25" customHeight="1" x14ac:dyDescent="0.2">
      <c r="B31" s="623" t="s">
        <v>297</v>
      </c>
      <c r="C31" s="624"/>
      <c r="D31" s="624"/>
      <c r="E31" s="624"/>
      <c r="F31" s="624"/>
      <c r="G31" s="624"/>
      <c r="H31" s="624"/>
      <c r="I31" s="624"/>
      <c r="J31" s="624"/>
      <c r="K31" s="624"/>
      <c r="L31" s="624"/>
      <c r="M31" s="624"/>
      <c r="N31" s="624"/>
      <c r="O31" s="624"/>
      <c r="P31" s="624"/>
      <c r="Q31" s="625"/>
      <c r="R31" s="610">
        <v>47696604</v>
      </c>
      <c r="S31" s="611"/>
      <c r="T31" s="611"/>
      <c r="U31" s="611"/>
      <c r="V31" s="611"/>
      <c r="W31" s="611"/>
      <c r="X31" s="611"/>
      <c r="Y31" s="612"/>
      <c r="Z31" s="613">
        <v>38.200000000000003</v>
      </c>
      <c r="AA31" s="613"/>
      <c r="AB31" s="613"/>
      <c r="AC31" s="613"/>
      <c r="AD31" s="614">
        <v>46148080</v>
      </c>
      <c r="AE31" s="614"/>
      <c r="AF31" s="614"/>
      <c r="AG31" s="614"/>
      <c r="AH31" s="614"/>
      <c r="AI31" s="614"/>
      <c r="AJ31" s="614"/>
      <c r="AK31" s="614"/>
      <c r="AL31" s="615">
        <v>61.2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99.4</v>
      </c>
      <c r="BH31" s="654"/>
      <c r="BI31" s="654"/>
      <c r="BJ31" s="654"/>
      <c r="BK31" s="654"/>
      <c r="BL31" s="654"/>
      <c r="BM31" s="605">
        <v>98.8</v>
      </c>
      <c r="BN31" s="654"/>
      <c r="BO31" s="654"/>
      <c r="BP31" s="654"/>
      <c r="BQ31" s="655"/>
      <c r="BR31" s="666">
        <v>99.2</v>
      </c>
      <c r="BS31" s="654"/>
      <c r="BT31" s="654"/>
      <c r="BU31" s="654"/>
      <c r="BV31" s="654"/>
      <c r="BW31" s="654"/>
      <c r="BX31" s="605">
        <v>98.5</v>
      </c>
      <c r="BY31" s="654"/>
      <c r="BZ31" s="654"/>
      <c r="CA31" s="654"/>
      <c r="CB31" s="655"/>
      <c r="CD31" s="648"/>
      <c r="CE31" s="649"/>
      <c r="CF31" s="607" t="s">
        <v>300</v>
      </c>
      <c r="CG31" s="608"/>
      <c r="CH31" s="608"/>
      <c r="CI31" s="608"/>
      <c r="CJ31" s="608"/>
      <c r="CK31" s="608"/>
      <c r="CL31" s="608"/>
      <c r="CM31" s="608"/>
      <c r="CN31" s="608"/>
      <c r="CO31" s="608"/>
      <c r="CP31" s="608"/>
      <c r="CQ31" s="609"/>
      <c r="CR31" s="610">
        <v>85084</v>
      </c>
      <c r="CS31" s="643"/>
      <c r="CT31" s="643"/>
      <c r="CU31" s="643"/>
      <c r="CV31" s="643"/>
      <c r="CW31" s="643"/>
      <c r="CX31" s="643"/>
      <c r="CY31" s="644"/>
      <c r="CZ31" s="615">
        <v>0.1</v>
      </c>
      <c r="DA31" s="641"/>
      <c r="DB31" s="641"/>
      <c r="DC31" s="645"/>
      <c r="DD31" s="619">
        <v>85084</v>
      </c>
      <c r="DE31" s="643"/>
      <c r="DF31" s="643"/>
      <c r="DG31" s="643"/>
      <c r="DH31" s="643"/>
      <c r="DI31" s="643"/>
      <c r="DJ31" s="643"/>
      <c r="DK31" s="644"/>
      <c r="DL31" s="619">
        <v>85084</v>
      </c>
      <c r="DM31" s="643"/>
      <c r="DN31" s="643"/>
      <c r="DO31" s="643"/>
      <c r="DP31" s="643"/>
      <c r="DQ31" s="643"/>
      <c r="DR31" s="643"/>
      <c r="DS31" s="643"/>
      <c r="DT31" s="643"/>
      <c r="DU31" s="643"/>
      <c r="DV31" s="644"/>
      <c r="DW31" s="615">
        <v>0.1</v>
      </c>
      <c r="DX31" s="641"/>
      <c r="DY31" s="641"/>
      <c r="DZ31" s="641"/>
      <c r="EA31" s="641"/>
      <c r="EB31" s="641"/>
      <c r="EC31" s="642"/>
    </row>
    <row r="32" spans="2:133" ht="11.25" customHeight="1" x14ac:dyDescent="0.2">
      <c r="B32" s="607" t="s">
        <v>301</v>
      </c>
      <c r="C32" s="608"/>
      <c r="D32" s="608"/>
      <c r="E32" s="608"/>
      <c r="F32" s="608"/>
      <c r="G32" s="608"/>
      <c r="H32" s="608"/>
      <c r="I32" s="608"/>
      <c r="J32" s="608"/>
      <c r="K32" s="608"/>
      <c r="L32" s="608"/>
      <c r="M32" s="608"/>
      <c r="N32" s="608"/>
      <c r="O32" s="608"/>
      <c r="P32" s="608"/>
      <c r="Q32" s="609"/>
      <c r="R32" s="610">
        <v>13369116</v>
      </c>
      <c r="S32" s="611"/>
      <c r="T32" s="611"/>
      <c r="U32" s="611"/>
      <c r="V32" s="611"/>
      <c r="W32" s="611"/>
      <c r="X32" s="611"/>
      <c r="Y32" s="612"/>
      <c r="Z32" s="613">
        <v>10.7</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99.3</v>
      </c>
      <c r="BH32" s="643"/>
      <c r="BI32" s="643"/>
      <c r="BJ32" s="643"/>
      <c r="BK32" s="643"/>
      <c r="BL32" s="643"/>
      <c r="BM32" s="616">
        <v>98.7</v>
      </c>
      <c r="BN32" s="643"/>
      <c r="BO32" s="643"/>
      <c r="BP32" s="643"/>
      <c r="BQ32" s="665"/>
      <c r="BR32" s="667">
        <v>99.1</v>
      </c>
      <c r="BS32" s="643"/>
      <c r="BT32" s="643"/>
      <c r="BU32" s="643"/>
      <c r="BV32" s="643"/>
      <c r="BW32" s="643"/>
      <c r="BX32" s="616">
        <v>98.4</v>
      </c>
      <c r="BY32" s="643"/>
      <c r="BZ32" s="643"/>
      <c r="CA32" s="643"/>
      <c r="CB32" s="665"/>
      <c r="CD32" s="650"/>
      <c r="CE32" s="651"/>
      <c r="CF32" s="607" t="s">
        <v>304</v>
      </c>
      <c r="CG32" s="608"/>
      <c r="CH32" s="608"/>
      <c r="CI32" s="608"/>
      <c r="CJ32" s="608"/>
      <c r="CK32" s="608"/>
      <c r="CL32" s="608"/>
      <c r="CM32" s="608"/>
      <c r="CN32" s="608"/>
      <c r="CO32" s="608"/>
      <c r="CP32" s="608"/>
      <c r="CQ32" s="609"/>
      <c r="CR32" s="610">
        <v>1728</v>
      </c>
      <c r="CS32" s="611"/>
      <c r="CT32" s="611"/>
      <c r="CU32" s="611"/>
      <c r="CV32" s="611"/>
      <c r="CW32" s="611"/>
      <c r="CX32" s="611"/>
      <c r="CY32" s="612"/>
      <c r="CZ32" s="615">
        <v>0</v>
      </c>
      <c r="DA32" s="641"/>
      <c r="DB32" s="641"/>
      <c r="DC32" s="645"/>
      <c r="DD32" s="619">
        <v>1728</v>
      </c>
      <c r="DE32" s="611"/>
      <c r="DF32" s="611"/>
      <c r="DG32" s="611"/>
      <c r="DH32" s="611"/>
      <c r="DI32" s="611"/>
      <c r="DJ32" s="611"/>
      <c r="DK32" s="612"/>
      <c r="DL32" s="619">
        <v>1728</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2">
      <c r="B33" s="607" t="s">
        <v>305</v>
      </c>
      <c r="C33" s="608"/>
      <c r="D33" s="608"/>
      <c r="E33" s="608"/>
      <c r="F33" s="608"/>
      <c r="G33" s="608"/>
      <c r="H33" s="608"/>
      <c r="I33" s="608"/>
      <c r="J33" s="608"/>
      <c r="K33" s="608"/>
      <c r="L33" s="608"/>
      <c r="M33" s="608"/>
      <c r="N33" s="608"/>
      <c r="O33" s="608"/>
      <c r="P33" s="608"/>
      <c r="Q33" s="609"/>
      <c r="R33" s="610">
        <v>332973</v>
      </c>
      <c r="S33" s="611"/>
      <c r="T33" s="611"/>
      <c r="U33" s="611"/>
      <c r="V33" s="611"/>
      <c r="W33" s="611"/>
      <c r="X33" s="611"/>
      <c r="Y33" s="612"/>
      <c r="Z33" s="613">
        <v>0.3</v>
      </c>
      <c r="AA33" s="613"/>
      <c r="AB33" s="613"/>
      <c r="AC33" s="613"/>
      <c r="AD33" s="614">
        <v>163310</v>
      </c>
      <c r="AE33" s="614"/>
      <c r="AF33" s="614"/>
      <c r="AG33" s="614"/>
      <c r="AH33" s="614"/>
      <c r="AI33" s="614"/>
      <c r="AJ33" s="614"/>
      <c r="AK33" s="614"/>
      <c r="AL33" s="615">
        <v>0.2</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48508539</v>
      </c>
      <c r="CS33" s="643"/>
      <c r="CT33" s="643"/>
      <c r="CU33" s="643"/>
      <c r="CV33" s="643"/>
      <c r="CW33" s="643"/>
      <c r="CX33" s="643"/>
      <c r="CY33" s="644"/>
      <c r="CZ33" s="615">
        <v>39.9</v>
      </c>
      <c r="DA33" s="641"/>
      <c r="DB33" s="641"/>
      <c r="DC33" s="645"/>
      <c r="DD33" s="619">
        <v>39265861</v>
      </c>
      <c r="DE33" s="643"/>
      <c r="DF33" s="643"/>
      <c r="DG33" s="643"/>
      <c r="DH33" s="643"/>
      <c r="DI33" s="643"/>
      <c r="DJ33" s="643"/>
      <c r="DK33" s="644"/>
      <c r="DL33" s="619">
        <v>25777200</v>
      </c>
      <c r="DM33" s="643"/>
      <c r="DN33" s="643"/>
      <c r="DO33" s="643"/>
      <c r="DP33" s="643"/>
      <c r="DQ33" s="643"/>
      <c r="DR33" s="643"/>
      <c r="DS33" s="643"/>
      <c r="DT33" s="643"/>
      <c r="DU33" s="643"/>
      <c r="DV33" s="644"/>
      <c r="DW33" s="615">
        <v>34.200000000000003</v>
      </c>
      <c r="DX33" s="641"/>
      <c r="DY33" s="641"/>
      <c r="DZ33" s="641"/>
      <c r="EA33" s="641"/>
      <c r="EB33" s="641"/>
      <c r="EC33" s="642"/>
    </row>
    <row r="34" spans="2:133" ht="11.25" customHeight="1" x14ac:dyDescent="0.2">
      <c r="B34" s="607" t="s">
        <v>308</v>
      </c>
      <c r="C34" s="608"/>
      <c r="D34" s="608"/>
      <c r="E34" s="608"/>
      <c r="F34" s="608"/>
      <c r="G34" s="608"/>
      <c r="H34" s="608"/>
      <c r="I34" s="608"/>
      <c r="J34" s="608"/>
      <c r="K34" s="608"/>
      <c r="L34" s="608"/>
      <c r="M34" s="608"/>
      <c r="N34" s="608"/>
      <c r="O34" s="608"/>
      <c r="P34" s="608"/>
      <c r="Q34" s="609"/>
      <c r="R34" s="610">
        <v>129044</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23203921</v>
      </c>
      <c r="CS34" s="611"/>
      <c r="CT34" s="611"/>
      <c r="CU34" s="611"/>
      <c r="CV34" s="611"/>
      <c r="CW34" s="611"/>
      <c r="CX34" s="611"/>
      <c r="CY34" s="612"/>
      <c r="CZ34" s="615">
        <v>19.100000000000001</v>
      </c>
      <c r="DA34" s="641"/>
      <c r="DB34" s="641"/>
      <c r="DC34" s="645"/>
      <c r="DD34" s="619">
        <v>18879635</v>
      </c>
      <c r="DE34" s="611"/>
      <c r="DF34" s="611"/>
      <c r="DG34" s="611"/>
      <c r="DH34" s="611"/>
      <c r="DI34" s="611"/>
      <c r="DJ34" s="611"/>
      <c r="DK34" s="612"/>
      <c r="DL34" s="619">
        <v>14724874</v>
      </c>
      <c r="DM34" s="611"/>
      <c r="DN34" s="611"/>
      <c r="DO34" s="611"/>
      <c r="DP34" s="611"/>
      <c r="DQ34" s="611"/>
      <c r="DR34" s="611"/>
      <c r="DS34" s="611"/>
      <c r="DT34" s="611"/>
      <c r="DU34" s="611"/>
      <c r="DV34" s="612"/>
      <c r="DW34" s="615">
        <v>19.5</v>
      </c>
      <c r="DX34" s="641"/>
      <c r="DY34" s="641"/>
      <c r="DZ34" s="641"/>
      <c r="EA34" s="641"/>
      <c r="EB34" s="641"/>
      <c r="EC34" s="642"/>
    </row>
    <row r="35" spans="2:133" ht="11.25" customHeight="1" x14ac:dyDescent="0.2">
      <c r="B35" s="607" t="s">
        <v>310</v>
      </c>
      <c r="C35" s="608"/>
      <c r="D35" s="608"/>
      <c r="E35" s="608"/>
      <c r="F35" s="608"/>
      <c r="G35" s="608"/>
      <c r="H35" s="608"/>
      <c r="I35" s="608"/>
      <c r="J35" s="608"/>
      <c r="K35" s="608"/>
      <c r="L35" s="608"/>
      <c r="M35" s="608"/>
      <c r="N35" s="608"/>
      <c r="O35" s="608"/>
      <c r="P35" s="608"/>
      <c r="Q35" s="609"/>
      <c r="R35" s="610">
        <v>3761268</v>
      </c>
      <c r="S35" s="611"/>
      <c r="T35" s="611"/>
      <c r="U35" s="611"/>
      <c r="V35" s="611"/>
      <c r="W35" s="611"/>
      <c r="X35" s="611"/>
      <c r="Y35" s="612"/>
      <c r="Z35" s="613">
        <v>3</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764354</v>
      </c>
      <c r="CS35" s="643"/>
      <c r="CT35" s="643"/>
      <c r="CU35" s="643"/>
      <c r="CV35" s="643"/>
      <c r="CW35" s="643"/>
      <c r="CX35" s="643"/>
      <c r="CY35" s="644"/>
      <c r="CZ35" s="615">
        <v>0.6</v>
      </c>
      <c r="DA35" s="641"/>
      <c r="DB35" s="641"/>
      <c r="DC35" s="645"/>
      <c r="DD35" s="619">
        <v>755840</v>
      </c>
      <c r="DE35" s="643"/>
      <c r="DF35" s="643"/>
      <c r="DG35" s="643"/>
      <c r="DH35" s="643"/>
      <c r="DI35" s="643"/>
      <c r="DJ35" s="643"/>
      <c r="DK35" s="644"/>
      <c r="DL35" s="619">
        <v>755840</v>
      </c>
      <c r="DM35" s="643"/>
      <c r="DN35" s="643"/>
      <c r="DO35" s="643"/>
      <c r="DP35" s="643"/>
      <c r="DQ35" s="643"/>
      <c r="DR35" s="643"/>
      <c r="DS35" s="643"/>
      <c r="DT35" s="643"/>
      <c r="DU35" s="643"/>
      <c r="DV35" s="644"/>
      <c r="DW35" s="615">
        <v>1</v>
      </c>
      <c r="DX35" s="641"/>
      <c r="DY35" s="641"/>
      <c r="DZ35" s="641"/>
      <c r="EA35" s="641"/>
      <c r="EB35" s="641"/>
      <c r="EC35" s="642"/>
    </row>
    <row r="36" spans="2:133" ht="11.25" customHeight="1" x14ac:dyDescent="0.2">
      <c r="B36" s="607" t="s">
        <v>314</v>
      </c>
      <c r="C36" s="608"/>
      <c r="D36" s="608"/>
      <c r="E36" s="608"/>
      <c r="F36" s="608"/>
      <c r="G36" s="608"/>
      <c r="H36" s="608"/>
      <c r="I36" s="608"/>
      <c r="J36" s="608"/>
      <c r="K36" s="608"/>
      <c r="L36" s="608"/>
      <c r="M36" s="608"/>
      <c r="N36" s="608"/>
      <c r="O36" s="608"/>
      <c r="P36" s="608"/>
      <c r="Q36" s="609"/>
      <c r="R36" s="610">
        <v>4234845</v>
      </c>
      <c r="S36" s="611"/>
      <c r="T36" s="611"/>
      <c r="U36" s="611"/>
      <c r="V36" s="611"/>
      <c r="W36" s="611"/>
      <c r="X36" s="611"/>
      <c r="Y36" s="612"/>
      <c r="Z36" s="613">
        <v>3.4</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8860072</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415114</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8617782</v>
      </c>
      <c r="CS36" s="611"/>
      <c r="CT36" s="611"/>
      <c r="CU36" s="611"/>
      <c r="CV36" s="611"/>
      <c r="CW36" s="611"/>
      <c r="CX36" s="611"/>
      <c r="CY36" s="612"/>
      <c r="CZ36" s="615">
        <v>7.1</v>
      </c>
      <c r="DA36" s="641"/>
      <c r="DB36" s="641"/>
      <c r="DC36" s="645"/>
      <c r="DD36" s="619">
        <v>6383440</v>
      </c>
      <c r="DE36" s="611"/>
      <c r="DF36" s="611"/>
      <c r="DG36" s="611"/>
      <c r="DH36" s="611"/>
      <c r="DI36" s="611"/>
      <c r="DJ36" s="611"/>
      <c r="DK36" s="612"/>
      <c r="DL36" s="619">
        <v>4180257</v>
      </c>
      <c r="DM36" s="611"/>
      <c r="DN36" s="611"/>
      <c r="DO36" s="611"/>
      <c r="DP36" s="611"/>
      <c r="DQ36" s="611"/>
      <c r="DR36" s="611"/>
      <c r="DS36" s="611"/>
      <c r="DT36" s="611"/>
      <c r="DU36" s="611"/>
      <c r="DV36" s="612"/>
      <c r="DW36" s="615">
        <v>5.5</v>
      </c>
      <c r="DX36" s="641"/>
      <c r="DY36" s="641"/>
      <c r="DZ36" s="641"/>
      <c r="EA36" s="641"/>
      <c r="EB36" s="641"/>
      <c r="EC36" s="642"/>
    </row>
    <row r="37" spans="2:133" ht="11.25" customHeight="1" x14ac:dyDescent="0.2">
      <c r="B37" s="607" t="s">
        <v>318</v>
      </c>
      <c r="C37" s="608"/>
      <c r="D37" s="608"/>
      <c r="E37" s="608"/>
      <c r="F37" s="608"/>
      <c r="G37" s="608"/>
      <c r="H37" s="608"/>
      <c r="I37" s="608"/>
      <c r="J37" s="608"/>
      <c r="K37" s="608"/>
      <c r="L37" s="608"/>
      <c r="M37" s="608"/>
      <c r="N37" s="608"/>
      <c r="O37" s="608"/>
      <c r="P37" s="608"/>
      <c r="Q37" s="609"/>
      <c r="R37" s="610">
        <v>3054256</v>
      </c>
      <c r="S37" s="611"/>
      <c r="T37" s="611"/>
      <c r="U37" s="611"/>
      <c r="V37" s="611"/>
      <c r="W37" s="611"/>
      <c r="X37" s="611"/>
      <c r="Y37" s="612"/>
      <c r="Z37" s="613">
        <v>2.4</v>
      </c>
      <c r="AA37" s="613"/>
      <c r="AB37" s="613"/>
      <c r="AC37" s="613"/>
      <c r="AD37" s="614">
        <v>3024</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292980</v>
      </c>
      <c r="BA37" s="611"/>
      <c r="BB37" s="611"/>
      <c r="BC37" s="611"/>
      <c r="BD37" s="643"/>
      <c r="BE37" s="643"/>
      <c r="BF37" s="665"/>
      <c r="BG37" s="607" t="s">
        <v>320</v>
      </c>
      <c r="BH37" s="608"/>
      <c r="BI37" s="608"/>
      <c r="BJ37" s="608"/>
      <c r="BK37" s="608"/>
      <c r="BL37" s="608"/>
      <c r="BM37" s="608"/>
      <c r="BN37" s="608"/>
      <c r="BO37" s="608"/>
      <c r="BP37" s="608"/>
      <c r="BQ37" s="608"/>
      <c r="BR37" s="608"/>
      <c r="BS37" s="608"/>
      <c r="BT37" s="608"/>
      <c r="BU37" s="609"/>
      <c r="BV37" s="610">
        <v>-259849</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1283378</v>
      </c>
      <c r="CS37" s="643"/>
      <c r="CT37" s="643"/>
      <c r="CU37" s="643"/>
      <c r="CV37" s="643"/>
      <c r="CW37" s="643"/>
      <c r="CX37" s="643"/>
      <c r="CY37" s="644"/>
      <c r="CZ37" s="615">
        <v>1.1000000000000001</v>
      </c>
      <c r="DA37" s="641"/>
      <c r="DB37" s="641"/>
      <c r="DC37" s="645"/>
      <c r="DD37" s="619">
        <v>1281434</v>
      </c>
      <c r="DE37" s="643"/>
      <c r="DF37" s="643"/>
      <c r="DG37" s="643"/>
      <c r="DH37" s="643"/>
      <c r="DI37" s="643"/>
      <c r="DJ37" s="643"/>
      <c r="DK37" s="644"/>
      <c r="DL37" s="619">
        <v>927977</v>
      </c>
      <c r="DM37" s="643"/>
      <c r="DN37" s="643"/>
      <c r="DO37" s="643"/>
      <c r="DP37" s="643"/>
      <c r="DQ37" s="643"/>
      <c r="DR37" s="643"/>
      <c r="DS37" s="643"/>
      <c r="DT37" s="643"/>
      <c r="DU37" s="643"/>
      <c r="DV37" s="644"/>
      <c r="DW37" s="615">
        <v>1.2</v>
      </c>
      <c r="DX37" s="641"/>
      <c r="DY37" s="641"/>
      <c r="DZ37" s="641"/>
      <c r="EA37" s="641"/>
      <c r="EB37" s="641"/>
      <c r="EC37" s="642"/>
    </row>
    <row r="38" spans="2:133" ht="11.25" customHeight="1" x14ac:dyDescent="0.2">
      <c r="B38" s="607" t="s">
        <v>322</v>
      </c>
      <c r="C38" s="608"/>
      <c r="D38" s="608"/>
      <c r="E38" s="608"/>
      <c r="F38" s="608"/>
      <c r="G38" s="608"/>
      <c r="H38" s="608"/>
      <c r="I38" s="608"/>
      <c r="J38" s="608"/>
      <c r="K38" s="608"/>
      <c r="L38" s="608"/>
      <c r="M38" s="608"/>
      <c r="N38" s="608"/>
      <c r="O38" s="608"/>
      <c r="P38" s="608"/>
      <c r="Q38" s="609"/>
      <c r="R38" s="610">
        <v>756000</v>
      </c>
      <c r="S38" s="611"/>
      <c r="T38" s="611"/>
      <c r="U38" s="611"/>
      <c r="V38" s="611"/>
      <c r="W38" s="611"/>
      <c r="X38" s="611"/>
      <c r="Y38" s="612"/>
      <c r="Z38" s="613">
        <v>0.6</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3"/>
      <c r="BE38" s="643"/>
      <c r="BF38" s="665"/>
      <c r="BG38" s="607" t="s">
        <v>324</v>
      </c>
      <c r="BH38" s="608"/>
      <c r="BI38" s="608"/>
      <c r="BJ38" s="608"/>
      <c r="BK38" s="608"/>
      <c r="BL38" s="608"/>
      <c r="BM38" s="608"/>
      <c r="BN38" s="608"/>
      <c r="BO38" s="608"/>
      <c r="BP38" s="608"/>
      <c r="BQ38" s="608"/>
      <c r="BR38" s="608"/>
      <c r="BS38" s="608"/>
      <c r="BT38" s="608"/>
      <c r="BU38" s="609"/>
      <c r="BV38" s="610">
        <v>32583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8860072</v>
      </c>
      <c r="CS38" s="611"/>
      <c r="CT38" s="611"/>
      <c r="CU38" s="611"/>
      <c r="CV38" s="611"/>
      <c r="CW38" s="611"/>
      <c r="CX38" s="611"/>
      <c r="CY38" s="612"/>
      <c r="CZ38" s="615">
        <v>7.3</v>
      </c>
      <c r="DA38" s="641"/>
      <c r="DB38" s="641"/>
      <c r="DC38" s="645"/>
      <c r="DD38" s="619">
        <v>7265083</v>
      </c>
      <c r="DE38" s="611"/>
      <c r="DF38" s="611"/>
      <c r="DG38" s="611"/>
      <c r="DH38" s="611"/>
      <c r="DI38" s="611"/>
      <c r="DJ38" s="611"/>
      <c r="DK38" s="612"/>
      <c r="DL38" s="619">
        <v>6116229</v>
      </c>
      <c r="DM38" s="611"/>
      <c r="DN38" s="611"/>
      <c r="DO38" s="611"/>
      <c r="DP38" s="611"/>
      <c r="DQ38" s="611"/>
      <c r="DR38" s="611"/>
      <c r="DS38" s="611"/>
      <c r="DT38" s="611"/>
      <c r="DU38" s="611"/>
      <c r="DV38" s="612"/>
      <c r="DW38" s="615">
        <v>8.1</v>
      </c>
      <c r="DX38" s="641"/>
      <c r="DY38" s="641"/>
      <c r="DZ38" s="641"/>
      <c r="EA38" s="641"/>
      <c r="EB38" s="641"/>
      <c r="EC38" s="642"/>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65"/>
      <c r="BG39" s="607" t="s">
        <v>328</v>
      </c>
      <c r="BH39" s="608"/>
      <c r="BI39" s="608"/>
      <c r="BJ39" s="608"/>
      <c r="BK39" s="608"/>
      <c r="BL39" s="608"/>
      <c r="BM39" s="608"/>
      <c r="BN39" s="608"/>
      <c r="BO39" s="608"/>
      <c r="BP39" s="608"/>
      <c r="BQ39" s="608"/>
      <c r="BR39" s="608"/>
      <c r="BS39" s="608"/>
      <c r="BT39" s="608"/>
      <c r="BU39" s="609"/>
      <c r="BV39" s="610">
        <v>42256</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5113985</v>
      </c>
      <c r="CS39" s="643"/>
      <c r="CT39" s="643"/>
      <c r="CU39" s="643"/>
      <c r="CV39" s="643"/>
      <c r="CW39" s="643"/>
      <c r="CX39" s="643"/>
      <c r="CY39" s="644"/>
      <c r="CZ39" s="615">
        <v>4.2</v>
      </c>
      <c r="DA39" s="641"/>
      <c r="DB39" s="641"/>
      <c r="DC39" s="645"/>
      <c r="DD39" s="619">
        <v>5036071</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65"/>
      <c r="BG40" s="658" t="s">
        <v>332</v>
      </c>
      <c r="BH40" s="659"/>
      <c r="BI40" s="659"/>
      <c r="BJ40" s="659"/>
      <c r="BK40" s="659"/>
      <c r="BL40" s="205"/>
      <c r="BM40" s="608" t="s">
        <v>333</v>
      </c>
      <c r="BN40" s="608"/>
      <c r="BO40" s="608"/>
      <c r="BP40" s="608"/>
      <c r="BQ40" s="608"/>
      <c r="BR40" s="608"/>
      <c r="BS40" s="608"/>
      <c r="BT40" s="608"/>
      <c r="BU40" s="609"/>
      <c r="BV40" s="610">
        <v>134</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1948425</v>
      </c>
      <c r="CS40" s="611"/>
      <c r="CT40" s="611"/>
      <c r="CU40" s="611"/>
      <c r="CV40" s="611"/>
      <c r="CW40" s="611"/>
      <c r="CX40" s="611"/>
      <c r="CY40" s="612"/>
      <c r="CZ40" s="615">
        <v>1.6</v>
      </c>
      <c r="DA40" s="641"/>
      <c r="DB40" s="641"/>
      <c r="DC40" s="645"/>
      <c r="DD40" s="619">
        <v>945792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1"/>
      <c r="DY40" s="641"/>
      <c r="DZ40" s="641"/>
      <c r="EA40" s="641"/>
      <c r="EB40" s="641"/>
      <c r="EC40" s="642"/>
    </row>
    <row r="41" spans="2:133" ht="11.25" customHeight="1" x14ac:dyDescent="0.2">
      <c r="B41" s="631" t="s">
        <v>335</v>
      </c>
      <c r="C41" s="632"/>
      <c r="D41" s="632"/>
      <c r="E41" s="632"/>
      <c r="F41" s="632"/>
      <c r="G41" s="632"/>
      <c r="H41" s="632"/>
      <c r="I41" s="632"/>
      <c r="J41" s="632"/>
      <c r="K41" s="632"/>
      <c r="L41" s="632"/>
      <c r="M41" s="632"/>
      <c r="N41" s="632"/>
      <c r="O41" s="632"/>
      <c r="P41" s="632"/>
      <c r="Q41" s="633"/>
      <c r="R41" s="682">
        <v>124955143</v>
      </c>
      <c r="S41" s="683"/>
      <c r="T41" s="683"/>
      <c r="U41" s="683"/>
      <c r="V41" s="683"/>
      <c r="W41" s="683"/>
      <c r="X41" s="683"/>
      <c r="Y41" s="687"/>
      <c r="Z41" s="688">
        <v>100</v>
      </c>
      <c r="AA41" s="688"/>
      <c r="AB41" s="688"/>
      <c r="AC41" s="688"/>
      <c r="AD41" s="689">
        <v>75437120</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2694379</v>
      </c>
      <c r="BA41" s="611"/>
      <c r="BB41" s="611"/>
      <c r="BC41" s="611"/>
      <c r="BD41" s="643"/>
      <c r="BE41" s="643"/>
      <c r="BF41" s="665"/>
      <c r="BG41" s="658"/>
      <c r="BH41" s="659"/>
      <c r="BI41" s="659"/>
      <c r="BJ41" s="659"/>
      <c r="BK41" s="659"/>
      <c r="BL41" s="205"/>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5872713</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311</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12366933</v>
      </c>
      <c r="CS42" s="643"/>
      <c r="CT42" s="643"/>
      <c r="CU42" s="643"/>
      <c r="CV42" s="643"/>
      <c r="CW42" s="643"/>
      <c r="CX42" s="643"/>
      <c r="CY42" s="644"/>
      <c r="CZ42" s="615">
        <v>10.199999999999999</v>
      </c>
      <c r="DA42" s="641"/>
      <c r="DB42" s="641"/>
      <c r="DC42" s="645"/>
      <c r="DD42" s="619">
        <v>7768862</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339768</v>
      </c>
      <c r="CS43" s="643"/>
      <c r="CT43" s="643"/>
      <c r="CU43" s="643"/>
      <c r="CV43" s="643"/>
      <c r="CW43" s="643"/>
      <c r="CX43" s="643"/>
      <c r="CY43" s="644"/>
      <c r="CZ43" s="615">
        <v>0.3</v>
      </c>
      <c r="DA43" s="641"/>
      <c r="DB43" s="641"/>
      <c r="DC43" s="645"/>
      <c r="DD43" s="619">
        <v>339768</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12366933</v>
      </c>
      <c r="CS44" s="611"/>
      <c r="CT44" s="611"/>
      <c r="CU44" s="611"/>
      <c r="CV44" s="611"/>
      <c r="CW44" s="611"/>
      <c r="CX44" s="611"/>
      <c r="CY44" s="612"/>
      <c r="CZ44" s="615">
        <v>10.199999999999999</v>
      </c>
      <c r="DA44" s="616"/>
      <c r="DB44" s="616"/>
      <c r="DC44" s="622"/>
      <c r="DD44" s="619">
        <v>7768862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2303583</v>
      </c>
      <c r="CS45" s="643"/>
      <c r="CT45" s="643"/>
      <c r="CU45" s="643"/>
      <c r="CV45" s="643"/>
      <c r="CW45" s="643"/>
      <c r="CX45" s="643"/>
      <c r="CY45" s="644"/>
      <c r="CZ45" s="615">
        <v>1.9</v>
      </c>
      <c r="DA45" s="641"/>
      <c r="DB45" s="641"/>
      <c r="DC45" s="645"/>
      <c r="DD45" s="619">
        <v>941629</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10063350</v>
      </c>
      <c r="CS46" s="611"/>
      <c r="CT46" s="611"/>
      <c r="CU46" s="611"/>
      <c r="CV46" s="611"/>
      <c r="CW46" s="611"/>
      <c r="CX46" s="611"/>
      <c r="CY46" s="612"/>
      <c r="CZ46" s="615">
        <v>8.3000000000000007</v>
      </c>
      <c r="DA46" s="616"/>
      <c r="DB46" s="616"/>
      <c r="DC46" s="622"/>
      <c r="DD46" s="619">
        <v>6827233</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121687800</v>
      </c>
      <c r="CS49" s="669"/>
      <c r="CT49" s="669"/>
      <c r="CU49" s="669"/>
      <c r="CV49" s="669"/>
      <c r="CW49" s="669"/>
      <c r="CX49" s="669"/>
      <c r="CY49" s="698"/>
      <c r="CZ49" s="690">
        <v>100</v>
      </c>
      <c r="DA49" s="699"/>
      <c r="DB49" s="699"/>
      <c r="DC49" s="700"/>
      <c r="DD49" s="701">
        <v>85062873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PXi5AP2rQI/bpismm8NCZkhlayU1LQ1yM9y/6iKx1ZDFAHFSH/J5o7S7QZxsW07+zbcfELlmjyejZS57TYOSdA==" saltValue="UKpkbs+2lxFfBUtYVT5rp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125420</v>
      </c>
      <c r="R7" s="740"/>
      <c r="S7" s="740"/>
      <c r="T7" s="740"/>
      <c r="U7" s="740"/>
      <c r="V7" s="740">
        <v>122153</v>
      </c>
      <c r="W7" s="740"/>
      <c r="X7" s="740"/>
      <c r="Y7" s="740"/>
      <c r="Z7" s="740"/>
      <c r="AA7" s="740">
        <v>3267</v>
      </c>
      <c r="AB7" s="740"/>
      <c r="AC7" s="740"/>
      <c r="AD7" s="740"/>
      <c r="AE7" s="741"/>
      <c r="AF7" s="742">
        <v>1864</v>
      </c>
      <c r="AG7" s="743"/>
      <c r="AH7" s="743"/>
      <c r="AI7" s="743"/>
      <c r="AJ7" s="744"/>
      <c r="AK7" s="745">
        <v>116</v>
      </c>
      <c r="AL7" s="746"/>
      <c r="AM7" s="746"/>
      <c r="AN7" s="746"/>
      <c r="AO7" s="746"/>
      <c r="AP7" s="746">
        <v>14706</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546</v>
      </c>
      <c r="BT7" s="734"/>
      <c r="BU7" s="734"/>
      <c r="BV7" s="734"/>
      <c r="BW7" s="734"/>
      <c r="BX7" s="734"/>
      <c r="BY7" s="734"/>
      <c r="BZ7" s="734"/>
      <c r="CA7" s="734"/>
      <c r="CB7" s="734"/>
      <c r="CC7" s="734"/>
      <c r="CD7" s="734"/>
      <c r="CE7" s="734"/>
      <c r="CF7" s="734"/>
      <c r="CG7" s="749"/>
      <c r="CH7" s="730">
        <v>0</v>
      </c>
      <c r="CI7" s="731"/>
      <c r="CJ7" s="731"/>
      <c r="CK7" s="731"/>
      <c r="CL7" s="732"/>
      <c r="CM7" s="730">
        <v>575</v>
      </c>
      <c r="CN7" s="731"/>
      <c r="CO7" s="731"/>
      <c r="CP7" s="731"/>
      <c r="CQ7" s="732"/>
      <c r="CR7" s="730">
        <v>500</v>
      </c>
      <c r="CS7" s="731"/>
      <c r="CT7" s="731"/>
      <c r="CU7" s="731"/>
      <c r="CV7" s="732"/>
      <c r="CW7" s="730">
        <v>92</v>
      </c>
      <c r="CX7" s="731"/>
      <c r="CY7" s="731"/>
      <c r="CZ7" s="731"/>
      <c r="DA7" s="732"/>
      <c r="DB7" s="730" t="s">
        <v>482</v>
      </c>
      <c r="DC7" s="731"/>
      <c r="DD7" s="731"/>
      <c r="DE7" s="731"/>
      <c r="DF7" s="732"/>
      <c r="DG7" s="730" t="s">
        <v>482</v>
      </c>
      <c r="DH7" s="731"/>
      <c r="DI7" s="731"/>
      <c r="DJ7" s="731"/>
      <c r="DK7" s="732"/>
      <c r="DL7" s="730" t="s">
        <v>482</v>
      </c>
      <c r="DM7" s="731"/>
      <c r="DN7" s="731"/>
      <c r="DO7" s="731"/>
      <c r="DP7" s="732"/>
      <c r="DQ7" s="730" t="s">
        <v>482</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t="s">
        <v>547</v>
      </c>
      <c r="BS8" s="760" t="s">
        <v>548</v>
      </c>
      <c r="BT8" s="761"/>
      <c r="BU8" s="761"/>
      <c r="BV8" s="761"/>
      <c r="BW8" s="761"/>
      <c r="BX8" s="761"/>
      <c r="BY8" s="761"/>
      <c r="BZ8" s="761"/>
      <c r="CA8" s="761"/>
      <c r="CB8" s="761"/>
      <c r="CC8" s="761"/>
      <c r="CD8" s="761"/>
      <c r="CE8" s="761"/>
      <c r="CF8" s="761"/>
      <c r="CG8" s="762"/>
      <c r="CH8" s="763">
        <v>0</v>
      </c>
      <c r="CI8" s="764"/>
      <c r="CJ8" s="764"/>
      <c r="CK8" s="764"/>
      <c r="CL8" s="765"/>
      <c r="CM8" s="763">
        <v>13</v>
      </c>
      <c r="CN8" s="764"/>
      <c r="CO8" s="764"/>
      <c r="CP8" s="764"/>
      <c r="CQ8" s="765"/>
      <c r="CR8" s="763">
        <v>10</v>
      </c>
      <c r="CS8" s="764"/>
      <c r="CT8" s="764"/>
      <c r="CU8" s="764"/>
      <c r="CV8" s="765"/>
      <c r="CW8" s="763">
        <v>1</v>
      </c>
      <c r="CX8" s="764"/>
      <c r="CY8" s="764"/>
      <c r="CZ8" s="764"/>
      <c r="DA8" s="765"/>
      <c r="DB8" s="763">
        <v>4416</v>
      </c>
      <c r="DC8" s="764"/>
      <c r="DD8" s="764"/>
      <c r="DE8" s="764"/>
      <c r="DF8" s="765"/>
      <c r="DG8" s="763">
        <v>3951</v>
      </c>
      <c r="DH8" s="764"/>
      <c r="DI8" s="764"/>
      <c r="DJ8" s="764"/>
      <c r="DK8" s="765"/>
      <c r="DL8" s="763" t="s">
        <v>482</v>
      </c>
      <c r="DM8" s="764"/>
      <c r="DN8" s="764"/>
      <c r="DO8" s="764"/>
      <c r="DP8" s="765"/>
      <c r="DQ8" s="763" t="s">
        <v>482</v>
      </c>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t="s">
        <v>549</v>
      </c>
      <c r="BT9" s="761"/>
      <c r="BU9" s="761"/>
      <c r="BV9" s="761"/>
      <c r="BW9" s="761"/>
      <c r="BX9" s="761"/>
      <c r="BY9" s="761"/>
      <c r="BZ9" s="761"/>
      <c r="CA9" s="761"/>
      <c r="CB9" s="761"/>
      <c r="CC9" s="761"/>
      <c r="CD9" s="761"/>
      <c r="CE9" s="761"/>
      <c r="CF9" s="761"/>
      <c r="CG9" s="762"/>
      <c r="CH9" s="763">
        <v>2</v>
      </c>
      <c r="CI9" s="764"/>
      <c r="CJ9" s="764"/>
      <c r="CK9" s="764"/>
      <c r="CL9" s="765"/>
      <c r="CM9" s="763">
        <v>21</v>
      </c>
      <c r="CN9" s="764"/>
      <c r="CO9" s="764"/>
      <c r="CP9" s="764"/>
      <c r="CQ9" s="765"/>
      <c r="CR9" s="763">
        <v>5</v>
      </c>
      <c r="CS9" s="764"/>
      <c r="CT9" s="764"/>
      <c r="CU9" s="764"/>
      <c r="CV9" s="765"/>
      <c r="CW9" s="763" t="s">
        <v>482</v>
      </c>
      <c r="CX9" s="764"/>
      <c r="CY9" s="764"/>
      <c r="CZ9" s="764"/>
      <c r="DA9" s="765"/>
      <c r="DB9" s="763" t="s">
        <v>482</v>
      </c>
      <c r="DC9" s="764"/>
      <c r="DD9" s="764"/>
      <c r="DE9" s="764"/>
      <c r="DF9" s="765"/>
      <c r="DG9" s="763" t="s">
        <v>482</v>
      </c>
      <c r="DH9" s="764"/>
      <c r="DI9" s="764"/>
      <c r="DJ9" s="764"/>
      <c r="DK9" s="765"/>
      <c r="DL9" s="763" t="s">
        <v>482</v>
      </c>
      <c r="DM9" s="764"/>
      <c r="DN9" s="764"/>
      <c r="DO9" s="764"/>
      <c r="DP9" s="765"/>
      <c r="DQ9" s="763" t="s">
        <v>482</v>
      </c>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t="s">
        <v>550</v>
      </c>
      <c r="BT10" s="761"/>
      <c r="BU10" s="761"/>
      <c r="BV10" s="761"/>
      <c r="BW10" s="761"/>
      <c r="BX10" s="761"/>
      <c r="BY10" s="761"/>
      <c r="BZ10" s="761"/>
      <c r="CA10" s="761"/>
      <c r="CB10" s="761"/>
      <c r="CC10" s="761"/>
      <c r="CD10" s="761"/>
      <c r="CE10" s="761"/>
      <c r="CF10" s="761"/>
      <c r="CG10" s="762"/>
      <c r="CH10" s="763">
        <v>0</v>
      </c>
      <c r="CI10" s="764"/>
      <c r="CJ10" s="764"/>
      <c r="CK10" s="764"/>
      <c r="CL10" s="765"/>
      <c r="CM10" s="763">
        <v>3</v>
      </c>
      <c r="CN10" s="764"/>
      <c r="CO10" s="764"/>
      <c r="CP10" s="764"/>
      <c r="CQ10" s="765"/>
      <c r="CR10" s="763">
        <v>3</v>
      </c>
      <c r="CS10" s="764"/>
      <c r="CT10" s="764"/>
      <c r="CU10" s="764"/>
      <c r="CV10" s="765"/>
      <c r="CW10" s="763">
        <v>20</v>
      </c>
      <c r="CX10" s="764"/>
      <c r="CY10" s="764"/>
      <c r="CZ10" s="764"/>
      <c r="DA10" s="765"/>
      <c r="DB10" s="763" t="s">
        <v>482</v>
      </c>
      <c r="DC10" s="764"/>
      <c r="DD10" s="764"/>
      <c r="DE10" s="764"/>
      <c r="DF10" s="765"/>
      <c r="DG10" s="763" t="s">
        <v>482</v>
      </c>
      <c r="DH10" s="764"/>
      <c r="DI10" s="764"/>
      <c r="DJ10" s="764"/>
      <c r="DK10" s="765"/>
      <c r="DL10" s="763" t="s">
        <v>482</v>
      </c>
      <c r="DM10" s="764"/>
      <c r="DN10" s="764"/>
      <c r="DO10" s="764"/>
      <c r="DP10" s="765"/>
      <c r="DQ10" s="763" t="s">
        <v>482</v>
      </c>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t="s">
        <v>551</v>
      </c>
      <c r="BT11" s="761"/>
      <c r="BU11" s="761"/>
      <c r="BV11" s="761"/>
      <c r="BW11" s="761"/>
      <c r="BX11" s="761"/>
      <c r="BY11" s="761"/>
      <c r="BZ11" s="761"/>
      <c r="CA11" s="761"/>
      <c r="CB11" s="761"/>
      <c r="CC11" s="761"/>
      <c r="CD11" s="761"/>
      <c r="CE11" s="761"/>
      <c r="CF11" s="761"/>
      <c r="CG11" s="762"/>
      <c r="CH11" s="763">
        <v>10</v>
      </c>
      <c r="CI11" s="764"/>
      <c r="CJ11" s="764"/>
      <c r="CK11" s="764"/>
      <c r="CL11" s="765"/>
      <c r="CM11" s="763">
        <v>112</v>
      </c>
      <c r="CN11" s="764"/>
      <c r="CO11" s="764"/>
      <c r="CP11" s="764"/>
      <c r="CQ11" s="765"/>
      <c r="CR11" s="763">
        <v>3</v>
      </c>
      <c r="CS11" s="764"/>
      <c r="CT11" s="764"/>
      <c r="CU11" s="764"/>
      <c r="CV11" s="765"/>
      <c r="CW11" s="763">
        <v>27</v>
      </c>
      <c r="CX11" s="764"/>
      <c r="CY11" s="764"/>
      <c r="CZ11" s="764"/>
      <c r="DA11" s="765"/>
      <c r="DB11" s="763" t="s">
        <v>482</v>
      </c>
      <c r="DC11" s="764"/>
      <c r="DD11" s="764"/>
      <c r="DE11" s="764"/>
      <c r="DF11" s="765"/>
      <c r="DG11" s="763" t="s">
        <v>482</v>
      </c>
      <c r="DH11" s="764"/>
      <c r="DI11" s="764"/>
      <c r="DJ11" s="764"/>
      <c r="DK11" s="765"/>
      <c r="DL11" s="763" t="s">
        <v>482</v>
      </c>
      <c r="DM11" s="764"/>
      <c r="DN11" s="764"/>
      <c r="DO11" s="764"/>
      <c r="DP11" s="765"/>
      <c r="DQ11" s="763" t="s">
        <v>482</v>
      </c>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376</v>
      </c>
      <c r="B23" s="776" t="s">
        <v>377</v>
      </c>
      <c r="C23" s="777"/>
      <c r="D23" s="777"/>
      <c r="E23" s="777"/>
      <c r="F23" s="777"/>
      <c r="G23" s="777"/>
      <c r="H23" s="777"/>
      <c r="I23" s="777"/>
      <c r="J23" s="777"/>
      <c r="K23" s="777"/>
      <c r="L23" s="777"/>
      <c r="M23" s="777"/>
      <c r="N23" s="777"/>
      <c r="O23" s="777"/>
      <c r="P23" s="778"/>
      <c r="Q23" s="779">
        <v>125420</v>
      </c>
      <c r="R23" s="780"/>
      <c r="S23" s="780"/>
      <c r="T23" s="780"/>
      <c r="U23" s="780"/>
      <c r="V23" s="780">
        <v>122153</v>
      </c>
      <c r="W23" s="780"/>
      <c r="X23" s="780"/>
      <c r="Y23" s="780"/>
      <c r="Z23" s="780"/>
      <c r="AA23" s="780">
        <v>3267</v>
      </c>
      <c r="AB23" s="780"/>
      <c r="AC23" s="780"/>
      <c r="AD23" s="780"/>
      <c r="AE23" s="781"/>
      <c r="AF23" s="782">
        <v>1864</v>
      </c>
      <c r="AG23" s="780"/>
      <c r="AH23" s="780"/>
      <c r="AI23" s="780"/>
      <c r="AJ23" s="783"/>
      <c r="AK23" s="784"/>
      <c r="AL23" s="785"/>
      <c r="AM23" s="785"/>
      <c r="AN23" s="785"/>
      <c r="AO23" s="785"/>
      <c r="AP23" s="780">
        <v>14706</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388</v>
      </c>
      <c r="C28" s="737"/>
      <c r="D28" s="737"/>
      <c r="E28" s="737"/>
      <c r="F28" s="737"/>
      <c r="G28" s="737"/>
      <c r="H28" s="737"/>
      <c r="I28" s="737"/>
      <c r="J28" s="737"/>
      <c r="K28" s="737"/>
      <c r="L28" s="737"/>
      <c r="M28" s="737"/>
      <c r="N28" s="737"/>
      <c r="O28" s="737"/>
      <c r="P28" s="738"/>
      <c r="Q28" s="809">
        <v>22436</v>
      </c>
      <c r="R28" s="810"/>
      <c r="S28" s="810"/>
      <c r="T28" s="810"/>
      <c r="U28" s="810"/>
      <c r="V28" s="810">
        <v>22021</v>
      </c>
      <c r="W28" s="810"/>
      <c r="X28" s="810"/>
      <c r="Y28" s="810"/>
      <c r="Z28" s="810"/>
      <c r="AA28" s="810">
        <v>415</v>
      </c>
      <c r="AB28" s="810"/>
      <c r="AC28" s="810"/>
      <c r="AD28" s="810"/>
      <c r="AE28" s="811"/>
      <c r="AF28" s="812">
        <v>415</v>
      </c>
      <c r="AG28" s="810"/>
      <c r="AH28" s="810"/>
      <c r="AI28" s="810"/>
      <c r="AJ28" s="813"/>
      <c r="AK28" s="814">
        <v>2694</v>
      </c>
      <c r="AL28" s="815"/>
      <c r="AM28" s="815"/>
      <c r="AN28" s="815"/>
      <c r="AO28" s="815"/>
      <c r="AP28" s="815" t="s">
        <v>482</v>
      </c>
      <c r="AQ28" s="815"/>
      <c r="AR28" s="815"/>
      <c r="AS28" s="815"/>
      <c r="AT28" s="815"/>
      <c r="AU28" s="815" t="s">
        <v>482</v>
      </c>
      <c r="AV28" s="815"/>
      <c r="AW28" s="815"/>
      <c r="AX28" s="815"/>
      <c r="AY28" s="815"/>
      <c r="AZ28" s="816" t="s">
        <v>482</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389</v>
      </c>
      <c r="C29" s="768"/>
      <c r="D29" s="768"/>
      <c r="E29" s="768"/>
      <c r="F29" s="768"/>
      <c r="G29" s="768"/>
      <c r="H29" s="768"/>
      <c r="I29" s="768"/>
      <c r="J29" s="768"/>
      <c r="K29" s="768"/>
      <c r="L29" s="768"/>
      <c r="M29" s="768"/>
      <c r="N29" s="768"/>
      <c r="O29" s="768"/>
      <c r="P29" s="769"/>
      <c r="Q29" s="770">
        <v>19368</v>
      </c>
      <c r="R29" s="771"/>
      <c r="S29" s="771"/>
      <c r="T29" s="771"/>
      <c r="U29" s="771"/>
      <c r="V29" s="771">
        <v>18735</v>
      </c>
      <c r="W29" s="771"/>
      <c r="X29" s="771"/>
      <c r="Y29" s="771"/>
      <c r="Z29" s="771"/>
      <c r="AA29" s="771">
        <v>633</v>
      </c>
      <c r="AB29" s="771"/>
      <c r="AC29" s="771"/>
      <c r="AD29" s="771"/>
      <c r="AE29" s="772"/>
      <c r="AF29" s="773">
        <v>633</v>
      </c>
      <c r="AG29" s="774"/>
      <c r="AH29" s="774"/>
      <c r="AI29" s="774"/>
      <c r="AJ29" s="775"/>
      <c r="AK29" s="821">
        <v>3082</v>
      </c>
      <c r="AL29" s="817"/>
      <c r="AM29" s="817"/>
      <c r="AN29" s="817"/>
      <c r="AO29" s="817"/>
      <c r="AP29" s="817" t="s">
        <v>482</v>
      </c>
      <c r="AQ29" s="817"/>
      <c r="AR29" s="817"/>
      <c r="AS29" s="817"/>
      <c r="AT29" s="817"/>
      <c r="AU29" s="817" t="s">
        <v>482</v>
      </c>
      <c r="AV29" s="817"/>
      <c r="AW29" s="817"/>
      <c r="AX29" s="817"/>
      <c r="AY29" s="817"/>
      <c r="AZ29" s="818" t="s">
        <v>482</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390</v>
      </c>
      <c r="C30" s="768"/>
      <c r="D30" s="768"/>
      <c r="E30" s="768"/>
      <c r="F30" s="768"/>
      <c r="G30" s="768"/>
      <c r="H30" s="768"/>
      <c r="I30" s="768"/>
      <c r="J30" s="768"/>
      <c r="K30" s="768"/>
      <c r="L30" s="768"/>
      <c r="M30" s="768"/>
      <c r="N30" s="768"/>
      <c r="O30" s="768"/>
      <c r="P30" s="769"/>
      <c r="Q30" s="770">
        <v>5515</v>
      </c>
      <c r="R30" s="771"/>
      <c r="S30" s="771"/>
      <c r="T30" s="771"/>
      <c r="U30" s="771"/>
      <c r="V30" s="771">
        <v>5437</v>
      </c>
      <c r="W30" s="771"/>
      <c r="X30" s="771"/>
      <c r="Y30" s="771"/>
      <c r="Z30" s="771"/>
      <c r="AA30" s="771">
        <v>78</v>
      </c>
      <c r="AB30" s="771"/>
      <c r="AC30" s="771"/>
      <c r="AD30" s="771"/>
      <c r="AE30" s="772"/>
      <c r="AF30" s="773">
        <v>78</v>
      </c>
      <c r="AG30" s="774"/>
      <c r="AH30" s="774"/>
      <c r="AI30" s="774"/>
      <c r="AJ30" s="775"/>
      <c r="AK30" s="821">
        <v>2832</v>
      </c>
      <c r="AL30" s="817"/>
      <c r="AM30" s="817"/>
      <c r="AN30" s="817"/>
      <c r="AO30" s="817"/>
      <c r="AP30" s="817" t="s">
        <v>482</v>
      </c>
      <c r="AQ30" s="817"/>
      <c r="AR30" s="817"/>
      <c r="AS30" s="817"/>
      <c r="AT30" s="817"/>
      <c r="AU30" s="817" t="s">
        <v>482</v>
      </c>
      <c r="AV30" s="817"/>
      <c r="AW30" s="817"/>
      <c r="AX30" s="817"/>
      <c r="AY30" s="817"/>
      <c r="AZ30" s="818" t="s">
        <v>482</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1127</v>
      </c>
      <c r="AG63" s="831"/>
      <c r="AH63" s="831"/>
      <c r="AI63" s="831"/>
      <c r="AJ63" s="832"/>
      <c r="AK63" s="833"/>
      <c r="AL63" s="828"/>
      <c r="AM63" s="828"/>
      <c r="AN63" s="828"/>
      <c r="AO63" s="828"/>
      <c r="AP63" s="831" t="s">
        <v>482</v>
      </c>
      <c r="AQ63" s="831"/>
      <c r="AR63" s="831"/>
      <c r="AS63" s="831"/>
      <c r="AT63" s="831"/>
      <c r="AU63" s="831" t="s">
        <v>482</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539</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540</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482</v>
      </c>
      <c r="AL69" s="817"/>
      <c r="AM69" s="817"/>
      <c r="AN69" s="817"/>
      <c r="AO69" s="817"/>
      <c r="AP69" s="817" t="s">
        <v>482</v>
      </c>
      <c r="AQ69" s="817"/>
      <c r="AR69" s="817"/>
      <c r="AS69" s="817"/>
      <c r="AT69" s="817"/>
      <c r="AU69" s="817" t="s">
        <v>482</v>
      </c>
      <c r="AV69" s="817"/>
      <c r="AW69" s="817"/>
      <c r="AX69" s="817"/>
      <c r="AY69" s="817"/>
      <c r="AZ69" s="819" t="s">
        <v>545</v>
      </c>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541</v>
      </c>
      <c r="C70" s="861"/>
      <c r="D70" s="861"/>
      <c r="E70" s="861"/>
      <c r="F70" s="861"/>
      <c r="G70" s="861"/>
      <c r="H70" s="861"/>
      <c r="I70" s="861"/>
      <c r="J70" s="861"/>
      <c r="K70" s="861"/>
      <c r="L70" s="861"/>
      <c r="M70" s="861"/>
      <c r="N70" s="861"/>
      <c r="O70" s="861"/>
      <c r="P70" s="862"/>
      <c r="Q70" s="863">
        <v>898</v>
      </c>
      <c r="R70" s="817">
        <v>893</v>
      </c>
      <c r="S70" s="817">
        <v>893</v>
      </c>
      <c r="T70" s="817">
        <v>893</v>
      </c>
      <c r="U70" s="817">
        <v>893</v>
      </c>
      <c r="V70" s="817">
        <v>758</v>
      </c>
      <c r="W70" s="817">
        <v>820</v>
      </c>
      <c r="X70" s="817">
        <v>820</v>
      </c>
      <c r="Y70" s="817">
        <v>820</v>
      </c>
      <c r="Z70" s="817">
        <v>820</v>
      </c>
      <c r="AA70" s="817">
        <v>140</v>
      </c>
      <c r="AB70" s="817">
        <v>73</v>
      </c>
      <c r="AC70" s="817">
        <v>73</v>
      </c>
      <c r="AD70" s="817">
        <v>73</v>
      </c>
      <c r="AE70" s="817">
        <v>73</v>
      </c>
      <c r="AF70" s="817">
        <v>140</v>
      </c>
      <c r="AG70" s="817">
        <v>73</v>
      </c>
      <c r="AH70" s="817">
        <v>73</v>
      </c>
      <c r="AI70" s="817">
        <v>73</v>
      </c>
      <c r="AJ70" s="817">
        <v>73</v>
      </c>
      <c r="AK70" s="817">
        <v>85</v>
      </c>
      <c r="AL70" s="817"/>
      <c r="AM70" s="817"/>
      <c r="AN70" s="817"/>
      <c r="AO70" s="817"/>
      <c r="AP70" s="817" t="s">
        <v>482</v>
      </c>
      <c r="AQ70" s="817"/>
      <c r="AR70" s="817"/>
      <c r="AS70" s="817"/>
      <c r="AT70" s="817"/>
      <c r="AU70" s="817" t="s">
        <v>482</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542</v>
      </c>
      <c r="C71" s="861"/>
      <c r="D71" s="861"/>
      <c r="E71" s="861"/>
      <c r="F71" s="861"/>
      <c r="G71" s="861"/>
      <c r="H71" s="861"/>
      <c r="I71" s="861"/>
      <c r="J71" s="861"/>
      <c r="K71" s="861"/>
      <c r="L71" s="861"/>
      <c r="M71" s="861"/>
      <c r="N71" s="861"/>
      <c r="O71" s="861"/>
      <c r="P71" s="862"/>
      <c r="Q71" s="863">
        <v>101278</v>
      </c>
      <c r="R71" s="817">
        <v>76940</v>
      </c>
      <c r="S71" s="817">
        <v>76940</v>
      </c>
      <c r="T71" s="817">
        <v>76940</v>
      </c>
      <c r="U71" s="817">
        <v>76940</v>
      </c>
      <c r="V71" s="817">
        <v>98372</v>
      </c>
      <c r="W71" s="817">
        <v>73165</v>
      </c>
      <c r="X71" s="817">
        <v>73165</v>
      </c>
      <c r="Y71" s="817">
        <v>73165</v>
      </c>
      <c r="Z71" s="817">
        <v>73165</v>
      </c>
      <c r="AA71" s="817">
        <v>2906</v>
      </c>
      <c r="AB71" s="817">
        <v>3775</v>
      </c>
      <c r="AC71" s="817">
        <v>3775</v>
      </c>
      <c r="AD71" s="817">
        <v>3775</v>
      </c>
      <c r="AE71" s="817">
        <v>3775</v>
      </c>
      <c r="AF71" s="817">
        <v>2874</v>
      </c>
      <c r="AG71" s="817">
        <v>3775</v>
      </c>
      <c r="AH71" s="817">
        <v>3775</v>
      </c>
      <c r="AI71" s="817">
        <v>3775</v>
      </c>
      <c r="AJ71" s="817">
        <v>3775</v>
      </c>
      <c r="AK71" s="817">
        <v>3777</v>
      </c>
      <c r="AL71" s="817">
        <v>7300</v>
      </c>
      <c r="AM71" s="817">
        <v>7300</v>
      </c>
      <c r="AN71" s="817">
        <v>7300</v>
      </c>
      <c r="AO71" s="817">
        <v>7300</v>
      </c>
      <c r="AP71" s="817">
        <v>85217</v>
      </c>
      <c r="AQ71" s="817">
        <v>42318</v>
      </c>
      <c r="AR71" s="817">
        <v>42318</v>
      </c>
      <c r="AS71" s="817">
        <v>42318</v>
      </c>
      <c r="AT71" s="817">
        <v>42318</v>
      </c>
      <c r="AU71" s="817">
        <v>1449</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543</v>
      </c>
      <c r="C72" s="861"/>
      <c r="D72" s="861"/>
      <c r="E72" s="861"/>
      <c r="F72" s="861"/>
      <c r="G72" s="861"/>
      <c r="H72" s="861"/>
      <c r="I72" s="861"/>
      <c r="J72" s="861"/>
      <c r="K72" s="861"/>
      <c r="L72" s="861"/>
      <c r="M72" s="861"/>
      <c r="N72" s="861"/>
      <c r="O72" s="861"/>
      <c r="P72" s="862"/>
      <c r="Q72" s="863">
        <v>11048</v>
      </c>
      <c r="R72" s="817">
        <v>6933</v>
      </c>
      <c r="S72" s="817">
        <v>6933</v>
      </c>
      <c r="T72" s="817">
        <v>6933</v>
      </c>
      <c r="U72" s="817">
        <v>6933</v>
      </c>
      <c r="V72" s="817">
        <v>10962</v>
      </c>
      <c r="W72" s="817">
        <v>6850</v>
      </c>
      <c r="X72" s="817">
        <v>6850</v>
      </c>
      <c r="Y72" s="817">
        <v>6850</v>
      </c>
      <c r="Z72" s="817">
        <v>6850</v>
      </c>
      <c r="AA72" s="817">
        <v>86</v>
      </c>
      <c r="AB72" s="817">
        <v>82</v>
      </c>
      <c r="AC72" s="817">
        <v>82</v>
      </c>
      <c r="AD72" s="817">
        <v>82</v>
      </c>
      <c r="AE72" s="817">
        <v>82</v>
      </c>
      <c r="AF72" s="817">
        <v>86</v>
      </c>
      <c r="AG72" s="817">
        <v>82</v>
      </c>
      <c r="AH72" s="817">
        <v>82</v>
      </c>
      <c r="AI72" s="817">
        <v>82</v>
      </c>
      <c r="AJ72" s="817">
        <v>82</v>
      </c>
      <c r="AK72" s="817">
        <v>4624</v>
      </c>
      <c r="AL72" s="817">
        <v>2485</v>
      </c>
      <c r="AM72" s="817">
        <v>2485</v>
      </c>
      <c r="AN72" s="817">
        <v>2485</v>
      </c>
      <c r="AO72" s="817">
        <v>2485</v>
      </c>
      <c r="AP72" s="817" t="s">
        <v>482</v>
      </c>
      <c r="AQ72" s="817"/>
      <c r="AR72" s="817"/>
      <c r="AS72" s="817"/>
      <c r="AT72" s="817"/>
      <c r="AU72" s="817" t="s">
        <v>482</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544</v>
      </c>
      <c r="C73" s="861"/>
      <c r="D73" s="861"/>
      <c r="E73" s="861"/>
      <c r="F73" s="861"/>
      <c r="G73" s="861"/>
      <c r="H73" s="861"/>
      <c r="I73" s="861"/>
      <c r="J73" s="861"/>
      <c r="K73" s="861"/>
      <c r="L73" s="861"/>
      <c r="M73" s="861"/>
      <c r="N73" s="861"/>
      <c r="O73" s="861"/>
      <c r="P73" s="862"/>
      <c r="Q73" s="863">
        <v>1656633</v>
      </c>
      <c r="R73" s="817">
        <v>1385861</v>
      </c>
      <c r="S73" s="817">
        <v>1385861</v>
      </c>
      <c r="T73" s="817">
        <v>1385861</v>
      </c>
      <c r="U73" s="817">
        <v>1385861</v>
      </c>
      <c r="V73" s="817">
        <v>1631442</v>
      </c>
      <c r="W73" s="817">
        <v>1346246</v>
      </c>
      <c r="X73" s="817">
        <v>1346246</v>
      </c>
      <c r="Y73" s="817">
        <v>1346246</v>
      </c>
      <c r="Z73" s="817">
        <v>1346246</v>
      </c>
      <c r="AA73" s="817">
        <v>25191</v>
      </c>
      <c r="AB73" s="817">
        <v>39615</v>
      </c>
      <c r="AC73" s="817">
        <v>39615</v>
      </c>
      <c r="AD73" s="817">
        <v>39615</v>
      </c>
      <c r="AE73" s="817">
        <v>39615</v>
      </c>
      <c r="AF73" s="817">
        <v>25191</v>
      </c>
      <c r="AG73" s="817">
        <v>39615</v>
      </c>
      <c r="AH73" s="817">
        <v>39615</v>
      </c>
      <c r="AI73" s="817">
        <v>39615</v>
      </c>
      <c r="AJ73" s="817">
        <v>39615</v>
      </c>
      <c r="AK73" s="817">
        <v>23240</v>
      </c>
      <c r="AL73" s="817"/>
      <c r="AM73" s="817"/>
      <c r="AN73" s="817"/>
      <c r="AO73" s="817"/>
      <c r="AP73" s="817" t="s">
        <v>482</v>
      </c>
      <c r="AQ73" s="817"/>
      <c r="AR73" s="817"/>
      <c r="AS73" s="817"/>
      <c r="AT73" s="817"/>
      <c r="AU73" s="817" t="s">
        <v>482</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1573</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521</v>
      </c>
      <c r="CS102" s="839"/>
      <c r="CT102" s="839"/>
      <c r="CU102" s="839"/>
      <c r="CV102" s="878"/>
      <c r="CW102" s="877">
        <v>140</v>
      </c>
      <c r="CX102" s="839"/>
      <c r="CY102" s="839"/>
      <c r="CZ102" s="839"/>
      <c r="DA102" s="878"/>
      <c r="DB102" s="877">
        <v>4416</v>
      </c>
      <c r="DC102" s="839"/>
      <c r="DD102" s="839"/>
      <c r="DE102" s="839"/>
      <c r="DF102" s="878"/>
      <c r="DG102" s="877">
        <v>3951</v>
      </c>
      <c r="DH102" s="839"/>
      <c r="DI102" s="839"/>
      <c r="DJ102" s="839"/>
      <c r="DK102" s="878"/>
      <c r="DL102" s="877" t="s">
        <v>482</v>
      </c>
      <c r="DM102" s="839"/>
      <c r="DN102" s="839"/>
      <c r="DO102" s="839"/>
      <c r="DP102" s="878"/>
      <c r="DQ102" s="877" t="s">
        <v>482</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1809945</v>
      </c>
      <c r="AB110" s="887"/>
      <c r="AC110" s="887"/>
      <c r="AD110" s="887"/>
      <c r="AE110" s="888"/>
      <c r="AF110" s="889">
        <v>2018163</v>
      </c>
      <c r="AG110" s="887"/>
      <c r="AH110" s="887"/>
      <c r="AI110" s="887"/>
      <c r="AJ110" s="888"/>
      <c r="AK110" s="889">
        <v>2115313</v>
      </c>
      <c r="AL110" s="887"/>
      <c r="AM110" s="887"/>
      <c r="AN110" s="887"/>
      <c r="AO110" s="888"/>
      <c r="AP110" s="890">
        <v>3</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17548512</v>
      </c>
      <c r="BR110" s="918"/>
      <c r="BS110" s="918"/>
      <c r="BT110" s="918"/>
      <c r="BU110" s="918"/>
      <c r="BV110" s="918">
        <v>15978966</v>
      </c>
      <c r="BW110" s="918"/>
      <c r="BX110" s="918"/>
      <c r="BY110" s="918"/>
      <c r="BZ110" s="918"/>
      <c r="CA110" s="918">
        <v>14705666</v>
      </c>
      <c r="CB110" s="918"/>
      <c r="CC110" s="918"/>
      <c r="CD110" s="918"/>
      <c r="CE110" s="918"/>
      <c r="CF110" s="931">
        <v>20.7</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13996223</v>
      </c>
      <c r="BR111" s="913"/>
      <c r="BS111" s="913"/>
      <c r="BT111" s="913"/>
      <c r="BU111" s="913"/>
      <c r="BV111" s="913">
        <v>11487712</v>
      </c>
      <c r="BW111" s="913"/>
      <c r="BX111" s="913"/>
      <c r="BY111" s="913"/>
      <c r="BZ111" s="913"/>
      <c r="CA111" s="913">
        <v>8498669</v>
      </c>
      <c r="CB111" s="913"/>
      <c r="CC111" s="913"/>
      <c r="CD111" s="913"/>
      <c r="CE111" s="913"/>
      <c r="CF111" s="907">
        <v>11.9</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77800</v>
      </c>
      <c r="AB112" s="946"/>
      <c r="AC112" s="946"/>
      <c r="AD112" s="946"/>
      <c r="AE112" s="947"/>
      <c r="AF112" s="948">
        <v>77800</v>
      </c>
      <c r="AG112" s="946"/>
      <c r="AH112" s="946"/>
      <c r="AI112" s="946"/>
      <c r="AJ112" s="947"/>
      <c r="AK112" s="948">
        <v>77800</v>
      </c>
      <c r="AL112" s="946"/>
      <c r="AM112" s="946"/>
      <c r="AN112" s="946"/>
      <c r="AO112" s="947"/>
      <c r="AP112" s="949">
        <v>0.1</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1311826</v>
      </c>
      <c r="BR113" s="913"/>
      <c r="BS113" s="913"/>
      <c r="BT113" s="913"/>
      <c r="BU113" s="913"/>
      <c r="BV113" s="913">
        <v>1315446</v>
      </c>
      <c r="BW113" s="913"/>
      <c r="BX113" s="913"/>
      <c r="BY113" s="913"/>
      <c r="BZ113" s="913"/>
      <c r="CA113" s="913">
        <v>1573150</v>
      </c>
      <c r="CB113" s="913"/>
      <c r="CC113" s="913"/>
      <c r="CD113" s="913"/>
      <c r="CE113" s="913"/>
      <c r="CF113" s="907">
        <v>2.2000000000000002</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73145</v>
      </c>
      <c r="AB114" s="946"/>
      <c r="AC114" s="946"/>
      <c r="AD114" s="946"/>
      <c r="AE114" s="947"/>
      <c r="AF114" s="948">
        <v>89307</v>
      </c>
      <c r="AG114" s="946"/>
      <c r="AH114" s="946"/>
      <c r="AI114" s="946"/>
      <c r="AJ114" s="947"/>
      <c r="AK114" s="948">
        <v>121449</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8306214</v>
      </c>
      <c r="BR114" s="913"/>
      <c r="BS114" s="913"/>
      <c r="BT114" s="913"/>
      <c r="BU114" s="913"/>
      <c r="BV114" s="913">
        <v>8891801</v>
      </c>
      <c r="BW114" s="913"/>
      <c r="BX114" s="913"/>
      <c r="BY114" s="913"/>
      <c r="BZ114" s="913"/>
      <c r="CA114" s="913">
        <v>9356247</v>
      </c>
      <c r="CB114" s="913"/>
      <c r="CC114" s="913"/>
      <c r="CD114" s="913"/>
      <c r="CE114" s="913"/>
      <c r="CF114" s="907">
        <v>13.2</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1876013</v>
      </c>
      <c r="AB115" s="925"/>
      <c r="AC115" s="925"/>
      <c r="AD115" s="925"/>
      <c r="AE115" s="926"/>
      <c r="AF115" s="927">
        <v>5164032</v>
      </c>
      <c r="AG115" s="925"/>
      <c r="AH115" s="925"/>
      <c r="AI115" s="925"/>
      <c r="AJ115" s="926"/>
      <c r="AK115" s="927">
        <v>2710010</v>
      </c>
      <c r="AL115" s="925"/>
      <c r="AM115" s="925"/>
      <c r="AN115" s="925"/>
      <c r="AO115" s="926"/>
      <c r="AP115" s="928">
        <v>3.8</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13996223</v>
      </c>
      <c r="DH115" s="946"/>
      <c r="DI115" s="946"/>
      <c r="DJ115" s="946"/>
      <c r="DK115" s="947"/>
      <c r="DL115" s="948">
        <v>11487712</v>
      </c>
      <c r="DM115" s="946"/>
      <c r="DN115" s="946"/>
      <c r="DO115" s="946"/>
      <c r="DP115" s="947"/>
      <c r="DQ115" s="948">
        <v>8498669</v>
      </c>
      <c r="DR115" s="946"/>
      <c r="DS115" s="946"/>
      <c r="DT115" s="946"/>
      <c r="DU115" s="947"/>
      <c r="DV115" s="949">
        <v>11.9</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3836903</v>
      </c>
      <c r="AB117" s="966"/>
      <c r="AC117" s="966"/>
      <c r="AD117" s="966"/>
      <c r="AE117" s="967"/>
      <c r="AF117" s="968">
        <v>7349302</v>
      </c>
      <c r="AG117" s="966"/>
      <c r="AH117" s="966"/>
      <c r="AI117" s="966"/>
      <c r="AJ117" s="967"/>
      <c r="AK117" s="968">
        <v>5024572</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437</v>
      </c>
      <c r="BP119" s="992"/>
      <c r="BQ119" s="986">
        <v>41162775</v>
      </c>
      <c r="BR119" s="987"/>
      <c r="BS119" s="987"/>
      <c r="BT119" s="987"/>
      <c r="BU119" s="987"/>
      <c r="BV119" s="987">
        <v>37673925</v>
      </c>
      <c r="BW119" s="987"/>
      <c r="BX119" s="987"/>
      <c r="BY119" s="987"/>
      <c r="BZ119" s="987"/>
      <c r="CA119" s="987">
        <v>34133732</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47870783</v>
      </c>
      <c r="BR120" s="918"/>
      <c r="BS120" s="918"/>
      <c r="BT120" s="918"/>
      <c r="BU120" s="918"/>
      <c r="BV120" s="918">
        <v>50836122</v>
      </c>
      <c r="BW120" s="918"/>
      <c r="BX120" s="918"/>
      <c r="BY120" s="918"/>
      <c r="BZ120" s="918"/>
      <c r="CA120" s="918">
        <v>52631577</v>
      </c>
      <c r="CB120" s="918"/>
      <c r="CC120" s="918"/>
      <c r="CD120" s="918"/>
      <c r="CE120" s="918"/>
      <c r="CF120" s="931">
        <v>74</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v>2058531</v>
      </c>
      <c r="BR121" s="913"/>
      <c r="BS121" s="913"/>
      <c r="BT121" s="913"/>
      <c r="BU121" s="913"/>
      <c r="BV121" s="913">
        <v>3493706</v>
      </c>
      <c r="BW121" s="913"/>
      <c r="BX121" s="913"/>
      <c r="BY121" s="913"/>
      <c r="BZ121" s="913"/>
      <c r="CA121" s="913">
        <v>4415574</v>
      </c>
      <c r="CB121" s="913"/>
      <c r="CC121" s="913"/>
      <c r="CD121" s="913"/>
      <c r="CE121" s="913"/>
      <c r="CF121" s="907">
        <v>6.2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28624606</v>
      </c>
      <c r="BR122" s="987"/>
      <c r="BS122" s="987"/>
      <c r="BT122" s="987"/>
      <c r="BU122" s="987"/>
      <c r="BV122" s="987">
        <v>25435360</v>
      </c>
      <c r="BW122" s="987"/>
      <c r="BX122" s="987"/>
      <c r="BY122" s="987"/>
      <c r="BZ122" s="987"/>
      <c r="CA122" s="987">
        <v>22787779</v>
      </c>
      <c r="CB122" s="987"/>
      <c r="CC122" s="987"/>
      <c r="CD122" s="987"/>
      <c r="CE122" s="987"/>
      <c r="CF122" s="1004">
        <v>32</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445</v>
      </c>
      <c r="BP123" s="992"/>
      <c r="BQ123" s="1050">
        <v>78553920</v>
      </c>
      <c r="BR123" s="1051"/>
      <c r="BS123" s="1051"/>
      <c r="BT123" s="1051"/>
      <c r="BU123" s="1051"/>
      <c r="BV123" s="1051">
        <v>79765188</v>
      </c>
      <c r="BW123" s="1051"/>
      <c r="BX123" s="1051"/>
      <c r="BY123" s="1051"/>
      <c r="BZ123" s="1051"/>
      <c r="CA123" s="1051">
        <v>79834930</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1572710</v>
      </c>
      <c r="AB126" s="946"/>
      <c r="AC126" s="946"/>
      <c r="AD126" s="946"/>
      <c r="AE126" s="947"/>
      <c r="AF126" s="948">
        <v>4830328</v>
      </c>
      <c r="AG126" s="946"/>
      <c r="AH126" s="946"/>
      <c r="AI126" s="946"/>
      <c r="AJ126" s="947"/>
      <c r="AK126" s="948">
        <v>2362310</v>
      </c>
      <c r="AL126" s="946"/>
      <c r="AM126" s="946"/>
      <c r="AN126" s="946"/>
      <c r="AO126" s="947"/>
      <c r="AP126" s="949">
        <v>3.3</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v>303303</v>
      </c>
      <c r="AB127" s="946"/>
      <c r="AC127" s="946"/>
      <c r="AD127" s="946"/>
      <c r="AE127" s="947"/>
      <c r="AF127" s="948">
        <v>333704</v>
      </c>
      <c r="AG127" s="946"/>
      <c r="AH127" s="946"/>
      <c r="AI127" s="946"/>
      <c r="AJ127" s="947"/>
      <c r="AK127" s="948">
        <v>347700</v>
      </c>
      <c r="AL127" s="946"/>
      <c r="AM127" s="946"/>
      <c r="AN127" s="946"/>
      <c r="AO127" s="947"/>
      <c r="AP127" s="949">
        <v>0.5</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65556701</v>
      </c>
      <c r="AB129" s="946"/>
      <c r="AC129" s="946"/>
      <c r="AD129" s="946"/>
      <c r="AE129" s="947"/>
      <c r="AF129" s="948">
        <v>70157883</v>
      </c>
      <c r="AG129" s="946"/>
      <c r="AH129" s="946"/>
      <c r="AI129" s="946"/>
      <c r="AJ129" s="947"/>
      <c r="AK129" s="948">
        <v>73377833</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2924433</v>
      </c>
      <c r="AB130" s="946"/>
      <c r="AC130" s="946"/>
      <c r="AD130" s="946"/>
      <c r="AE130" s="947"/>
      <c r="AF130" s="948">
        <v>2714444</v>
      </c>
      <c r="AG130" s="946"/>
      <c r="AH130" s="946"/>
      <c r="AI130" s="946"/>
      <c r="AJ130" s="947"/>
      <c r="AK130" s="948">
        <v>2251153</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4</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62632268</v>
      </c>
      <c r="AB131" s="973"/>
      <c r="AC131" s="973"/>
      <c r="AD131" s="973"/>
      <c r="AE131" s="974"/>
      <c r="AF131" s="972">
        <v>67443439</v>
      </c>
      <c r="AG131" s="973"/>
      <c r="AH131" s="973"/>
      <c r="AI131" s="973"/>
      <c r="AJ131" s="974"/>
      <c r="AK131" s="972">
        <v>71126680</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1.4568688460000001</v>
      </c>
      <c r="AB132" s="1084"/>
      <c r="AC132" s="1084"/>
      <c r="AD132" s="1084"/>
      <c r="AE132" s="1085"/>
      <c r="AF132" s="1086">
        <v>6.8722148049999996</v>
      </c>
      <c r="AG132" s="1084"/>
      <c r="AH132" s="1084"/>
      <c r="AI132" s="1084"/>
      <c r="AJ132" s="1085"/>
      <c r="AK132" s="1086">
        <v>3.8992667729999999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-0.4</v>
      </c>
      <c r="AB133" s="1067"/>
      <c r="AC133" s="1067"/>
      <c r="AD133" s="1067"/>
      <c r="AE133" s="1068"/>
      <c r="AF133" s="1066">
        <v>2.2000000000000002</v>
      </c>
      <c r="AG133" s="1067"/>
      <c r="AH133" s="1067"/>
      <c r="AI133" s="1067"/>
      <c r="AJ133" s="1068"/>
      <c r="AK133" s="1066">
        <v>4</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fAZHMlVUcY5dRAh7q79raPekmJO0nu+WNeNAU+sTGtRJpgbQ1G0plEMNoo5e7so9TIw+DAlDd/Q7aqX4/3BuUw==" saltValue="S5lSWg5U60pngrixMuE9D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p2x8qq9CN2CbOxXTt6ZS8A1XlAApVwtPd7/xYbJlBEzBOrPig4iGHXQy9fmrE7iDS1L/BE5BfJACd3jyg+9VIw==" saltValue="Ms7DeaS8Tapz5pRHYfF2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nTNfFjvOGacdbVqJV3Sf0JN7fYxn5QU9oL6DYLeJKAWoBvHzAKlutO4J1Ns+gwDX3lig7ejX3PgWHpcM/kqxQ==" saltValue="iXh4+iIiaDUgSPLfdmJzz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20248076</v>
      </c>
      <c r="AP9" s="262">
        <v>91093</v>
      </c>
      <c r="AQ9" s="263">
        <v>69750</v>
      </c>
      <c r="AR9" s="264">
        <v>30.6</v>
      </c>
    </row>
    <row r="10" spans="1:46" ht="13.5" customHeight="1" x14ac:dyDescent="0.2">
      <c r="A10" s="247"/>
      <c r="AK10" s="1103" t="s">
        <v>480</v>
      </c>
      <c r="AL10" s="1104"/>
      <c r="AM10" s="1104"/>
      <c r="AN10" s="1105"/>
      <c r="AO10" s="265">
        <v>289409</v>
      </c>
      <c r="AP10" s="265">
        <v>1302</v>
      </c>
      <c r="AQ10" s="266">
        <v>1158</v>
      </c>
      <c r="AR10" s="267">
        <v>12.4</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861511</v>
      </c>
      <c r="AP13" s="265">
        <v>3876</v>
      </c>
      <c r="AQ13" s="266">
        <v>2380</v>
      </c>
      <c r="AR13" s="267">
        <v>62.9</v>
      </c>
    </row>
    <row r="14" spans="1:46" ht="13.5" customHeight="1" x14ac:dyDescent="0.2">
      <c r="A14" s="247"/>
      <c r="AK14" s="1103" t="s">
        <v>485</v>
      </c>
      <c r="AL14" s="1104"/>
      <c r="AM14" s="1104"/>
      <c r="AN14" s="1105"/>
      <c r="AO14" s="265">
        <v>339768</v>
      </c>
      <c r="AP14" s="265">
        <v>1529</v>
      </c>
      <c r="AQ14" s="266">
        <v>1678</v>
      </c>
      <c r="AR14" s="267">
        <v>-8.9</v>
      </c>
    </row>
    <row r="15" spans="1:46" ht="13.5" customHeight="1" x14ac:dyDescent="0.2">
      <c r="A15" s="247"/>
      <c r="AK15" s="1106" t="s">
        <v>486</v>
      </c>
      <c r="AL15" s="1107"/>
      <c r="AM15" s="1107"/>
      <c r="AN15" s="1108"/>
      <c r="AO15" s="265">
        <v>-918630</v>
      </c>
      <c r="AP15" s="265">
        <v>-4133</v>
      </c>
      <c r="AQ15" s="266">
        <v>-4869</v>
      </c>
      <c r="AR15" s="267">
        <v>-15.1</v>
      </c>
    </row>
    <row r="16" spans="1:46" ht="13.2" x14ac:dyDescent="0.2">
      <c r="A16" s="247"/>
      <c r="AK16" s="1106" t="s">
        <v>177</v>
      </c>
      <c r="AL16" s="1107"/>
      <c r="AM16" s="1107"/>
      <c r="AN16" s="1108"/>
      <c r="AO16" s="265">
        <v>20820134</v>
      </c>
      <c r="AP16" s="265">
        <v>93667</v>
      </c>
      <c r="AQ16" s="266">
        <v>70096</v>
      </c>
      <c r="AR16" s="267">
        <v>33.6</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7.75</v>
      </c>
      <c r="AP21" s="278">
        <v>6.37</v>
      </c>
      <c r="AQ21" s="279">
        <v>1.38</v>
      </c>
      <c r="AS21" s="280"/>
      <c r="AT21" s="276"/>
    </row>
    <row r="22" spans="1:46" s="248" customFormat="1" ht="13.2" x14ac:dyDescent="0.2">
      <c r="A22" s="276"/>
      <c r="AK22" s="1109" t="s">
        <v>492</v>
      </c>
      <c r="AL22" s="1110"/>
      <c r="AM22" s="1110"/>
      <c r="AN22" s="1111"/>
      <c r="AO22" s="281">
        <v>96</v>
      </c>
      <c r="AP22" s="282">
        <v>98.4</v>
      </c>
      <c r="AQ22" s="283">
        <v>-2.4</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2115313</v>
      </c>
      <c r="AP32" s="291">
        <v>9517</v>
      </c>
      <c r="AQ32" s="292">
        <v>4451</v>
      </c>
      <c r="AR32" s="293">
        <v>113.8</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77800</v>
      </c>
      <c r="AP34" s="291">
        <v>350</v>
      </c>
      <c r="AQ34" s="292">
        <v>416</v>
      </c>
      <c r="AR34" s="293">
        <v>-15.9</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121449</v>
      </c>
      <c r="AP36" s="291">
        <v>546</v>
      </c>
      <c r="AQ36" s="292">
        <v>532</v>
      </c>
      <c r="AR36" s="293">
        <v>2.6</v>
      </c>
    </row>
    <row r="37" spans="1:46" ht="13.5" customHeight="1" x14ac:dyDescent="0.2">
      <c r="A37" s="247"/>
      <c r="AK37" s="1117" t="s">
        <v>501</v>
      </c>
      <c r="AL37" s="1118"/>
      <c r="AM37" s="1118"/>
      <c r="AN37" s="1119"/>
      <c r="AO37" s="291">
        <v>2710010</v>
      </c>
      <c r="AP37" s="291">
        <v>12192</v>
      </c>
      <c r="AQ37" s="292">
        <v>1760</v>
      </c>
      <c r="AR37" s="293">
        <v>592.70000000000005</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-2251153</v>
      </c>
      <c r="AP40" s="291">
        <v>-10128</v>
      </c>
      <c r="AQ40" s="292">
        <v>-9977</v>
      </c>
      <c r="AR40" s="293">
        <v>1.5</v>
      </c>
      <c r="AS40" s="290"/>
    </row>
    <row r="41" spans="1:46" ht="13.2" x14ac:dyDescent="0.2">
      <c r="A41" s="247"/>
      <c r="AK41" s="1123" t="s">
        <v>287</v>
      </c>
      <c r="AL41" s="1124"/>
      <c r="AM41" s="1124"/>
      <c r="AN41" s="1125"/>
      <c r="AO41" s="291">
        <v>2773419</v>
      </c>
      <c r="AP41" s="291">
        <v>12477</v>
      </c>
      <c r="AQ41" s="292">
        <v>-2814</v>
      </c>
      <c r="AR41" s="293">
        <v>-543.4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10836961</v>
      </c>
      <c r="AN51" s="313">
        <v>50047</v>
      </c>
      <c r="AO51" s="314">
        <v>-7.1</v>
      </c>
      <c r="AP51" s="315">
        <v>50465</v>
      </c>
      <c r="AQ51" s="316">
        <v>-2.4</v>
      </c>
      <c r="AR51" s="317">
        <v>-4.7</v>
      </c>
    </row>
    <row r="52" spans="1:44" ht="13.2" x14ac:dyDescent="0.2">
      <c r="A52" s="247"/>
      <c r="AK52" s="318"/>
      <c r="AL52" s="319" t="s">
        <v>514</v>
      </c>
      <c r="AM52" s="320">
        <v>8329488</v>
      </c>
      <c r="AN52" s="321">
        <v>38467</v>
      </c>
      <c r="AO52" s="322">
        <v>-1.3</v>
      </c>
      <c r="AP52" s="323">
        <v>34193</v>
      </c>
      <c r="AQ52" s="324">
        <v>-8.1</v>
      </c>
      <c r="AR52" s="325">
        <v>6.8</v>
      </c>
    </row>
    <row r="53" spans="1:44" ht="13.2" x14ac:dyDescent="0.2">
      <c r="A53" s="247"/>
      <c r="AK53" s="303" t="s">
        <v>515</v>
      </c>
      <c r="AL53" s="304"/>
      <c r="AM53" s="312">
        <v>11002950</v>
      </c>
      <c r="AN53" s="313">
        <v>51048</v>
      </c>
      <c r="AO53" s="314">
        <v>2</v>
      </c>
      <c r="AP53" s="315">
        <v>51679</v>
      </c>
      <c r="AQ53" s="316">
        <v>2.4</v>
      </c>
      <c r="AR53" s="317">
        <v>-0.4</v>
      </c>
    </row>
    <row r="54" spans="1:44" ht="13.2" x14ac:dyDescent="0.2">
      <c r="A54" s="247"/>
      <c r="AK54" s="318"/>
      <c r="AL54" s="319" t="s">
        <v>514</v>
      </c>
      <c r="AM54" s="320">
        <v>8418836</v>
      </c>
      <c r="AN54" s="321">
        <v>39059</v>
      </c>
      <c r="AO54" s="322">
        <v>1.5</v>
      </c>
      <c r="AP54" s="323">
        <v>35132</v>
      </c>
      <c r="AQ54" s="324">
        <v>2.7</v>
      </c>
      <c r="AR54" s="325">
        <v>-1.2</v>
      </c>
    </row>
    <row r="55" spans="1:44" ht="13.2" x14ac:dyDescent="0.2">
      <c r="A55" s="247"/>
      <c r="AK55" s="303" t="s">
        <v>516</v>
      </c>
      <c r="AL55" s="304"/>
      <c r="AM55" s="312">
        <v>9246642</v>
      </c>
      <c r="AN55" s="313">
        <v>42648</v>
      </c>
      <c r="AO55" s="314">
        <v>-16.5</v>
      </c>
      <c r="AP55" s="315">
        <v>49665</v>
      </c>
      <c r="AQ55" s="316">
        <v>-3.9</v>
      </c>
      <c r="AR55" s="317">
        <v>-12.6</v>
      </c>
    </row>
    <row r="56" spans="1:44" ht="13.2" x14ac:dyDescent="0.2">
      <c r="A56" s="247"/>
      <c r="AK56" s="318"/>
      <c r="AL56" s="319" t="s">
        <v>514</v>
      </c>
      <c r="AM56" s="320">
        <v>6953470</v>
      </c>
      <c r="AN56" s="321">
        <v>32071</v>
      </c>
      <c r="AO56" s="322">
        <v>-17.899999999999999</v>
      </c>
      <c r="AP56" s="323">
        <v>34678</v>
      </c>
      <c r="AQ56" s="324">
        <v>-1.3</v>
      </c>
      <c r="AR56" s="325">
        <v>-16.600000000000001</v>
      </c>
    </row>
    <row r="57" spans="1:44" ht="13.2" x14ac:dyDescent="0.2">
      <c r="A57" s="247"/>
      <c r="AK57" s="303" t="s">
        <v>517</v>
      </c>
      <c r="AL57" s="304"/>
      <c r="AM57" s="312">
        <v>12614163</v>
      </c>
      <c r="AN57" s="313">
        <v>57529</v>
      </c>
      <c r="AO57" s="314">
        <v>34.9</v>
      </c>
      <c r="AP57" s="315">
        <v>63439</v>
      </c>
      <c r="AQ57" s="316">
        <v>27.7</v>
      </c>
      <c r="AR57" s="317">
        <v>7.2</v>
      </c>
    </row>
    <row r="58" spans="1:44" ht="13.2" x14ac:dyDescent="0.2">
      <c r="A58" s="247"/>
      <c r="AK58" s="318"/>
      <c r="AL58" s="319" t="s">
        <v>514</v>
      </c>
      <c r="AM58" s="320">
        <v>10078894</v>
      </c>
      <c r="AN58" s="321">
        <v>45966</v>
      </c>
      <c r="AO58" s="322">
        <v>43.3</v>
      </c>
      <c r="AP58" s="323">
        <v>46463</v>
      </c>
      <c r="AQ58" s="324">
        <v>34</v>
      </c>
      <c r="AR58" s="325">
        <v>9.3000000000000007</v>
      </c>
    </row>
    <row r="59" spans="1:44" ht="13.2" x14ac:dyDescent="0.2">
      <c r="A59" s="247"/>
      <c r="AK59" s="303" t="s">
        <v>518</v>
      </c>
      <c r="AL59" s="304"/>
      <c r="AM59" s="312">
        <v>12366933</v>
      </c>
      <c r="AN59" s="313">
        <v>55637</v>
      </c>
      <c r="AO59" s="314">
        <v>-3.3</v>
      </c>
      <c r="AP59" s="315">
        <v>60097</v>
      </c>
      <c r="AQ59" s="316">
        <v>-5.3</v>
      </c>
      <c r="AR59" s="317">
        <v>2</v>
      </c>
    </row>
    <row r="60" spans="1:44" ht="13.2" x14ac:dyDescent="0.2">
      <c r="A60" s="247"/>
      <c r="AK60" s="318"/>
      <c r="AL60" s="319" t="s">
        <v>514</v>
      </c>
      <c r="AM60" s="320">
        <v>10063350</v>
      </c>
      <c r="AN60" s="321">
        <v>45274</v>
      </c>
      <c r="AO60" s="322">
        <v>-1.5</v>
      </c>
      <c r="AP60" s="323">
        <v>43011</v>
      </c>
      <c r="AQ60" s="324">
        <v>-7.4</v>
      </c>
      <c r="AR60" s="325">
        <v>5.9</v>
      </c>
    </row>
    <row r="61" spans="1:44" ht="13.2" x14ac:dyDescent="0.2">
      <c r="A61" s="247"/>
      <c r="AK61" s="303" t="s">
        <v>519</v>
      </c>
      <c r="AL61" s="326"/>
      <c r="AM61" s="312">
        <v>11213530</v>
      </c>
      <c r="AN61" s="313">
        <v>51382</v>
      </c>
      <c r="AO61" s="314">
        <v>2</v>
      </c>
      <c r="AP61" s="315">
        <v>55069</v>
      </c>
      <c r="AQ61" s="327">
        <v>3.7</v>
      </c>
      <c r="AR61" s="317">
        <v>-1.7</v>
      </c>
    </row>
    <row r="62" spans="1:44" ht="13.2" x14ac:dyDescent="0.2">
      <c r="A62" s="247"/>
      <c r="AK62" s="318"/>
      <c r="AL62" s="319" t="s">
        <v>514</v>
      </c>
      <c r="AM62" s="320">
        <v>8768808</v>
      </c>
      <c r="AN62" s="321">
        <v>40167</v>
      </c>
      <c r="AO62" s="322">
        <v>4.8</v>
      </c>
      <c r="AP62" s="323">
        <v>38695</v>
      </c>
      <c r="AQ62" s="324">
        <v>4</v>
      </c>
      <c r="AR62" s="325">
        <v>0.8</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oA1NROARdHjtCqSixzkOrZiXXch7j17qFnK/D/l3UeBgnEfFXmrYzbtxqOxhC8CPLpKPa0xuVr6bD5cE2ZC8Eg==" saltValue="sgzbKJzVsZT2YHWPsRCVA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n6JP8OEP2n3SsXm1FUBxptQ53/bqdKNDqGNs339YGJlqfP7M6xArc/VunCsgbPPBHUS9b4gAS/FB3ef6032Rtw==" saltValue="xlDOEB0aXG/WlUdYOAhyg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Sj7OqxkqOe0v6ap8emXhLmVeJFYKPpQg1P1h5VLzfOnBDbaKUfg/TgUjXaAo5cNWBsnXEo9hv06DF+DMBCqmMQ==" saltValue="/WnI4FRuaCRLepVhjkINQ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33.799999999999997</v>
      </c>
      <c r="G47" s="12">
        <v>34</v>
      </c>
      <c r="H47" s="12">
        <v>32.5</v>
      </c>
      <c r="I47" s="12">
        <v>23.96</v>
      </c>
      <c r="J47" s="13">
        <v>19.579999999999998</v>
      </c>
    </row>
    <row r="48" spans="2:10" ht="57.75" customHeight="1" x14ac:dyDescent="0.2">
      <c r="B48" s="14"/>
      <c r="C48" s="1128" t="s">
        <v>4</v>
      </c>
      <c r="D48" s="1128"/>
      <c r="E48" s="1129"/>
      <c r="F48" s="15">
        <v>3.68</v>
      </c>
      <c r="G48" s="16">
        <v>7.83</v>
      </c>
      <c r="H48" s="16">
        <v>7.81</v>
      </c>
      <c r="I48" s="16">
        <v>5.64</v>
      </c>
      <c r="J48" s="17">
        <v>2.54</v>
      </c>
    </row>
    <row r="49" spans="2:10" ht="57.75" customHeight="1" thickBot="1" x14ac:dyDescent="0.25">
      <c r="B49" s="18"/>
      <c r="C49" s="1130" t="s">
        <v>5</v>
      </c>
      <c r="D49" s="1130"/>
      <c r="E49" s="1131"/>
      <c r="F49" s="19">
        <v>3.83</v>
      </c>
      <c r="G49" s="20">
        <v>5.17</v>
      </c>
      <c r="H49" s="20">
        <v>0.35</v>
      </c>
      <c r="I49" s="20" t="s">
        <v>526</v>
      </c>
      <c r="J49" s="21" t="s">
        <v>527</v>
      </c>
    </row>
    <row r="50" spans="2:10" ht="13.2" x14ac:dyDescent="0.2"/>
  </sheetData>
  <sheetProtection algorithmName="SHA-512" hashValue="Uz8Vfdb3rTSZUz5tK0XSTAK6gU2rpPRgkkfN+ufxxisvgcT+pUhBlj+sRiNXz28q6sdmtR8I0Gh/9vPvtFwt3A==" saltValue="xnaOKbKrdris9t9uIA3z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2026-03-05T04:21:35Z</cp:lastPrinted>
  <dcterms:created xsi:type="dcterms:W3CDTF">2026-02-23T05:51:15Z</dcterms:created>
  <dcterms:modified xsi:type="dcterms:W3CDTF">2026-03-18T01:58:29Z</dcterms:modified>
  <cp:category/>
</cp:coreProperties>
</file>